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D3EA40B5-4FBA-4062-9C6B-CE586ECA1A87}" xr6:coauthVersionLast="47" xr6:coauthVersionMax="47" xr10:uidLastSave="{00000000-0000-0000-0000-000000000000}"/>
  <bookViews>
    <workbookView xWindow="28680" yWindow="900" windowWidth="29040" windowHeight="15720" xr2:uid="{4814C8B7-9471-4DCA-B27B-ECDC6E153EA7}"/>
  </bookViews>
  <sheets>
    <sheet name="values" sheetId="1" r:id="rId1"/>
    <sheet name="momentum " sheetId="3" r:id="rId2"/>
    <sheet name="T-Rank Numbers" sheetId="2" r:id="rId3"/>
    <sheet name="NONC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2" i="1"/>
  <c r="W2" i="1"/>
  <c r="W5" i="1"/>
  <c r="W6" i="1"/>
  <c r="W4" i="1"/>
  <c r="W7" i="1"/>
  <c r="W8" i="1"/>
  <c r="W9" i="1"/>
  <c r="W11" i="1"/>
  <c r="W10" i="1"/>
  <c r="W13" i="1"/>
  <c r="W14" i="1"/>
  <c r="W15" i="1"/>
  <c r="W16" i="1"/>
  <c r="W12" i="1"/>
  <c r="W17" i="1"/>
  <c r="W19" i="1"/>
  <c r="W18" i="1"/>
  <c r="W20" i="1"/>
  <c r="W23" i="1"/>
  <c r="W26" i="1"/>
  <c r="W28" i="1"/>
  <c r="W24" i="1"/>
  <c r="W22" i="1"/>
  <c r="W27" i="1"/>
  <c r="W21" i="1"/>
  <c r="W25" i="1"/>
  <c r="W31" i="1"/>
  <c r="W29" i="1"/>
  <c r="W32" i="1"/>
  <c r="W30" i="1"/>
  <c r="W35" i="1"/>
  <c r="W34" i="1"/>
  <c r="W37" i="1"/>
  <c r="W39" i="1"/>
  <c r="W36" i="1"/>
  <c r="W40" i="1"/>
  <c r="W33" i="1"/>
  <c r="W38" i="1"/>
  <c r="W41" i="1"/>
  <c r="W42" i="1"/>
  <c r="W46" i="1"/>
  <c r="W45" i="1"/>
  <c r="W44" i="1"/>
  <c r="W43" i="1"/>
  <c r="W47" i="1"/>
  <c r="W48" i="1"/>
  <c r="W50" i="1"/>
  <c r="W51" i="1"/>
  <c r="W49" i="1"/>
  <c r="W53" i="1"/>
  <c r="W52" i="1"/>
  <c r="W54" i="1"/>
  <c r="W55" i="1"/>
  <c r="W56" i="1"/>
  <c r="W57" i="1"/>
  <c r="W58" i="1"/>
  <c r="W59" i="1"/>
  <c r="W60" i="1"/>
  <c r="W61" i="1"/>
  <c r="W63" i="1"/>
  <c r="W62" i="1"/>
  <c r="W66" i="1"/>
  <c r="W65" i="1"/>
  <c r="W67" i="1"/>
  <c r="W64" i="1"/>
  <c r="W68" i="1"/>
  <c r="W69" i="1"/>
  <c r="W71" i="1"/>
  <c r="W72" i="1"/>
  <c r="W70" i="1"/>
  <c r="W76" i="1"/>
  <c r="W74" i="1"/>
  <c r="W73" i="1"/>
  <c r="W78" i="1"/>
  <c r="W79" i="1"/>
  <c r="W77" i="1"/>
  <c r="W75" i="1"/>
  <c r="W82" i="1"/>
  <c r="W80" i="1"/>
  <c r="W83" i="1"/>
  <c r="W84" i="1"/>
  <c r="W81" i="1"/>
  <c r="W89" i="1"/>
  <c r="W88" i="1"/>
  <c r="W85" i="1"/>
  <c r="W87" i="1"/>
  <c r="W86" i="1"/>
  <c r="W90" i="1"/>
  <c r="W91" i="1"/>
  <c r="W92" i="1"/>
  <c r="W93" i="1"/>
  <c r="W94" i="1"/>
  <c r="W95" i="1"/>
  <c r="W96" i="1"/>
  <c r="W97" i="1"/>
  <c r="W98" i="1"/>
  <c r="W99" i="1"/>
  <c r="W101" i="1"/>
  <c r="W102" i="1"/>
  <c r="W100" i="1"/>
  <c r="W103" i="1"/>
  <c r="W104" i="1"/>
  <c r="W107" i="1"/>
  <c r="W106" i="1"/>
  <c r="W108" i="1"/>
  <c r="W105" i="1"/>
  <c r="W113" i="1"/>
  <c r="W112" i="1"/>
  <c r="W111" i="1"/>
  <c r="W109" i="1"/>
  <c r="W110" i="1"/>
  <c r="W114" i="1"/>
  <c r="W115" i="1"/>
  <c r="W117" i="1"/>
  <c r="W116" i="1"/>
  <c r="W119" i="1"/>
  <c r="W118" i="1"/>
  <c r="W120" i="1"/>
  <c r="W122" i="1"/>
  <c r="W121" i="1"/>
  <c r="W123" i="1"/>
  <c r="W126" i="1"/>
  <c r="W125" i="1"/>
  <c r="W124" i="1"/>
  <c r="W128" i="1"/>
  <c r="W127" i="1"/>
  <c r="W130" i="1"/>
  <c r="W129" i="1"/>
  <c r="W131" i="1"/>
  <c r="W132" i="1"/>
  <c r="W133" i="1"/>
  <c r="W134" i="1"/>
  <c r="W135" i="1"/>
  <c r="W138" i="1"/>
  <c r="W136" i="1"/>
  <c r="W137" i="1"/>
  <c r="W139" i="1"/>
  <c r="W140" i="1"/>
  <c r="W142" i="1"/>
  <c r="W141" i="1"/>
  <c r="W143" i="1"/>
  <c r="W145" i="1"/>
  <c r="W144" i="1"/>
  <c r="W146" i="1"/>
  <c r="W148" i="1"/>
  <c r="W147" i="1"/>
  <c r="W149" i="1"/>
  <c r="W151" i="1"/>
  <c r="W150" i="1"/>
  <c r="W152" i="1"/>
  <c r="W155" i="1"/>
  <c r="W153" i="1"/>
  <c r="W154" i="1"/>
  <c r="W156" i="1"/>
  <c r="W157" i="1"/>
  <c r="W158" i="1"/>
  <c r="W160" i="1"/>
  <c r="W159" i="1"/>
  <c r="W161" i="1"/>
  <c r="W162" i="1"/>
  <c r="W163" i="1"/>
  <c r="W164" i="1"/>
  <c r="W165" i="1"/>
  <c r="W166" i="1"/>
  <c r="W167" i="1"/>
  <c r="W169" i="1"/>
  <c r="W168" i="1"/>
  <c r="W171" i="1"/>
  <c r="W170" i="1"/>
  <c r="W174" i="1"/>
  <c r="W172" i="1"/>
  <c r="W173" i="1"/>
  <c r="W176" i="1"/>
  <c r="W177" i="1"/>
  <c r="W175" i="1"/>
  <c r="W178" i="1"/>
  <c r="W181" i="1"/>
  <c r="W179" i="1"/>
  <c r="W183" i="1"/>
  <c r="W184" i="1"/>
  <c r="W180" i="1"/>
  <c r="W187" i="1"/>
  <c r="W182" i="1"/>
  <c r="W185" i="1"/>
  <c r="W186" i="1"/>
  <c r="W188" i="1"/>
  <c r="W189" i="1"/>
  <c r="W193" i="1"/>
  <c r="W190" i="1"/>
  <c r="W191" i="1"/>
  <c r="W192" i="1"/>
  <c r="W194" i="1"/>
  <c r="W195" i="1"/>
  <c r="W196" i="1"/>
  <c r="W197" i="1"/>
  <c r="W198" i="1"/>
  <c r="W200" i="1"/>
  <c r="W199" i="1"/>
  <c r="W201" i="1"/>
  <c r="W202" i="1"/>
  <c r="W203" i="1"/>
  <c r="W204" i="1"/>
  <c r="W205" i="1"/>
  <c r="W207" i="1"/>
  <c r="W208" i="1"/>
  <c r="W206" i="1"/>
  <c r="W210" i="1"/>
  <c r="W209" i="1"/>
  <c r="W212" i="1"/>
  <c r="W211" i="1"/>
  <c r="W213" i="1"/>
  <c r="W214" i="1"/>
  <c r="W215" i="1"/>
  <c r="W216" i="1"/>
  <c r="W217" i="1"/>
  <c r="W218" i="1"/>
  <c r="W221" i="1"/>
  <c r="W220" i="1"/>
  <c r="W219" i="1"/>
  <c r="W222" i="1"/>
  <c r="W223" i="1"/>
  <c r="W224" i="1"/>
  <c r="W226" i="1"/>
  <c r="W225" i="1"/>
  <c r="W227" i="1"/>
  <c r="W228" i="1"/>
  <c r="W229" i="1"/>
  <c r="W231" i="1"/>
  <c r="W230" i="1"/>
  <c r="W232" i="1"/>
  <c r="W234" i="1"/>
  <c r="W233" i="1"/>
  <c r="W235" i="1"/>
  <c r="W236" i="1"/>
  <c r="W238" i="1"/>
  <c r="W237" i="1"/>
  <c r="W240" i="1"/>
  <c r="W239" i="1"/>
  <c r="W242" i="1"/>
  <c r="W241" i="1"/>
  <c r="W243" i="1"/>
  <c r="W245" i="1"/>
  <c r="W244" i="1"/>
  <c r="W246" i="1"/>
  <c r="W247" i="1"/>
  <c r="W248" i="1"/>
  <c r="W249" i="1"/>
  <c r="W251" i="1"/>
  <c r="W250" i="1"/>
  <c r="W252" i="1"/>
  <c r="W253" i="1"/>
  <c r="W254" i="1"/>
  <c r="W256" i="1"/>
  <c r="W255" i="1"/>
  <c r="W257" i="1"/>
  <c r="W258" i="1"/>
  <c r="W259" i="1"/>
  <c r="W260" i="1"/>
  <c r="W261" i="1"/>
  <c r="W262" i="1"/>
  <c r="W264" i="1"/>
  <c r="W263" i="1"/>
  <c r="W265" i="1"/>
  <c r="W266" i="1"/>
  <c r="W267" i="1"/>
  <c r="W268" i="1"/>
  <c r="W269" i="1"/>
  <c r="W271" i="1"/>
  <c r="W270" i="1"/>
  <c r="W272" i="1"/>
  <c r="W273" i="1"/>
  <c r="W276" i="1"/>
  <c r="W274" i="1"/>
  <c r="W275" i="1"/>
  <c r="W277" i="1"/>
  <c r="W278" i="1"/>
  <c r="X278" i="1" s="1"/>
  <c r="W279" i="1"/>
  <c r="W281" i="1"/>
  <c r="W280" i="1"/>
  <c r="W282" i="1"/>
  <c r="W283" i="1"/>
  <c r="W284" i="1"/>
  <c r="W285" i="1"/>
  <c r="W286" i="1"/>
  <c r="W287" i="1"/>
  <c r="W288" i="1"/>
  <c r="W289" i="1"/>
  <c r="W290" i="1"/>
  <c r="X290" i="1" s="1"/>
  <c r="W291" i="1"/>
  <c r="W292" i="1"/>
  <c r="W293" i="1"/>
  <c r="W294" i="1"/>
  <c r="W295" i="1"/>
  <c r="W296" i="1"/>
  <c r="W298" i="1"/>
  <c r="W297" i="1"/>
  <c r="W299" i="1"/>
  <c r="W300" i="1"/>
  <c r="W301" i="1"/>
  <c r="W302" i="1"/>
  <c r="X302" i="1" s="1"/>
  <c r="W303" i="1"/>
  <c r="W304" i="1"/>
  <c r="W305" i="1"/>
  <c r="W306" i="1"/>
  <c r="W307" i="1"/>
  <c r="W308" i="1"/>
  <c r="W309" i="1"/>
  <c r="W310" i="1"/>
  <c r="W311" i="1"/>
  <c r="W312" i="1"/>
  <c r="W313" i="1"/>
  <c r="W314" i="1"/>
  <c r="X314" i="1" s="1"/>
  <c r="W315" i="1"/>
  <c r="W316" i="1"/>
  <c r="W317" i="1"/>
  <c r="W318" i="1"/>
  <c r="W320" i="1"/>
  <c r="W319" i="1"/>
  <c r="W321" i="1"/>
  <c r="W322" i="1"/>
  <c r="W323" i="1"/>
  <c r="W324" i="1"/>
  <c r="W325" i="1"/>
  <c r="W326" i="1"/>
  <c r="X326" i="1" s="1"/>
  <c r="W327" i="1"/>
  <c r="W328" i="1"/>
  <c r="W329" i="1"/>
  <c r="W330" i="1"/>
  <c r="W331" i="1"/>
  <c r="W333" i="1"/>
  <c r="W332" i="1"/>
  <c r="W334" i="1"/>
  <c r="W335" i="1"/>
  <c r="W336" i="1"/>
  <c r="W337" i="1"/>
  <c r="W338" i="1"/>
  <c r="X338" i="1" s="1"/>
  <c r="W339" i="1"/>
  <c r="W340" i="1"/>
  <c r="W342" i="1"/>
  <c r="W341" i="1"/>
  <c r="W343" i="1"/>
  <c r="W344" i="1"/>
  <c r="W345" i="1"/>
  <c r="W346" i="1"/>
  <c r="W347" i="1"/>
  <c r="W348" i="1"/>
  <c r="W3" i="1"/>
  <c r="X340" i="1" l="1"/>
  <c r="X328" i="1"/>
  <c r="X241" i="1"/>
  <c r="X121" i="1"/>
  <c r="X51" i="1"/>
  <c r="X15" i="1"/>
  <c r="X3" i="1"/>
  <c r="X337" i="1"/>
  <c r="X325" i="1"/>
  <c r="X313" i="1"/>
  <c r="X301" i="1"/>
  <c r="X289" i="1"/>
  <c r="X277" i="1"/>
  <c r="X265" i="1"/>
  <c r="X253" i="1"/>
  <c r="X242" i="1"/>
  <c r="X229" i="1"/>
  <c r="X217" i="1"/>
  <c r="X205" i="1"/>
  <c r="X192" i="1"/>
  <c r="X183" i="1"/>
  <c r="X168" i="1"/>
  <c r="X157" i="1"/>
  <c r="X144" i="1"/>
  <c r="X133" i="1"/>
  <c r="X122" i="1"/>
  <c r="X113" i="1"/>
  <c r="X97" i="1"/>
  <c r="X89" i="1"/>
  <c r="X76" i="1"/>
  <c r="X61" i="1"/>
  <c r="X50" i="1"/>
  <c r="X36" i="1"/>
  <c r="X22" i="1"/>
  <c r="X14" i="1"/>
  <c r="X254" i="1"/>
  <c r="X146" i="1"/>
  <c r="X98" i="1"/>
  <c r="X275" i="1"/>
  <c r="X204" i="1"/>
  <c r="X191" i="1"/>
  <c r="X179" i="1"/>
  <c r="X169" i="1"/>
  <c r="X156" i="1"/>
  <c r="X145" i="1"/>
  <c r="X132" i="1"/>
  <c r="X120" i="1"/>
  <c r="X105" i="1"/>
  <c r="X96" i="1"/>
  <c r="X81" i="1"/>
  <c r="X70" i="1"/>
  <c r="X60" i="1"/>
  <c r="X48" i="1"/>
  <c r="X39" i="1"/>
  <c r="X24" i="1"/>
  <c r="X13" i="1"/>
  <c r="X207" i="1"/>
  <c r="X88" i="1"/>
  <c r="X348" i="1"/>
  <c r="X216" i="1"/>
  <c r="X347" i="1"/>
  <c r="X335" i="1"/>
  <c r="X323" i="1"/>
  <c r="X311" i="1"/>
  <c r="X299" i="1"/>
  <c r="X287" i="1"/>
  <c r="X274" i="1"/>
  <c r="X264" i="1"/>
  <c r="X250" i="1"/>
  <c r="X240" i="1"/>
  <c r="X227" i="1"/>
  <c r="X215" i="1"/>
  <c r="X203" i="1"/>
  <c r="X190" i="1"/>
  <c r="X181" i="1"/>
  <c r="X167" i="1"/>
  <c r="X154" i="1"/>
  <c r="X143" i="1"/>
  <c r="X131" i="1"/>
  <c r="X118" i="1"/>
  <c r="X108" i="1"/>
  <c r="X95" i="1"/>
  <c r="X84" i="1"/>
  <c r="X72" i="1"/>
  <c r="X59" i="1"/>
  <c r="X47" i="1"/>
  <c r="X37" i="1"/>
  <c r="X28" i="1"/>
  <c r="X10" i="1"/>
  <c r="X184" i="1"/>
  <c r="X263" i="1"/>
  <c r="X346" i="1"/>
  <c r="X334" i="1"/>
  <c r="X322" i="1"/>
  <c r="X310" i="1"/>
  <c r="X297" i="1"/>
  <c r="X286" i="1"/>
  <c r="X276" i="1"/>
  <c r="X262" i="1"/>
  <c r="X251" i="1"/>
  <c r="X237" i="1"/>
  <c r="X225" i="1"/>
  <c r="X214" i="1"/>
  <c r="X202" i="1"/>
  <c r="X193" i="1"/>
  <c r="X178" i="1"/>
  <c r="X166" i="1"/>
  <c r="X153" i="1"/>
  <c r="X141" i="1"/>
  <c r="X129" i="1"/>
  <c r="X119" i="1"/>
  <c r="X106" i="1"/>
  <c r="X94" i="1"/>
  <c r="X83" i="1"/>
  <c r="X71" i="1"/>
  <c r="X58" i="1"/>
  <c r="X43" i="1"/>
  <c r="X34" i="1"/>
  <c r="X26" i="1"/>
  <c r="X11" i="1"/>
  <c r="X231" i="1"/>
  <c r="X134" i="1"/>
  <c r="X27" i="1"/>
  <c r="X288" i="1"/>
  <c r="X345" i="1"/>
  <c r="X321" i="1"/>
  <c r="X298" i="1"/>
  <c r="X285" i="1"/>
  <c r="X273" i="1"/>
  <c r="X261" i="1"/>
  <c r="X249" i="1"/>
  <c r="X238" i="1"/>
  <c r="X226" i="1"/>
  <c r="X213" i="1"/>
  <c r="X201" i="1"/>
  <c r="X189" i="1"/>
  <c r="X175" i="1"/>
  <c r="X165" i="1"/>
  <c r="X155" i="1"/>
  <c r="X142" i="1"/>
  <c r="X130" i="1"/>
  <c r="X116" i="1"/>
  <c r="X107" i="1"/>
  <c r="X93" i="1"/>
  <c r="X80" i="1"/>
  <c r="X69" i="1"/>
  <c r="X57" i="1"/>
  <c r="X44" i="1"/>
  <c r="X35" i="1"/>
  <c r="X23" i="1"/>
  <c r="X9" i="1"/>
  <c r="X266" i="1"/>
  <c r="X171" i="1"/>
  <c r="X63" i="1"/>
  <c r="X336" i="1"/>
  <c r="X239" i="1"/>
  <c r="X332" i="1"/>
  <c r="X309" i="1"/>
  <c r="X344" i="1"/>
  <c r="X333" i="1"/>
  <c r="X319" i="1"/>
  <c r="X308" i="1"/>
  <c r="X296" i="1"/>
  <c r="X284" i="1"/>
  <c r="X272" i="1"/>
  <c r="X260" i="1"/>
  <c r="X248" i="1"/>
  <c r="X236" i="1"/>
  <c r="X224" i="1"/>
  <c r="X211" i="1"/>
  <c r="X199" i="1"/>
  <c r="X188" i="1"/>
  <c r="X177" i="1"/>
  <c r="X164" i="1"/>
  <c r="X152" i="1"/>
  <c r="X140" i="1"/>
  <c r="X127" i="1"/>
  <c r="X117" i="1"/>
  <c r="X104" i="1"/>
  <c r="X92" i="1"/>
  <c r="X82" i="1"/>
  <c r="X68" i="1"/>
  <c r="X56" i="1"/>
  <c r="X45" i="1"/>
  <c r="X30" i="1"/>
  <c r="X20" i="1"/>
  <c r="X8" i="1"/>
  <c r="X194" i="1"/>
  <c r="X112" i="1"/>
  <c r="X324" i="1"/>
  <c r="X228" i="1"/>
  <c r="X343" i="1"/>
  <c r="X331" i="1"/>
  <c r="X320" i="1"/>
  <c r="X307" i="1"/>
  <c r="X295" i="1"/>
  <c r="X283" i="1"/>
  <c r="X270" i="1"/>
  <c r="X259" i="1"/>
  <c r="X247" i="1"/>
  <c r="X235" i="1"/>
  <c r="X223" i="1"/>
  <c r="X212" i="1"/>
  <c r="X200" i="1"/>
  <c r="X186" i="1"/>
  <c r="X176" i="1"/>
  <c r="X163" i="1"/>
  <c r="X150" i="1"/>
  <c r="X139" i="1"/>
  <c r="X128" i="1"/>
  <c r="X115" i="1"/>
  <c r="X103" i="1"/>
  <c r="X91" i="1"/>
  <c r="X75" i="1"/>
  <c r="X64" i="1"/>
  <c r="X55" i="1"/>
  <c r="X46" i="1"/>
  <c r="X32" i="1"/>
  <c r="X18" i="1"/>
  <c r="X7" i="1"/>
  <c r="X158" i="1"/>
  <c r="X40" i="1"/>
  <c r="X300" i="1"/>
  <c r="X341" i="1"/>
  <c r="X330" i="1"/>
  <c r="X318" i="1"/>
  <c r="X306" i="1"/>
  <c r="X294" i="1"/>
  <c r="X282" i="1"/>
  <c r="X271" i="1"/>
  <c r="X258" i="1"/>
  <c r="X246" i="1"/>
  <c r="X233" i="1"/>
  <c r="X222" i="1"/>
  <c r="X209" i="1"/>
  <c r="X198" i="1"/>
  <c r="X185" i="1"/>
  <c r="X173" i="1"/>
  <c r="X162" i="1"/>
  <c r="X151" i="1"/>
  <c r="X137" i="1"/>
  <c r="X124" i="1"/>
  <c r="X114" i="1"/>
  <c r="X100" i="1"/>
  <c r="X90" i="1"/>
  <c r="X77" i="1"/>
  <c r="X67" i="1"/>
  <c r="X54" i="1"/>
  <c r="X42" i="1"/>
  <c r="X29" i="1"/>
  <c r="X19" i="1"/>
  <c r="X4" i="1"/>
  <c r="X218" i="1"/>
  <c r="X74" i="1"/>
  <c r="X312" i="1"/>
  <c r="X252" i="1"/>
  <c r="X342" i="1"/>
  <c r="X329" i="1"/>
  <c r="X317" i="1"/>
  <c r="X305" i="1"/>
  <c r="X293" i="1"/>
  <c r="X280" i="1"/>
  <c r="X269" i="1"/>
  <c r="X257" i="1"/>
  <c r="X244" i="1"/>
  <c r="X234" i="1"/>
  <c r="X219" i="1"/>
  <c r="X210" i="1"/>
  <c r="X197" i="1"/>
  <c r="X182" i="1"/>
  <c r="X172" i="1"/>
  <c r="X161" i="1"/>
  <c r="X149" i="1"/>
  <c r="X136" i="1"/>
  <c r="X125" i="1"/>
  <c r="X110" i="1"/>
  <c r="X102" i="1"/>
  <c r="X86" i="1"/>
  <c r="X79" i="1"/>
  <c r="X65" i="1"/>
  <c r="X52" i="1"/>
  <c r="X41" i="1"/>
  <c r="X31" i="1"/>
  <c r="X17" i="1"/>
  <c r="X6" i="1"/>
  <c r="X316" i="1"/>
  <c r="X292" i="1"/>
  <c r="X268" i="1"/>
  <c r="X245" i="1"/>
  <c r="X220" i="1"/>
  <c r="X206" i="1"/>
  <c r="X196" i="1"/>
  <c r="X187" i="1"/>
  <c r="X174" i="1"/>
  <c r="X159" i="1"/>
  <c r="X147" i="1"/>
  <c r="X138" i="1"/>
  <c r="X126" i="1"/>
  <c r="X109" i="1"/>
  <c r="X101" i="1"/>
  <c r="X87" i="1"/>
  <c r="X78" i="1"/>
  <c r="X66" i="1"/>
  <c r="X53" i="1"/>
  <c r="X38" i="1"/>
  <c r="X25" i="1"/>
  <c r="X12" i="1"/>
  <c r="X5" i="1"/>
  <c r="X304" i="1"/>
  <c r="X281" i="1"/>
  <c r="X255" i="1"/>
  <c r="X232" i="1"/>
  <c r="X339" i="1"/>
  <c r="X327" i="1"/>
  <c r="X315" i="1"/>
  <c r="X303" i="1"/>
  <c r="X291" i="1"/>
  <c r="X279" i="1"/>
  <c r="X267" i="1"/>
  <c r="X256" i="1"/>
  <c r="X243" i="1"/>
  <c r="X230" i="1"/>
  <c r="X221" i="1"/>
  <c r="X208" i="1"/>
  <c r="X195" i="1"/>
  <c r="X180" i="1"/>
  <c r="X170" i="1"/>
  <c r="X160" i="1"/>
  <c r="X148" i="1"/>
  <c r="X135" i="1"/>
  <c r="X123" i="1"/>
  <c r="X111" i="1"/>
  <c r="X99" i="1"/>
  <c r="X85" i="1"/>
  <c r="X73" i="1"/>
  <c r="X62" i="1"/>
  <c r="X49" i="1"/>
  <c r="X33" i="1"/>
  <c r="X21" i="1"/>
  <c r="X16" i="1"/>
  <c r="X2" i="1"/>
  <c r="AA4" i="1"/>
  <c r="AA3" i="1"/>
  <c r="AA5" i="1"/>
  <c r="AA6" i="1"/>
  <c r="AA7" i="1"/>
  <c r="AA10" i="1"/>
  <c r="AA8" i="1"/>
  <c r="AA9" i="1"/>
  <c r="AA11" i="1"/>
  <c r="AA12" i="1"/>
  <c r="AA13" i="1"/>
  <c r="AA14" i="1"/>
  <c r="AA15" i="1"/>
  <c r="AA16" i="1"/>
  <c r="AA17" i="1"/>
  <c r="AA18" i="1"/>
  <c r="AA21" i="1"/>
  <c r="AA19" i="1"/>
  <c r="AA22" i="1"/>
  <c r="AA20" i="1"/>
  <c r="AA24" i="1"/>
  <c r="AA25" i="1"/>
  <c r="AA23" i="1"/>
  <c r="AA30" i="1"/>
  <c r="AA27" i="1"/>
  <c r="AA29" i="1"/>
  <c r="AA26" i="1"/>
  <c r="AA33" i="1"/>
  <c r="AA28" i="1"/>
  <c r="AA32" i="1"/>
  <c r="AA31" i="1"/>
  <c r="AA34" i="1"/>
  <c r="AA36" i="1"/>
  <c r="AA35" i="1"/>
  <c r="AA38" i="1"/>
  <c r="AA39" i="1"/>
  <c r="AA37" i="1"/>
  <c r="AA41" i="1"/>
  <c r="AA40" i="1"/>
  <c r="AA43" i="1"/>
  <c r="AA42" i="1"/>
  <c r="AA44" i="1"/>
  <c r="AA45" i="1"/>
  <c r="AA46" i="1"/>
  <c r="AA47" i="1"/>
  <c r="AA49" i="1"/>
  <c r="AA52" i="1"/>
  <c r="AA48" i="1"/>
  <c r="AA50" i="1"/>
  <c r="AA51" i="1"/>
  <c r="AA54" i="1"/>
  <c r="AA53" i="1"/>
  <c r="AA55" i="1"/>
  <c r="AA57" i="1"/>
  <c r="AA56" i="1"/>
  <c r="AA59" i="1"/>
  <c r="AA60" i="1"/>
  <c r="AA58" i="1"/>
  <c r="AA61" i="1"/>
  <c r="AA62" i="1"/>
  <c r="AA64" i="1"/>
  <c r="AA66" i="1"/>
  <c r="AA63" i="1"/>
  <c r="AA65" i="1"/>
  <c r="AA67" i="1"/>
  <c r="AA69" i="1"/>
  <c r="AA68" i="1"/>
  <c r="AA70" i="1"/>
  <c r="AA72" i="1"/>
  <c r="AA71" i="1"/>
  <c r="AA74" i="1"/>
  <c r="AA75" i="1"/>
  <c r="AA77" i="1"/>
  <c r="AA73" i="1"/>
  <c r="AA81" i="1"/>
  <c r="AA80" i="1"/>
  <c r="AA76" i="1"/>
  <c r="AA78" i="1"/>
  <c r="AA79" i="1"/>
  <c r="AA82" i="1"/>
  <c r="AA85" i="1"/>
  <c r="AA86" i="1"/>
  <c r="AA83" i="1"/>
  <c r="AA84" i="1"/>
  <c r="AA87" i="1"/>
  <c r="AA88" i="1"/>
  <c r="AA89" i="1"/>
  <c r="AA92" i="1"/>
  <c r="AA90" i="1"/>
  <c r="AA91" i="1"/>
  <c r="AA93" i="1"/>
  <c r="AA94" i="1"/>
  <c r="AA95" i="1"/>
  <c r="AA96" i="1"/>
  <c r="AA98" i="1"/>
  <c r="AA97" i="1"/>
  <c r="AA99" i="1"/>
  <c r="AA100" i="1"/>
  <c r="AA103" i="1"/>
  <c r="AA104" i="1"/>
  <c r="AA101" i="1"/>
  <c r="AA105" i="1"/>
  <c r="AA102" i="1"/>
  <c r="AA109" i="1"/>
  <c r="AA106" i="1"/>
  <c r="AA107" i="1"/>
  <c r="AA110" i="1"/>
  <c r="AA108" i="1"/>
  <c r="AA115" i="1"/>
  <c r="AA111" i="1"/>
  <c r="AA114" i="1"/>
  <c r="AA112" i="1"/>
  <c r="AA113" i="1"/>
  <c r="AA117" i="1"/>
  <c r="AA120" i="1"/>
  <c r="AA121" i="1"/>
  <c r="AA116" i="1"/>
  <c r="AA118" i="1"/>
  <c r="AA122" i="1"/>
  <c r="AA119" i="1"/>
  <c r="AA123" i="1"/>
  <c r="AA124" i="1"/>
  <c r="AA125" i="1"/>
  <c r="AA126" i="1"/>
  <c r="AA127" i="1"/>
  <c r="AA129" i="1"/>
  <c r="AA128" i="1"/>
  <c r="AA132" i="1"/>
  <c r="AA130" i="1"/>
  <c r="AA131" i="1"/>
  <c r="AA133" i="1"/>
  <c r="AA134" i="1"/>
  <c r="AA135" i="1"/>
  <c r="AA136" i="1"/>
  <c r="AA138" i="1"/>
  <c r="AA139" i="1"/>
  <c r="AA137" i="1"/>
  <c r="AA142" i="1"/>
  <c r="AA141" i="1"/>
  <c r="AA140" i="1"/>
  <c r="AA143" i="1"/>
  <c r="AA144" i="1"/>
  <c r="AA145" i="1"/>
  <c r="AA147" i="1"/>
  <c r="AA149" i="1"/>
  <c r="AA146" i="1"/>
  <c r="AA148" i="1"/>
  <c r="AA152" i="1"/>
  <c r="AA150" i="1"/>
  <c r="AA151" i="1"/>
  <c r="AA153" i="1"/>
  <c r="AA154" i="1"/>
  <c r="AA158" i="1"/>
  <c r="AA159" i="1"/>
  <c r="AA155" i="1"/>
  <c r="AA157" i="1"/>
  <c r="AA156" i="1"/>
  <c r="AA160" i="1"/>
  <c r="AA161" i="1"/>
  <c r="AA162" i="1"/>
  <c r="AA163" i="1"/>
  <c r="AA164" i="1"/>
  <c r="AA165" i="1"/>
  <c r="AA167" i="1"/>
  <c r="AA166" i="1"/>
  <c r="AA168" i="1"/>
  <c r="AA169" i="1"/>
  <c r="AA170" i="1"/>
  <c r="AA171" i="1"/>
  <c r="AA175" i="1"/>
  <c r="AA173" i="1"/>
  <c r="AA172" i="1"/>
  <c r="AA176" i="1"/>
  <c r="AA174" i="1"/>
  <c r="AA177" i="1"/>
  <c r="AA178" i="1"/>
  <c r="AA179" i="1"/>
  <c r="AA180" i="1"/>
  <c r="AA182" i="1"/>
  <c r="AA186" i="1"/>
  <c r="AA185" i="1"/>
  <c r="AA181" i="1"/>
  <c r="AA184" i="1"/>
  <c r="AA183" i="1"/>
  <c r="AA187" i="1"/>
  <c r="AA188" i="1"/>
  <c r="AA191" i="1"/>
  <c r="AA189" i="1"/>
  <c r="AA190" i="1"/>
  <c r="AA194" i="1"/>
  <c r="AA192" i="1"/>
  <c r="AA193" i="1"/>
  <c r="AA195" i="1"/>
  <c r="AA197" i="1"/>
  <c r="AA196" i="1"/>
  <c r="AA198" i="1"/>
  <c r="AA199" i="1"/>
  <c r="AA201" i="1"/>
  <c r="AA203" i="1"/>
  <c r="AA200" i="1"/>
  <c r="AA202" i="1"/>
  <c r="AA204" i="1"/>
  <c r="AA205" i="1"/>
  <c r="AA206" i="1"/>
  <c r="AA207" i="1"/>
  <c r="AA209" i="1"/>
  <c r="AA208" i="1"/>
  <c r="AA211" i="1"/>
  <c r="AA210" i="1"/>
  <c r="AA212" i="1"/>
  <c r="AA213" i="1"/>
  <c r="AA215" i="1"/>
  <c r="AA217" i="1"/>
  <c r="AA216" i="1"/>
  <c r="AA214" i="1"/>
  <c r="AA219" i="1"/>
  <c r="AA218" i="1"/>
  <c r="AA220" i="1"/>
  <c r="AA221" i="1"/>
  <c r="AA222" i="1"/>
  <c r="AA223" i="1"/>
  <c r="AA224" i="1"/>
  <c r="AA225" i="1"/>
  <c r="AA227" i="1"/>
  <c r="AA226" i="1"/>
  <c r="AA229" i="1"/>
  <c r="AA230" i="1"/>
  <c r="AA228" i="1"/>
  <c r="AA231" i="1"/>
  <c r="AA232" i="1"/>
  <c r="AA233" i="1"/>
  <c r="AA234" i="1"/>
  <c r="AA236" i="1"/>
  <c r="AA235" i="1"/>
  <c r="AA237" i="1"/>
  <c r="AA239" i="1"/>
  <c r="AA238" i="1"/>
  <c r="AA240" i="1"/>
  <c r="AA241" i="1"/>
  <c r="AA242" i="1"/>
  <c r="AA243" i="1"/>
  <c r="AA244" i="1"/>
  <c r="AA245" i="1"/>
  <c r="AA246" i="1"/>
  <c r="AA248" i="1"/>
  <c r="AA247" i="1"/>
  <c r="AA250" i="1"/>
  <c r="AA249" i="1"/>
  <c r="AA251" i="1"/>
  <c r="AA252" i="1"/>
  <c r="AA253" i="1"/>
  <c r="AA255" i="1"/>
  <c r="AA256" i="1"/>
  <c r="AA254" i="1"/>
  <c r="AA257" i="1"/>
  <c r="AA258" i="1"/>
  <c r="AA259" i="1"/>
  <c r="AA261" i="1"/>
  <c r="AA260" i="1"/>
  <c r="AA262" i="1"/>
  <c r="AA263" i="1"/>
  <c r="AA264" i="1"/>
  <c r="AA265" i="1"/>
  <c r="AA266" i="1"/>
  <c r="AA267" i="1"/>
  <c r="AA269" i="1"/>
  <c r="AA268" i="1"/>
  <c r="AA270" i="1"/>
  <c r="AA271" i="1"/>
  <c r="AA272" i="1"/>
  <c r="AA273" i="1"/>
  <c r="AA274" i="1"/>
  <c r="AA275" i="1"/>
  <c r="AA276" i="1"/>
  <c r="AA278" i="1"/>
  <c r="AA277" i="1"/>
  <c r="AA279" i="1"/>
  <c r="AA280" i="1"/>
  <c r="AA281" i="1"/>
  <c r="AA282" i="1"/>
  <c r="AA283" i="1"/>
  <c r="AA284" i="1"/>
  <c r="AA285" i="1"/>
  <c r="AA286" i="1"/>
  <c r="AA287" i="1"/>
  <c r="AA289" i="1"/>
  <c r="AA288" i="1"/>
  <c r="AA291" i="1"/>
  <c r="AA290" i="1"/>
  <c r="AA292" i="1"/>
  <c r="AA293" i="1"/>
  <c r="AA294" i="1"/>
  <c r="AA295" i="1"/>
  <c r="AA297" i="1"/>
  <c r="AA296" i="1"/>
  <c r="AA298" i="1"/>
  <c r="AA299" i="1"/>
  <c r="AA300" i="1"/>
  <c r="AA301" i="1"/>
  <c r="AA302" i="1"/>
  <c r="AA303" i="1"/>
  <c r="AA304" i="1"/>
  <c r="AA305" i="1"/>
  <c r="AA307" i="1"/>
  <c r="AA306" i="1"/>
  <c r="AA308" i="1"/>
  <c r="AA309" i="1"/>
  <c r="AA310" i="1"/>
  <c r="AA312" i="1"/>
  <c r="AA311" i="1"/>
  <c r="AA313" i="1"/>
  <c r="AA315" i="1"/>
  <c r="AA314" i="1"/>
  <c r="AA316" i="1"/>
  <c r="AA317" i="1"/>
  <c r="AA318" i="1"/>
  <c r="AA319" i="1"/>
  <c r="AA320" i="1"/>
  <c r="AA321" i="1"/>
  <c r="AA322" i="1"/>
  <c r="AA324" i="1"/>
  <c r="AA323" i="1"/>
  <c r="AA325" i="1"/>
  <c r="AA326" i="1"/>
  <c r="AA327" i="1"/>
  <c r="AA329" i="1"/>
  <c r="AA328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2" i="1"/>
  <c r="AF4" i="1"/>
  <c r="AF3" i="1"/>
  <c r="AF5" i="1"/>
  <c r="AF6" i="1"/>
  <c r="AF7" i="1"/>
  <c r="AF10" i="1"/>
  <c r="AF8" i="1"/>
  <c r="AF9" i="1"/>
  <c r="AF11" i="1"/>
  <c r="AF12" i="1"/>
  <c r="AF13" i="1"/>
  <c r="AF14" i="1"/>
  <c r="AF15" i="1"/>
  <c r="AF16" i="1"/>
  <c r="AF17" i="1"/>
  <c r="AF18" i="1"/>
  <c r="AF21" i="1"/>
  <c r="AF19" i="1"/>
  <c r="AF22" i="1"/>
  <c r="AF20" i="1"/>
  <c r="AF24" i="1"/>
  <c r="AF25" i="1"/>
  <c r="AF23" i="1"/>
  <c r="AF30" i="1"/>
  <c r="AF27" i="1"/>
  <c r="AF29" i="1"/>
  <c r="AF26" i="1"/>
  <c r="AF33" i="1"/>
  <c r="AF28" i="1"/>
  <c r="AF32" i="1"/>
  <c r="AF31" i="1"/>
  <c r="AF34" i="1"/>
  <c r="AF36" i="1"/>
  <c r="AF35" i="1"/>
  <c r="AF38" i="1"/>
  <c r="AF39" i="1"/>
  <c r="AF37" i="1"/>
  <c r="AF41" i="1"/>
  <c r="AF40" i="1"/>
  <c r="AF43" i="1"/>
  <c r="AF42" i="1"/>
  <c r="AF44" i="1"/>
  <c r="AF45" i="1"/>
  <c r="AF46" i="1"/>
  <c r="AF47" i="1"/>
  <c r="AF49" i="1"/>
  <c r="AF52" i="1"/>
  <c r="AF48" i="1"/>
  <c r="AF50" i="1"/>
  <c r="AF51" i="1"/>
  <c r="AF54" i="1"/>
  <c r="AF53" i="1"/>
  <c r="AF55" i="1"/>
  <c r="AF57" i="1"/>
  <c r="AF56" i="1"/>
  <c r="AF59" i="1"/>
  <c r="AF60" i="1"/>
  <c r="AF58" i="1"/>
  <c r="AF61" i="1"/>
  <c r="AF62" i="1"/>
  <c r="AF64" i="1"/>
  <c r="AF66" i="1"/>
  <c r="AF63" i="1"/>
  <c r="AF65" i="1"/>
  <c r="AF67" i="1"/>
  <c r="AF69" i="1"/>
  <c r="AF68" i="1"/>
  <c r="AF70" i="1"/>
  <c r="AF72" i="1"/>
  <c r="AF71" i="1"/>
  <c r="AF74" i="1"/>
  <c r="AF75" i="1"/>
  <c r="AF77" i="1"/>
  <c r="AF73" i="1"/>
  <c r="AF81" i="1"/>
  <c r="AF80" i="1"/>
  <c r="AF76" i="1"/>
  <c r="AF78" i="1"/>
  <c r="AF79" i="1"/>
  <c r="AF82" i="1"/>
  <c r="AF85" i="1"/>
  <c r="AF86" i="1"/>
  <c r="AF83" i="1"/>
  <c r="AF84" i="1"/>
  <c r="AF87" i="1"/>
  <c r="AF88" i="1"/>
  <c r="AF89" i="1"/>
  <c r="AF92" i="1"/>
  <c r="AF90" i="1"/>
  <c r="AF91" i="1"/>
  <c r="AF93" i="1"/>
  <c r="AF94" i="1"/>
  <c r="AF95" i="1"/>
  <c r="AF96" i="1"/>
  <c r="AF98" i="1"/>
  <c r="AF97" i="1"/>
  <c r="AF99" i="1"/>
  <c r="AF100" i="1"/>
  <c r="AF103" i="1"/>
  <c r="AF104" i="1"/>
  <c r="AF101" i="1"/>
  <c r="AF105" i="1"/>
  <c r="AF102" i="1"/>
  <c r="AF109" i="1"/>
  <c r="AF106" i="1"/>
  <c r="AF107" i="1"/>
  <c r="AF110" i="1"/>
  <c r="AF108" i="1"/>
  <c r="AF115" i="1"/>
  <c r="AF111" i="1"/>
  <c r="AF114" i="1"/>
  <c r="AF112" i="1"/>
  <c r="AF113" i="1"/>
  <c r="AF117" i="1"/>
  <c r="AF120" i="1"/>
  <c r="AF121" i="1"/>
  <c r="AF116" i="1"/>
  <c r="AF118" i="1"/>
  <c r="AF122" i="1"/>
  <c r="AF119" i="1"/>
  <c r="AF123" i="1"/>
  <c r="AF124" i="1"/>
  <c r="AF125" i="1"/>
  <c r="AF126" i="1"/>
  <c r="AF127" i="1"/>
  <c r="AF129" i="1"/>
  <c r="AF128" i="1"/>
  <c r="AF132" i="1"/>
  <c r="AF130" i="1"/>
  <c r="AF131" i="1"/>
  <c r="AF133" i="1"/>
  <c r="AF134" i="1"/>
  <c r="AF135" i="1"/>
  <c r="AF136" i="1"/>
  <c r="AF138" i="1"/>
  <c r="AF139" i="1"/>
  <c r="AF137" i="1"/>
  <c r="AF142" i="1"/>
  <c r="AF141" i="1"/>
  <c r="AF140" i="1"/>
  <c r="AF143" i="1"/>
  <c r="AF144" i="1"/>
  <c r="AF145" i="1"/>
  <c r="AF147" i="1"/>
  <c r="AF149" i="1"/>
  <c r="AF146" i="1"/>
  <c r="AF148" i="1"/>
  <c r="AF152" i="1"/>
  <c r="AF150" i="1"/>
  <c r="AF151" i="1"/>
  <c r="AF153" i="1"/>
  <c r="AF154" i="1"/>
  <c r="AF158" i="1"/>
  <c r="AF159" i="1"/>
  <c r="AF155" i="1"/>
  <c r="AF157" i="1"/>
  <c r="AF156" i="1"/>
  <c r="AF160" i="1"/>
  <c r="AF161" i="1"/>
  <c r="AF162" i="1"/>
  <c r="AF163" i="1"/>
  <c r="AF164" i="1"/>
  <c r="AF165" i="1"/>
  <c r="AF167" i="1"/>
  <c r="AF166" i="1"/>
  <c r="AF168" i="1"/>
  <c r="AF169" i="1"/>
  <c r="AF170" i="1"/>
  <c r="AF171" i="1"/>
  <c r="AF175" i="1"/>
  <c r="AF173" i="1"/>
  <c r="AF172" i="1"/>
  <c r="AF176" i="1"/>
  <c r="AF174" i="1"/>
  <c r="AF177" i="1"/>
  <c r="AF178" i="1"/>
  <c r="AF179" i="1"/>
  <c r="AF180" i="1"/>
  <c r="AF182" i="1"/>
  <c r="AF186" i="1"/>
  <c r="AF185" i="1"/>
  <c r="AF181" i="1"/>
  <c r="AF184" i="1"/>
  <c r="AF183" i="1"/>
  <c r="AF187" i="1"/>
  <c r="AF188" i="1"/>
  <c r="AF191" i="1"/>
  <c r="AF189" i="1"/>
  <c r="AF190" i="1"/>
  <c r="AF194" i="1"/>
  <c r="AF192" i="1"/>
  <c r="AF193" i="1"/>
  <c r="AF195" i="1"/>
  <c r="AF197" i="1"/>
  <c r="AF196" i="1"/>
  <c r="AF198" i="1"/>
  <c r="AF199" i="1"/>
  <c r="AF201" i="1"/>
  <c r="AF203" i="1"/>
  <c r="AF200" i="1"/>
  <c r="AF202" i="1"/>
  <c r="AF204" i="1"/>
  <c r="AF205" i="1"/>
  <c r="AF206" i="1"/>
  <c r="AF207" i="1"/>
  <c r="AF209" i="1"/>
  <c r="AF208" i="1"/>
  <c r="AF211" i="1"/>
  <c r="AF210" i="1"/>
  <c r="AF212" i="1"/>
  <c r="AF213" i="1"/>
  <c r="AF215" i="1"/>
  <c r="AF217" i="1"/>
  <c r="AF216" i="1"/>
  <c r="AF214" i="1"/>
  <c r="AF219" i="1"/>
  <c r="AF218" i="1"/>
  <c r="AF220" i="1"/>
  <c r="AF221" i="1"/>
  <c r="AF222" i="1"/>
  <c r="AF223" i="1"/>
  <c r="AF224" i="1"/>
  <c r="AF225" i="1"/>
  <c r="AF227" i="1"/>
  <c r="AF226" i="1"/>
  <c r="AF229" i="1"/>
  <c r="AF230" i="1"/>
  <c r="AF228" i="1"/>
  <c r="AF231" i="1"/>
  <c r="AF232" i="1"/>
  <c r="AF233" i="1"/>
  <c r="AF234" i="1"/>
  <c r="AF236" i="1"/>
  <c r="AF235" i="1"/>
  <c r="AF237" i="1"/>
  <c r="AF239" i="1"/>
  <c r="AF238" i="1"/>
  <c r="AF240" i="1"/>
  <c r="AF241" i="1"/>
  <c r="AF242" i="1"/>
  <c r="AF243" i="1"/>
  <c r="AF244" i="1"/>
  <c r="AF245" i="1"/>
  <c r="AF246" i="1"/>
  <c r="AF248" i="1"/>
  <c r="AF247" i="1"/>
  <c r="AF250" i="1"/>
  <c r="AF249" i="1"/>
  <c r="AF251" i="1"/>
  <c r="AF252" i="1"/>
  <c r="AF253" i="1"/>
  <c r="AF255" i="1"/>
  <c r="AF256" i="1"/>
  <c r="AF254" i="1"/>
  <c r="AF257" i="1"/>
  <c r="AF258" i="1"/>
  <c r="AF259" i="1"/>
  <c r="AF261" i="1"/>
  <c r="AF260" i="1"/>
  <c r="AF262" i="1"/>
  <c r="AF263" i="1"/>
  <c r="AF264" i="1"/>
  <c r="AF265" i="1"/>
  <c r="AF266" i="1"/>
  <c r="AF267" i="1"/>
  <c r="AF269" i="1"/>
  <c r="AF268" i="1"/>
  <c r="AF270" i="1"/>
  <c r="AF271" i="1"/>
  <c r="AF272" i="1"/>
  <c r="AF273" i="1"/>
  <c r="AF274" i="1"/>
  <c r="AF275" i="1"/>
  <c r="AF276" i="1"/>
  <c r="AF278" i="1"/>
  <c r="AF277" i="1"/>
  <c r="AF279" i="1"/>
  <c r="AF280" i="1"/>
  <c r="AF281" i="1"/>
  <c r="AF282" i="1"/>
  <c r="AF283" i="1"/>
  <c r="AF284" i="1"/>
  <c r="AF285" i="1"/>
  <c r="AF286" i="1"/>
  <c r="AF287" i="1"/>
  <c r="AF289" i="1"/>
  <c r="AF288" i="1"/>
  <c r="AF291" i="1"/>
  <c r="AF290" i="1"/>
  <c r="AF292" i="1"/>
  <c r="AF293" i="1"/>
  <c r="AF294" i="1"/>
  <c r="AF295" i="1"/>
  <c r="AF297" i="1"/>
  <c r="AF296" i="1"/>
  <c r="AF298" i="1"/>
  <c r="AF299" i="1"/>
  <c r="AF300" i="1"/>
  <c r="AF301" i="1"/>
  <c r="AF302" i="1"/>
  <c r="AF303" i="1"/>
  <c r="AF304" i="1"/>
  <c r="AF305" i="1"/>
  <c r="AF307" i="1"/>
  <c r="AF306" i="1"/>
  <c r="AF308" i="1"/>
  <c r="AF309" i="1"/>
  <c r="AF310" i="1"/>
  <c r="AF312" i="1"/>
  <c r="AF311" i="1"/>
  <c r="AF313" i="1"/>
  <c r="AF315" i="1"/>
  <c r="AF314" i="1"/>
  <c r="AF316" i="1"/>
  <c r="AF317" i="1"/>
  <c r="AF318" i="1"/>
  <c r="AF319" i="1"/>
  <c r="AF320" i="1"/>
  <c r="AF321" i="1"/>
  <c r="AF322" i="1"/>
  <c r="AF324" i="1"/>
  <c r="AF323" i="1"/>
  <c r="AF325" i="1"/>
  <c r="AF326" i="1"/>
  <c r="AF327" i="1"/>
  <c r="AF329" i="1"/>
  <c r="AF328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2" i="1"/>
  <c r="AH4" i="1"/>
  <c r="AH3" i="1"/>
  <c r="AH5" i="1"/>
  <c r="AH6" i="1"/>
  <c r="AH7" i="1"/>
  <c r="AH10" i="1"/>
  <c r="AH8" i="1"/>
  <c r="AH9" i="1"/>
  <c r="AH11" i="1"/>
  <c r="AH12" i="1"/>
  <c r="AH13" i="1"/>
  <c r="AH14" i="1"/>
  <c r="AH15" i="1"/>
  <c r="AH16" i="1"/>
  <c r="AH17" i="1"/>
  <c r="AH18" i="1"/>
  <c r="AH21" i="1"/>
  <c r="AH19" i="1"/>
  <c r="AH22" i="1"/>
  <c r="AH20" i="1"/>
  <c r="AH24" i="1"/>
  <c r="AH25" i="1"/>
  <c r="AH23" i="1"/>
  <c r="AH30" i="1"/>
  <c r="AH27" i="1"/>
  <c r="AH29" i="1"/>
  <c r="AH26" i="1"/>
  <c r="AH33" i="1"/>
  <c r="AH28" i="1"/>
  <c r="AH32" i="1"/>
  <c r="AH31" i="1"/>
  <c r="AH34" i="1"/>
  <c r="AH36" i="1"/>
  <c r="AH35" i="1"/>
  <c r="AH38" i="1"/>
  <c r="AH39" i="1"/>
  <c r="AH37" i="1"/>
  <c r="AH41" i="1"/>
  <c r="AH40" i="1"/>
  <c r="AH43" i="1"/>
  <c r="AH42" i="1"/>
  <c r="AH44" i="1"/>
  <c r="AH45" i="1"/>
  <c r="AH46" i="1"/>
  <c r="AH47" i="1"/>
  <c r="AH49" i="1"/>
  <c r="AH52" i="1"/>
  <c r="AH48" i="1"/>
  <c r="AH50" i="1"/>
  <c r="AH51" i="1"/>
  <c r="AH54" i="1"/>
  <c r="AH53" i="1"/>
  <c r="AH55" i="1"/>
  <c r="AH57" i="1"/>
  <c r="AH56" i="1"/>
  <c r="AH59" i="1"/>
  <c r="AH60" i="1"/>
  <c r="AH58" i="1"/>
  <c r="AH61" i="1"/>
  <c r="AH62" i="1"/>
  <c r="AH64" i="1"/>
  <c r="AH66" i="1"/>
  <c r="AH63" i="1"/>
  <c r="AH65" i="1"/>
  <c r="AH67" i="1"/>
  <c r="AH69" i="1"/>
  <c r="AH68" i="1"/>
  <c r="AH70" i="1"/>
  <c r="AH72" i="1"/>
  <c r="AH71" i="1"/>
  <c r="AH74" i="1"/>
  <c r="AH75" i="1"/>
  <c r="AH77" i="1"/>
  <c r="AH73" i="1"/>
  <c r="AH81" i="1"/>
  <c r="AH80" i="1"/>
  <c r="AH76" i="1"/>
  <c r="AH78" i="1"/>
  <c r="AH79" i="1"/>
  <c r="AH82" i="1"/>
  <c r="AH85" i="1"/>
  <c r="AH86" i="1"/>
  <c r="AH83" i="1"/>
  <c r="AH84" i="1"/>
  <c r="AH87" i="1"/>
  <c r="AH88" i="1"/>
  <c r="AH89" i="1"/>
  <c r="AH92" i="1"/>
  <c r="AH90" i="1"/>
  <c r="AH91" i="1"/>
  <c r="AH93" i="1"/>
  <c r="AH94" i="1"/>
  <c r="AH95" i="1"/>
  <c r="AH96" i="1"/>
  <c r="AH98" i="1"/>
  <c r="AH97" i="1"/>
  <c r="AH99" i="1"/>
  <c r="AH100" i="1"/>
  <c r="AH103" i="1"/>
  <c r="AH104" i="1"/>
  <c r="AH101" i="1"/>
  <c r="AH105" i="1"/>
  <c r="AH102" i="1"/>
  <c r="AH109" i="1"/>
  <c r="AH106" i="1"/>
  <c r="AH107" i="1"/>
  <c r="AH110" i="1"/>
  <c r="AH108" i="1"/>
  <c r="AH115" i="1"/>
  <c r="AH111" i="1"/>
  <c r="AH114" i="1"/>
  <c r="AH112" i="1"/>
  <c r="AH113" i="1"/>
  <c r="AH117" i="1"/>
  <c r="AH120" i="1"/>
  <c r="AH121" i="1"/>
  <c r="AH116" i="1"/>
  <c r="AH118" i="1"/>
  <c r="AH122" i="1"/>
  <c r="AH119" i="1"/>
  <c r="AH123" i="1"/>
  <c r="AH124" i="1"/>
  <c r="AH125" i="1"/>
  <c r="AH126" i="1"/>
  <c r="AH127" i="1"/>
  <c r="AH129" i="1"/>
  <c r="AH128" i="1"/>
  <c r="AH132" i="1"/>
  <c r="AH130" i="1"/>
  <c r="AH131" i="1"/>
  <c r="AH133" i="1"/>
  <c r="AH134" i="1"/>
  <c r="AH135" i="1"/>
  <c r="AH136" i="1"/>
  <c r="AH138" i="1"/>
  <c r="AH139" i="1"/>
  <c r="AH137" i="1"/>
  <c r="AH142" i="1"/>
  <c r="AH141" i="1"/>
  <c r="AH140" i="1"/>
  <c r="AH143" i="1"/>
  <c r="AH144" i="1"/>
  <c r="AH145" i="1"/>
  <c r="AH147" i="1"/>
  <c r="AH149" i="1"/>
  <c r="AH146" i="1"/>
  <c r="AH148" i="1"/>
  <c r="AH152" i="1"/>
  <c r="AH150" i="1"/>
  <c r="AH151" i="1"/>
  <c r="AH153" i="1"/>
  <c r="AH154" i="1"/>
  <c r="AH158" i="1"/>
  <c r="AH159" i="1"/>
  <c r="AH155" i="1"/>
  <c r="AH157" i="1"/>
  <c r="AH156" i="1"/>
  <c r="AH160" i="1"/>
  <c r="AH161" i="1"/>
  <c r="AH162" i="1"/>
  <c r="AH163" i="1"/>
  <c r="AH164" i="1"/>
  <c r="AH165" i="1"/>
  <c r="AH167" i="1"/>
  <c r="AH166" i="1"/>
  <c r="AH168" i="1"/>
  <c r="AH169" i="1"/>
  <c r="AH170" i="1"/>
  <c r="AH171" i="1"/>
  <c r="AH175" i="1"/>
  <c r="AH173" i="1"/>
  <c r="AH172" i="1"/>
  <c r="AH176" i="1"/>
  <c r="AH174" i="1"/>
  <c r="AH177" i="1"/>
  <c r="AH178" i="1"/>
  <c r="AH179" i="1"/>
  <c r="AH180" i="1"/>
  <c r="AH182" i="1"/>
  <c r="AH186" i="1"/>
  <c r="AH185" i="1"/>
  <c r="AH181" i="1"/>
  <c r="AH184" i="1"/>
  <c r="AH183" i="1"/>
  <c r="AH187" i="1"/>
  <c r="AH188" i="1"/>
  <c r="AH191" i="1"/>
  <c r="AH189" i="1"/>
  <c r="AH190" i="1"/>
  <c r="AH194" i="1"/>
  <c r="AH192" i="1"/>
  <c r="AH193" i="1"/>
  <c r="AH195" i="1"/>
  <c r="AH197" i="1"/>
  <c r="AH196" i="1"/>
  <c r="AH198" i="1"/>
  <c r="AH199" i="1"/>
  <c r="AH201" i="1"/>
  <c r="AH203" i="1"/>
  <c r="AH200" i="1"/>
  <c r="AH202" i="1"/>
  <c r="AH204" i="1"/>
  <c r="AH205" i="1"/>
  <c r="AH206" i="1"/>
  <c r="AH207" i="1"/>
  <c r="AH209" i="1"/>
  <c r="AH208" i="1"/>
  <c r="AH211" i="1"/>
  <c r="AH210" i="1"/>
  <c r="AH212" i="1"/>
  <c r="AH213" i="1"/>
  <c r="AH215" i="1"/>
  <c r="AH217" i="1"/>
  <c r="AH216" i="1"/>
  <c r="AH214" i="1"/>
  <c r="AH219" i="1"/>
  <c r="AH218" i="1"/>
  <c r="AH220" i="1"/>
  <c r="AH221" i="1"/>
  <c r="AH222" i="1"/>
  <c r="AH223" i="1"/>
  <c r="AH224" i="1"/>
  <c r="AH225" i="1"/>
  <c r="AH227" i="1"/>
  <c r="AH226" i="1"/>
  <c r="AH229" i="1"/>
  <c r="AH230" i="1"/>
  <c r="AH228" i="1"/>
  <c r="AH231" i="1"/>
  <c r="AH232" i="1"/>
  <c r="AH233" i="1"/>
  <c r="AH234" i="1"/>
  <c r="AH236" i="1"/>
  <c r="AH235" i="1"/>
  <c r="AH237" i="1"/>
  <c r="AH239" i="1"/>
  <c r="AH238" i="1"/>
  <c r="AH240" i="1"/>
  <c r="AH241" i="1"/>
  <c r="AH242" i="1"/>
  <c r="AH243" i="1"/>
  <c r="AH244" i="1"/>
  <c r="AH245" i="1"/>
  <c r="AH246" i="1"/>
  <c r="AH248" i="1"/>
  <c r="AH247" i="1"/>
  <c r="AH250" i="1"/>
  <c r="AH249" i="1"/>
  <c r="AH251" i="1"/>
  <c r="AH252" i="1"/>
  <c r="AH253" i="1"/>
  <c r="AH255" i="1"/>
  <c r="AH256" i="1"/>
  <c r="AH254" i="1"/>
  <c r="AH257" i="1"/>
  <c r="AH258" i="1"/>
  <c r="AH259" i="1"/>
  <c r="AH261" i="1"/>
  <c r="AH260" i="1"/>
  <c r="AH262" i="1"/>
  <c r="AH263" i="1"/>
  <c r="AH264" i="1"/>
  <c r="AH265" i="1"/>
  <c r="AH266" i="1"/>
  <c r="AH267" i="1"/>
  <c r="AH269" i="1"/>
  <c r="AH268" i="1"/>
  <c r="AH270" i="1"/>
  <c r="AH271" i="1"/>
  <c r="AH272" i="1"/>
  <c r="AH273" i="1"/>
  <c r="AH274" i="1"/>
  <c r="AH275" i="1"/>
  <c r="AH276" i="1"/>
  <c r="AH278" i="1"/>
  <c r="AH277" i="1"/>
  <c r="AH279" i="1"/>
  <c r="AH280" i="1"/>
  <c r="AH281" i="1"/>
  <c r="AH282" i="1"/>
  <c r="AH283" i="1"/>
  <c r="AH284" i="1"/>
  <c r="AH285" i="1"/>
  <c r="AH286" i="1"/>
  <c r="AH287" i="1"/>
  <c r="AH289" i="1"/>
  <c r="AH288" i="1"/>
  <c r="AH291" i="1"/>
  <c r="AH290" i="1"/>
  <c r="AH292" i="1"/>
  <c r="AH293" i="1"/>
  <c r="AH294" i="1"/>
  <c r="AH295" i="1"/>
  <c r="AH297" i="1"/>
  <c r="AH296" i="1"/>
  <c r="AH298" i="1"/>
  <c r="AH299" i="1"/>
  <c r="AH300" i="1"/>
  <c r="AH301" i="1"/>
  <c r="AH302" i="1"/>
  <c r="AH303" i="1"/>
  <c r="AH304" i="1"/>
  <c r="AH305" i="1"/>
  <c r="AH307" i="1"/>
  <c r="AH306" i="1"/>
  <c r="AH308" i="1"/>
  <c r="AH309" i="1"/>
  <c r="AH310" i="1"/>
  <c r="AH312" i="1"/>
  <c r="AH311" i="1"/>
  <c r="AH313" i="1"/>
  <c r="AH315" i="1"/>
  <c r="AH314" i="1"/>
  <c r="AH316" i="1"/>
  <c r="AH317" i="1"/>
  <c r="AH318" i="1"/>
  <c r="AH319" i="1"/>
  <c r="AH320" i="1"/>
  <c r="AH321" i="1"/>
  <c r="AH322" i="1"/>
  <c r="AH324" i="1"/>
  <c r="AH323" i="1"/>
  <c r="AH325" i="1"/>
  <c r="AH326" i="1"/>
  <c r="AH327" i="1"/>
  <c r="AH329" i="1"/>
  <c r="AH328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2" i="1"/>
  <c r="U2" i="1" l="1"/>
  <c r="U6" i="1"/>
  <c r="U4" i="1"/>
  <c r="U5" i="1"/>
  <c r="U7" i="1"/>
  <c r="U11" i="1"/>
  <c r="U8" i="1"/>
  <c r="U10" i="1"/>
  <c r="U9" i="1"/>
  <c r="U13" i="1"/>
  <c r="U16" i="1"/>
  <c r="U19" i="1"/>
  <c r="U17" i="1"/>
  <c r="U15" i="1"/>
  <c r="U14" i="1"/>
  <c r="U12" i="1"/>
  <c r="U18" i="1"/>
  <c r="U27" i="1"/>
  <c r="U38" i="1"/>
  <c r="U40" i="1"/>
  <c r="U63" i="1"/>
  <c r="U20" i="1"/>
  <c r="U24" i="1"/>
  <c r="U22" i="1"/>
  <c r="U25" i="1"/>
  <c r="U21" i="1"/>
  <c r="U26" i="1"/>
  <c r="U23" i="1"/>
  <c r="U28" i="1"/>
  <c r="U34" i="1"/>
  <c r="U31" i="1"/>
  <c r="U33" i="1"/>
  <c r="U36" i="1"/>
  <c r="U30" i="1"/>
  <c r="U32" i="1"/>
  <c r="U35" i="1"/>
  <c r="U29" i="1"/>
  <c r="U37" i="1"/>
  <c r="U39" i="1"/>
  <c r="U54" i="1"/>
  <c r="U41" i="1"/>
  <c r="U42" i="1"/>
  <c r="U46" i="1"/>
  <c r="U47" i="1"/>
  <c r="U45" i="1"/>
  <c r="U48" i="1"/>
  <c r="U51" i="1"/>
  <c r="U49" i="1"/>
  <c r="U43" i="1"/>
  <c r="U44" i="1"/>
  <c r="U53" i="1"/>
  <c r="U50" i="1"/>
  <c r="U61" i="1"/>
  <c r="U56" i="1"/>
  <c r="U58" i="1"/>
  <c r="U55" i="1"/>
  <c r="U52" i="1"/>
  <c r="U64" i="1"/>
  <c r="U60" i="1"/>
  <c r="U57" i="1"/>
  <c r="U59" i="1"/>
  <c r="U68" i="1"/>
  <c r="U71" i="1"/>
  <c r="U62" i="1"/>
  <c r="U66" i="1"/>
  <c r="U70" i="1"/>
  <c r="U65" i="1"/>
  <c r="U73" i="1"/>
  <c r="U75" i="1"/>
  <c r="U69" i="1"/>
  <c r="U67" i="1"/>
  <c r="U81" i="1"/>
  <c r="U72" i="1"/>
  <c r="U79" i="1"/>
  <c r="U78" i="1"/>
  <c r="U76" i="1"/>
  <c r="U77" i="1"/>
  <c r="U74" i="1"/>
  <c r="U83" i="1"/>
  <c r="U84" i="1"/>
  <c r="U80" i="1"/>
  <c r="U88" i="1"/>
  <c r="U87" i="1"/>
  <c r="U89" i="1"/>
  <c r="U86" i="1"/>
  <c r="U85" i="1"/>
  <c r="U82" i="1"/>
  <c r="U90" i="1"/>
  <c r="U93" i="1"/>
  <c r="U92" i="1"/>
  <c r="U91" i="1"/>
  <c r="U95" i="1"/>
  <c r="U94" i="1"/>
  <c r="U96" i="1"/>
  <c r="U97" i="1"/>
  <c r="U98" i="1"/>
  <c r="U100" i="1"/>
  <c r="U101" i="1"/>
  <c r="U99" i="1"/>
  <c r="U104" i="1"/>
  <c r="U102" i="1"/>
  <c r="U103" i="1"/>
  <c r="U107" i="1"/>
  <c r="U111" i="1"/>
  <c r="U112" i="1"/>
  <c r="U109" i="1"/>
  <c r="U106" i="1"/>
  <c r="U114" i="1"/>
  <c r="U110" i="1"/>
  <c r="U115" i="1"/>
  <c r="U105" i="1"/>
  <c r="U113" i="1"/>
  <c r="U116" i="1"/>
  <c r="U108" i="1"/>
  <c r="U123" i="1"/>
  <c r="U119" i="1"/>
  <c r="U125" i="1"/>
  <c r="U117" i="1"/>
  <c r="U121" i="1"/>
  <c r="U124" i="1"/>
  <c r="U118" i="1"/>
  <c r="U120" i="1"/>
  <c r="U127" i="1"/>
  <c r="U126" i="1"/>
  <c r="U130" i="1"/>
  <c r="U132" i="1"/>
  <c r="U122" i="1"/>
  <c r="U129" i="1"/>
  <c r="U128" i="1"/>
  <c r="U133" i="1"/>
  <c r="U131" i="1"/>
  <c r="U135" i="1"/>
  <c r="U136" i="1"/>
  <c r="U140" i="1"/>
  <c r="U137" i="1"/>
  <c r="U142" i="1"/>
  <c r="U138" i="1"/>
  <c r="U134" i="1"/>
  <c r="U139" i="1"/>
  <c r="U144" i="1"/>
  <c r="U143" i="1"/>
  <c r="U141" i="1"/>
  <c r="U149" i="1"/>
  <c r="U145" i="1"/>
  <c r="U148" i="1"/>
  <c r="U152" i="1"/>
  <c r="U146" i="1"/>
  <c r="U151" i="1"/>
  <c r="U150" i="1"/>
  <c r="U160" i="1"/>
  <c r="U153" i="1"/>
  <c r="U147" i="1"/>
  <c r="U156" i="1"/>
  <c r="U158" i="1"/>
  <c r="U155" i="1"/>
  <c r="U157" i="1"/>
  <c r="U154" i="1"/>
  <c r="U161" i="1"/>
  <c r="U159" i="1"/>
  <c r="U165" i="1"/>
  <c r="U164" i="1"/>
  <c r="U166" i="1"/>
  <c r="U163" i="1"/>
  <c r="U162" i="1"/>
  <c r="U169" i="1"/>
  <c r="U167" i="1"/>
  <c r="U170" i="1"/>
  <c r="U168" i="1"/>
  <c r="U171" i="1"/>
  <c r="U176" i="1"/>
  <c r="U172" i="1"/>
  <c r="U179" i="1"/>
  <c r="U174" i="1"/>
  <c r="U182" i="1"/>
  <c r="U187" i="1"/>
  <c r="U178" i="1"/>
  <c r="U175" i="1"/>
  <c r="U188" i="1"/>
  <c r="U173" i="1"/>
  <c r="U183" i="1"/>
  <c r="U177" i="1"/>
  <c r="U186" i="1"/>
  <c r="U184" i="1"/>
  <c r="U185" i="1"/>
  <c r="U180" i="1"/>
  <c r="U189" i="1"/>
  <c r="U181" i="1"/>
  <c r="U193" i="1"/>
  <c r="U191" i="1"/>
  <c r="U194" i="1"/>
  <c r="U190" i="1"/>
  <c r="U195" i="1"/>
  <c r="U192" i="1"/>
  <c r="U197" i="1"/>
  <c r="U202" i="1"/>
  <c r="U196" i="1"/>
  <c r="U199" i="1"/>
  <c r="U198" i="1"/>
  <c r="U203" i="1"/>
  <c r="U205" i="1"/>
  <c r="U200" i="1"/>
  <c r="U201" i="1"/>
  <c r="U204" i="1"/>
  <c r="U208" i="1"/>
  <c r="U207" i="1"/>
  <c r="U206" i="1"/>
  <c r="U209" i="1"/>
  <c r="U212" i="1"/>
  <c r="U213" i="1"/>
  <c r="U211" i="1"/>
  <c r="U210" i="1"/>
  <c r="U214" i="1"/>
  <c r="U216" i="1"/>
  <c r="U220" i="1"/>
  <c r="U217" i="1"/>
  <c r="U218" i="1"/>
  <c r="U221" i="1"/>
  <c r="U215" i="1"/>
  <c r="U222" i="1"/>
  <c r="U219" i="1"/>
  <c r="U223" i="1"/>
  <c r="U224" i="1"/>
  <c r="U226" i="1"/>
  <c r="U225" i="1"/>
  <c r="U227" i="1"/>
  <c r="U229" i="1"/>
  <c r="U230" i="1"/>
  <c r="U232" i="1"/>
  <c r="U231" i="1"/>
  <c r="U228" i="1"/>
  <c r="U233" i="1"/>
  <c r="U234" i="1"/>
  <c r="U235" i="1"/>
  <c r="U236" i="1"/>
  <c r="U240" i="1"/>
  <c r="U237" i="1"/>
  <c r="U239" i="1"/>
  <c r="U238" i="1"/>
  <c r="U241" i="1"/>
  <c r="U242" i="1"/>
  <c r="U243" i="1"/>
  <c r="U245" i="1"/>
  <c r="U244" i="1"/>
  <c r="U246" i="1"/>
  <c r="U251" i="1"/>
  <c r="U247" i="1"/>
  <c r="U249" i="1"/>
  <c r="U248" i="1"/>
  <c r="U250" i="1"/>
  <c r="U253" i="1"/>
  <c r="U252" i="1"/>
  <c r="U256" i="1"/>
  <c r="U255" i="1"/>
  <c r="U254" i="1"/>
  <c r="U258" i="1"/>
  <c r="U261" i="1"/>
  <c r="U257" i="1"/>
  <c r="U260" i="1"/>
  <c r="U259" i="1"/>
  <c r="U262" i="1"/>
  <c r="U263" i="1"/>
  <c r="U265" i="1"/>
  <c r="U264" i="1"/>
  <c r="U267" i="1"/>
  <c r="U266" i="1"/>
  <c r="U269" i="1"/>
  <c r="U268" i="1"/>
  <c r="U270" i="1"/>
  <c r="U271" i="1"/>
  <c r="U272" i="1"/>
  <c r="U273" i="1"/>
  <c r="U274" i="1"/>
  <c r="U276" i="1"/>
  <c r="U277" i="1"/>
  <c r="U275" i="1"/>
  <c r="U278" i="1"/>
  <c r="U279" i="1"/>
  <c r="U281" i="1"/>
  <c r="U280" i="1"/>
  <c r="U282" i="1"/>
  <c r="U283" i="1"/>
  <c r="U284" i="1"/>
  <c r="U285" i="1"/>
  <c r="U286" i="1"/>
  <c r="U287" i="1"/>
  <c r="U288" i="1"/>
  <c r="U289" i="1"/>
  <c r="U291" i="1"/>
  <c r="U290" i="1"/>
  <c r="U292" i="1"/>
  <c r="U293" i="1"/>
  <c r="U294" i="1"/>
  <c r="U296" i="1"/>
  <c r="U298" i="1"/>
  <c r="U295" i="1"/>
  <c r="U297" i="1"/>
  <c r="U299" i="1"/>
  <c r="U300" i="1"/>
  <c r="U301" i="1"/>
  <c r="U302" i="1"/>
  <c r="U304" i="1"/>
  <c r="U303" i="1"/>
  <c r="U305" i="1"/>
  <c r="U306" i="1"/>
  <c r="U308" i="1"/>
  <c r="U307" i="1"/>
  <c r="U309" i="1"/>
  <c r="U312" i="1"/>
  <c r="U311" i="1"/>
  <c r="U310" i="1"/>
  <c r="U313" i="1"/>
  <c r="U315" i="1"/>
  <c r="U314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9" i="1"/>
  <c r="U328" i="1"/>
  <c r="U330" i="1"/>
  <c r="U331" i="1"/>
  <c r="U333" i="1"/>
  <c r="U332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S2" i="1"/>
  <c r="S6" i="1"/>
  <c r="S4" i="1"/>
  <c r="S5" i="1"/>
  <c r="S7" i="1"/>
  <c r="S11" i="1"/>
  <c r="S8" i="1"/>
  <c r="S10" i="1"/>
  <c r="S9" i="1"/>
  <c r="S13" i="1"/>
  <c r="S16" i="1"/>
  <c r="S19" i="1"/>
  <c r="S17" i="1"/>
  <c r="S15" i="1"/>
  <c r="S14" i="1"/>
  <c r="S12" i="1"/>
  <c r="S18" i="1"/>
  <c r="S27" i="1"/>
  <c r="S38" i="1"/>
  <c r="S40" i="1"/>
  <c r="S63" i="1"/>
  <c r="S20" i="1"/>
  <c r="S24" i="1"/>
  <c r="S22" i="1"/>
  <c r="S25" i="1"/>
  <c r="S21" i="1"/>
  <c r="S26" i="1"/>
  <c r="S23" i="1"/>
  <c r="S28" i="1"/>
  <c r="S34" i="1"/>
  <c r="S31" i="1"/>
  <c r="S33" i="1"/>
  <c r="S36" i="1"/>
  <c r="S30" i="1"/>
  <c r="S32" i="1"/>
  <c r="S35" i="1"/>
  <c r="S29" i="1"/>
  <c r="S37" i="1"/>
  <c r="S39" i="1"/>
  <c r="S54" i="1"/>
  <c r="S41" i="1"/>
  <c r="S42" i="1"/>
  <c r="S46" i="1"/>
  <c r="S47" i="1"/>
  <c r="S45" i="1"/>
  <c r="S48" i="1"/>
  <c r="S51" i="1"/>
  <c r="S49" i="1"/>
  <c r="S43" i="1"/>
  <c r="S44" i="1"/>
  <c r="S53" i="1"/>
  <c r="S50" i="1"/>
  <c r="S61" i="1"/>
  <c r="S56" i="1"/>
  <c r="S58" i="1"/>
  <c r="S55" i="1"/>
  <c r="S52" i="1"/>
  <c r="S64" i="1"/>
  <c r="S60" i="1"/>
  <c r="S57" i="1"/>
  <c r="S59" i="1"/>
  <c r="S68" i="1"/>
  <c r="S71" i="1"/>
  <c r="S62" i="1"/>
  <c r="S66" i="1"/>
  <c r="S70" i="1"/>
  <c r="S65" i="1"/>
  <c r="S73" i="1"/>
  <c r="S75" i="1"/>
  <c r="S69" i="1"/>
  <c r="S67" i="1"/>
  <c r="S81" i="1"/>
  <c r="S72" i="1"/>
  <c r="S79" i="1"/>
  <c r="S78" i="1"/>
  <c r="S76" i="1"/>
  <c r="S77" i="1"/>
  <c r="S74" i="1"/>
  <c r="S83" i="1"/>
  <c r="S84" i="1"/>
  <c r="S80" i="1"/>
  <c r="S88" i="1"/>
  <c r="S87" i="1"/>
  <c r="S89" i="1"/>
  <c r="S86" i="1"/>
  <c r="S85" i="1"/>
  <c r="S82" i="1"/>
  <c r="S90" i="1"/>
  <c r="S93" i="1"/>
  <c r="S92" i="1"/>
  <c r="S91" i="1"/>
  <c r="S95" i="1"/>
  <c r="S94" i="1"/>
  <c r="S96" i="1"/>
  <c r="S97" i="1"/>
  <c r="S98" i="1"/>
  <c r="S100" i="1"/>
  <c r="S101" i="1"/>
  <c r="S99" i="1"/>
  <c r="S104" i="1"/>
  <c r="S102" i="1"/>
  <c r="S103" i="1"/>
  <c r="S107" i="1"/>
  <c r="S111" i="1"/>
  <c r="S112" i="1"/>
  <c r="S109" i="1"/>
  <c r="S106" i="1"/>
  <c r="S114" i="1"/>
  <c r="S110" i="1"/>
  <c r="S115" i="1"/>
  <c r="S105" i="1"/>
  <c r="S113" i="1"/>
  <c r="S116" i="1"/>
  <c r="S108" i="1"/>
  <c r="S123" i="1"/>
  <c r="S119" i="1"/>
  <c r="S125" i="1"/>
  <c r="S117" i="1"/>
  <c r="S121" i="1"/>
  <c r="S124" i="1"/>
  <c r="S118" i="1"/>
  <c r="S120" i="1"/>
  <c r="S127" i="1"/>
  <c r="S126" i="1"/>
  <c r="S130" i="1"/>
  <c r="S132" i="1"/>
  <c r="S122" i="1"/>
  <c r="S129" i="1"/>
  <c r="S128" i="1"/>
  <c r="S133" i="1"/>
  <c r="S131" i="1"/>
  <c r="S135" i="1"/>
  <c r="S136" i="1"/>
  <c r="S140" i="1"/>
  <c r="S137" i="1"/>
  <c r="S142" i="1"/>
  <c r="S138" i="1"/>
  <c r="S134" i="1"/>
  <c r="S139" i="1"/>
  <c r="S144" i="1"/>
  <c r="S143" i="1"/>
  <c r="S141" i="1"/>
  <c r="S149" i="1"/>
  <c r="S145" i="1"/>
  <c r="S148" i="1"/>
  <c r="S152" i="1"/>
  <c r="S146" i="1"/>
  <c r="S151" i="1"/>
  <c r="S150" i="1"/>
  <c r="S160" i="1"/>
  <c r="S153" i="1"/>
  <c r="S147" i="1"/>
  <c r="S156" i="1"/>
  <c r="S158" i="1"/>
  <c r="S155" i="1"/>
  <c r="S157" i="1"/>
  <c r="S154" i="1"/>
  <c r="S161" i="1"/>
  <c r="S159" i="1"/>
  <c r="S165" i="1"/>
  <c r="S164" i="1"/>
  <c r="S166" i="1"/>
  <c r="S163" i="1"/>
  <c r="S162" i="1"/>
  <c r="S169" i="1"/>
  <c r="S167" i="1"/>
  <c r="S170" i="1"/>
  <c r="S168" i="1"/>
  <c r="S171" i="1"/>
  <c r="S176" i="1"/>
  <c r="S172" i="1"/>
  <c r="S179" i="1"/>
  <c r="S174" i="1"/>
  <c r="S182" i="1"/>
  <c r="S187" i="1"/>
  <c r="S178" i="1"/>
  <c r="S175" i="1"/>
  <c r="S188" i="1"/>
  <c r="S173" i="1"/>
  <c r="S183" i="1"/>
  <c r="S177" i="1"/>
  <c r="S186" i="1"/>
  <c r="S184" i="1"/>
  <c r="S185" i="1"/>
  <c r="S180" i="1"/>
  <c r="S189" i="1"/>
  <c r="S181" i="1"/>
  <c r="S193" i="1"/>
  <c r="S191" i="1"/>
  <c r="S194" i="1"/>
  <c r="S190" i="1"/>
  <c r="S195" i="1"/>
  <c r="S192" i="1"/>
  <c r="S197" i="1"/>
  <c r="S202" i="1"/>
  <c r="S196" i="1"/>
  <c r="S199" i="1"/>
  <c r="S198" i="1"/>
  <c r="S203" i="1"/>
  <c r="S205" i="1"/>
  <c r="S200" i="1"/>
  <c r="S201" i="1"/>
  <c r="S204" i="1"/>
  <c r="S208" i="1"/>
  <c r="S207" i="1"/>
  <c r="S206" i="1"/>
  <c r="S209" i="1"/>
  <c r="S212" i="1"/>
  <c r="S213" i="1"/>
  <c r="S211" i="1"/>
  <c r="S210" i="1"/>
  <c r="S214" i="1"/>
  <c r="S216" i="1"/>
  <c r="S220" i="1"/>
  <c r="S217" i="1"/>
  <c r="S218" i="1"/>
  <c r="S221" i="1"/>
  <c r="S215" i="1"/>
  <c r="S222" i="1"/>
  <c r="S219" i="1"/>
  <c r="S223" i="1"/>
  <c r="S224" i="1"/>
  <c r="S226" i="1"/>
  <c r="S225" i="1"/>
  <c r="S227" i="1"/>
  <c r="S229" i="1"/>
  <c r="S230" i="1"/>
  <c r="S232" i="1"/>
  <c r="S231" i="1"/>
  <c r="S228" i="1"/>
  <c r="S233" i="1"/>
  <c r="S234" i="1"/>
  <c r="S235" i="1"/>
  <c r="S236" i="1"/>
  <c r="S240" i="1"/>
  <c r="S237" i="1"/>
  <c r="S239" i="1"/>
  <c r="S238" i="1"/>
  <c r="S241" i="1"/>
  <c r="S242" i="1"/>
  <c r="S243" i="1"/>
  <c r="S245" i="1"/>
  <c r="S244" i="1"/>
  <c r="S246" i="1"/>
  <c r="S251" i="1"/>
  <c r="S247" i="1"/>
  <c r="S249" i="1"/>
  <c r="S248" i="1"/>
  <c r="S250" i="1"/>
  <c r="S253" i="1"/>
  <c r="S252" i="1"/>
  <c r="S256" i="1"/>
  <c r="S255" i="1"/>
  <c r="S254" i="1"/>
  <c r="S258" i="1"/>
  <c r="S261" i="1"/>
  <c r="S257" i="1"/>
  <c r="S260" i="1"/>
  <c r="S259" i="1"/>
  <c r="S262" i="1"/>
  <c r="S263" i="1"/>
  <c r="S265" i="1"/>
  <c r="S264" i="1"/>
  <c r="S267" i="1"/>
  <c r="S266" i="1"/>
  <c r="S269" i="1"/>
  <c r="S268" i="1"/>
  <c r="S270" i="1"/>
  <c r="S271" i="1"/>
  <c r="S272" i="1"/>
  <c r="S273" i="1"/>
  <c r="S274" i="1"/>
  <c r="S276" i="1"/>
  <c r="S277" i="1"/>
  <c r="S275" i="1"/>
  <c r="S278" i="1"/>
  <c r="S279" i="1"/>
  <c r="S281" i="1"/>
  <c r="S280" i="1"/>
  <c r="S282" i="1"/>
  <c r="S283" i="1"/>
  <c r="S284" i="1"/>
  <c r="S285" i="1"/>
  <c r="S286" i="1"/>
  <c r="S287" i="1"/>
  <c r="S288" i="1"/>
  <c r="S289" i="1"/>
  <c r="S291" i="1"/>
  <c r="S290" i="1"/>
  <c r="S292" i="1"/>
  <c r="S293" i="1"/>
  <c r="S294" i="1"/>
  <c r="S296" i="1"/>
  <c r="S298" i="1"/>
  <c r="S295" i="1"/>
  <c r="S297" i="1"/>
  <c r="S299" i="1"/>
  <c r="S300" i="1"/>
  <c r="S301" i="1"/>
  <c r="S302" i="1"/>
  <c r="S304" i="1"/>
  <c r="S303" i="1"/>
  <c r="S305" i="1"/>
  <c r="S306" i="1"/>
  <c r="S308" i="1"/>
  <c r="S307" i="1"/>
  <c r="S309" i="1"/>
  <c r="S312" i="1"/>
  <c r="S311" i="1"/>
  <c r="S310" i="1"/>
  <c r="S313" i="1"/>
  <c r="S315" i="1"/>
  <c r="S314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9" i="1"/>
  <c r="S328" i="1"/>
  <c r="S330" i="1"/>
  <c r="S331" i="1"/>
  <c r="S333" i="1"/>
  <c r="S332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U3" i="1"/>
  <c r="S3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" i="3"/>
  <c r="T339" i="1" l="1"/>
  <c r="Y339" i="1" s="1"/>
  <c r="V313" i="1"/>
  <c r="T314" i="1"/>
  <c r="Y314" i="1" s="1"/>
  <c r="V301" i="1"/>
  <c r="T279" i="1"/>
  <c r="Y279" i="1" s="1"/>
  <c r="V264" i="1"/>
  <c r="T327" i="1"/>
  <c r="Y327" i="1" s="1"/>
  <c r="V325" i="1"/>
  <c r="V337" i="1"/>
  <c r="V252" i="1"/>
  <c r="T304" i="1"/>
  <c r="Y304" i="1" s="1"/>
  <c r="V275" i="1"/>
  <c r="T290" i="1"/>
  <c r="Y290" i="1" s="1"/>
  <c r="V289" i="1"/>
  <c r="T255" i="1"/>
  <c r="Y255" i="1" s="1"/>
  <c r="T266" i="1"/>
  <c r="Y266" i="1" s="1"/>
  <c r="T243" i="1"/>
  <c r="Y243" i="1" s="1"/>
  <c r="T171" i="1"/>
  <c r="Y171" i="1" s="1"/>
  <c r="V155" i="1"/>
  <c r="V121" i="1"/>
  <c r="T340" i="1"/>
  <c r="Y340" i="1" s="1"/>
  <c r="T329" i="1"/>
  <c r="Y329" i="1" s="1"/>
  <c r="T316" i="1"/>
  <c r="Y316" i="1" s="1"/>
  <c r="T303" i="1"/>
  <c r="Y303" i="1" s="1"/>
  <c r="T292" i="1"/>
  <c r="Y292" i="1" s="1"/>
  <c r="T281" i="1"/>
  <c r="Y281" i="1" s="1"/>
  <c r="T269" i="1"/>
  <c r="Y269" i="1" s="1"/>
  <c r="T254" i="1"/>
  <c r="Y254" i="1" s="1"/>
  <c r="T245" i="1"/>
  <c r="Y245" i="1" s="1"/>
  <c r="T228" i="1"/>
  <c r="Y228" i="1" s="1"/>
  <c r="T215" i="1"/>
  <c r="Y215" i="1" s="1"/>
  <c r="T206" i="1"/>
  <c r="Y206" i="1" s="1"/>
  <c r="T197" i="1"/>
  <c r="Y197" i="1" s="1"/>
  <c r="T186" i="1"/>
  <c r="Y186" i="1" s="1"/>
  <c r="T176" i="1"/>
  <c r="Y176" i="1" s="1"/>
  <c r="T161" i="1"/>
  <c r="Y161" i="1" s="1"/>
  <c r="T152" i="1"/>
  <c r="Y152" i="1" s="1"/>
  <c r="T140" i="1"/>
  <c r="Y140" i="1" s="1"/>
  <c r="T120" i="1"/>
  <c r="Y120" i="1" s="1"/>
  <c r="T115" i="1"/>
  <c r="Y115" i="1" s="1"/>
  <c r="T101" i="1"/>
  <c r="Y101" i="1" s="1"/>
  <c r="T85" i="1"/>
  <c r="Y85" i="1" s="1"/>
  <c r="T79" i="1"/>
  <c r="Y79" i="1" s="1"/>
  <c r="T68" i="1"/>
  <c r="Y68" i="1" s="1"/>
  <c r="T44" i="1"/>
  <c r="Y44" i="1" s="1"/>
  <c r="T37" i="1"/>
  <c r="Y37" i="1" s="1"/>
  <c r="T21" i="1"/>
  <c r="Y21" i="1" s="1"/>
  <c r="T15" i="1"/>
  <c r="Y15" i="1" s="1"/>
  <c r="T6" i="1"/>
  <c r="Y6" i="1" s="1"/>
  <c r="V338" i="1"/>
  <c r="V326" i="1"/>
  <c r="V315" i="1"/>
  <c r="V302" i="1"/>
  <c r="V291" i="1"/>
  <c r="V278" i="1"/>
  <c r="V267" i="1"/>
  <c r="V256" i="1"/>
  <c r="V242" i="1"/>
  <c r="V232" i="1"/>
  <c r="V218" i="1"/>
  <c r="V208" i="1"/>
  <c r="V195" i="1"/>
  <c r="V183" i="1"/>
  <c r="V168" i="1"/>
  <c r="V157" i="1"/>
  <c r="V145" i="1"/>
  <c r="V135" i="1"/>
  <c r="V124" i="1"/>
  <c r="V114" i="1"/>
  <c r="V98" i="1"/>
  <c r="V89" i="1"/>
  <c r="V81" i="1"/>
  <c r="V57" i="1"/>
  <c r="V49" i="1"/>
  <c r="V35" i="1"/>
  <c r="V22" i="1"/>
  <c r="V19" i="1"/>
  <c r="T192" i="1"/>
  <c r="Y192" i="1" s="1"/>
  <c r="V173" i="1"/>
  <c r="V24" i="1"/>
  <c r="T3" i="1"/>
  <c r="Y3" i="1" s="1"/>
  <c r="T338" i="1"/>
  <c r="Y338" i="1" s="1"/>
  <c r="T326" i="1"/>
  <c r="Y326" i="1" s="1"/>
  <c r="T315" i="1"/>
  <c r="Y315" i="1" s="1"/>
  <c r="T302" i="1"/>
  <c r="Y302" i="1" s="1"/>
  <c r="T291" i="1"/>
  <c r="Y291" i="1" s="1"/>
  <c r="T278" i="1"/>
  <c r="Y278" i="1" s="1"/>
  <c r="T267" i="1"/>
  <c r="Y267" i="1" s="1"/>
  <c r="T256" i="1"/>
  <c r="Y256" i="1" s="1"/>
  <c r="T242" i="1"/>
  <c r="Y242" i="1" s="1"/>
  <c r="T232" i="1"/>
  <c r="Y232" i="1" s="1"/>
  <c r="T218" i="1"/>
  <c r="Y218" i="1" s="1"/>
  <c r="T208" i="1"/>
  <c r="Y208" i="1" s="1"/>
  <c r="T195" i="1"/>
  <c r="Y195" i="1" s="1"/>
  <c r="T183" i="1"/>
  <c r="Y183" i="1" s="1"/>
  <c r="T168" i="1"/>
  <c r="Y168" i="1" s="1"/>
  <c r="T157" i="1"/>
  <c r="Y157" i="1" s="1"/>
  <c r="T145" i="1"/>
  <c r="Y145" i="1" s="1"/>
  <c r="T135" i="1"/>
  <c r="Y135" i="1" s="1"/>
  <c r="T124" i="1"/>
  <c r="Y124" i="1" s="1"/>
  <c r="T114" i="1"/>
  <c r="Y114" i="1" s="1"/>
  <c r="T98" i="1"/>
  <c r="Y98" i="1" s="1"/>
  <c r="T89" i="1"/>
  <c r="Y89" i="1" s="1"/>
  <c r="T81" i="1"/>
  <c r="Y81" i="1" s="1"/>
  <c r="T57" i="1"/>
  <c r="Y57" i="1" s="1"/>
  <c r="T49" i="1"/>
  <c r="Y49" i="1" s="1"/>
  <c r="T35" i="1"/>
  <c r="Y35" i="1" s="1"/>
  <c r="T22" i="1"/>
  <c r="Y22" i="1" s="1"/>
  <c r="T19" i="1"/>
  <c r="Y19" i="1" s="1"/>
  <c r="V348" i="1"/>
  <c r="V336" i="1"/>
  <c r="V324" i="1"/>
  <c r="V310" i="1"/>
  <c r="V300" i="1"/>
  <c r="V288" i="1"/>
  <c r="V277" i="1"/>
  <c r="V265" i="1"/>
  <c r="V253" i="1"/>
  <c r="V238" i="1"/>
  <c r="V229" i="1"/>
  <c r="V220" i="1"/>
  <c r="V201" i="1"/>
  <c r="V194" i="1"/>
  <c r="V188" i="1"/>
  <c r="V167" i="1"/>
  <c r="V158" i="1"/>
  <c r="V141" i="1"/>
  <c r="V133" i="1"/>
  <c r="V117" i="1"/>
  <c r="V109" i="1"/>
  <c r="V96" i="1"/>
  <c r="V88" i="1"/>
  <c r="V69" i="1"/>
  <c r="V64" i="1"/>
  <c r="V48" i="1"/>
  <c r="V30" i="1"/>
  <c r="V20" i="1"/>
  <c r="V13" i="1"/>
  <c r="T221" i="1"/>
  <c r="Y221" i="1" s="1"/>
  <c r="T110" i="1"/>
  <c r="Y110" i="1" s="1"/>
  <c r="T43" i="1"/>
  <c r="Y43" i="1" s="1"/>
  <c r="T2" i="1"/>
  <c r="Y2" i="1" s="1"/>
  <c r="V190" i="1"/>
  <c r="V16" i="1"/>
  <c r="V3" i="1"/>
  <c r="T337" i="1"/>
  <c r="Y337" i="1" s="1"/>
  <c r="T325" i="1"/>
  <c r="Y325" i="1" s="1"/>
  <c r="T313" i="1"/>
  <c r="Y313" i="1" s="1"/>
  <c r="T301" i="1"/>
  <c r="Y301" i="1" s="1"/>
  <c r="T289" i="1"/>
  <c r="Y289" i="1" s="1"/>
  <c r="T275" i="1"/>
  <c r="Y275" i="1" s="1"/>
  <c r="T264" i="1"/>
  <c r="Y264" i="1" s="1"/>
  <c r="T252" i="1"/>
  <c r="Y252" i="1" s="1"/>
  <c r="T241" i="1"/>
  <c r="Y241" i="1" s="1"/>
  <c r="T230" i="1"/>
  <c r="Y230" i="1" s="1"/>
  <c r="T217" i="1"/>
  <c r="Y217" i="1" s="1"/>
  <c r="T204" i="1"/>
  <c r="Y204" i="1" s="1"/>
  <c r="T190" i="1"/>
  <c r="Y190" i="1" s="1"/>
  <c r="T173" i="1"/>
  <c r="Y173" i="1" s="1"/>
  <c r="T170" i="1"/>
  <c r="Y170" i="1" s="1"/>
  <c r="T155" i="1"/>
  <c r="Y155" i="1" s="1"/>
  <c r="T149" i="1"/>
  <c r="Y149" i="1" s="1"/>
  <c r="T131" i="1"/>
  <c r="Y131" i="1" s="1"/>
  <c r="T121" i="1"/>
  <c r="Y121" i="1" s="1"/>
  <c r="T106" i="1"/>
  <c r="Y106" i="1" s="1"/>
  <c r="T97" i="1"/>
  <c r="Y97" i="1" s="1"/>
  <c r="T87" i="1"/>
  <c r="Y87" i="1" s="1"/>
  <c r="T67" i="1"/>
  <c r="Y67" i="1" s="1"/>
  <c r="T60" i="1"/>
  <c r="Y60" i="1" s="1"/>
  <c r="T51" i="1"/>
  <c r="Y51" i="1" s="1"/>
  <c r="T32" i="1"/>
  <c r="Y32" i="1" s="1"/>
  <c r="T24" i="1"/>
  <c r="Y24" i="1" s="1"/>
  <c r="T16" i="1"/>
  <c r="Y16" i="1" s="1"/>
  <c r="V347" i="1"/>
  <c r="V335" i="1"/>
  <c r="V323" i="1"/>
  <c r="V311" i="1"/>
  <c r="V299" i="1"/>
  <c r="V287" i="1"/>
  <c r="V276" i="1"/>
  <c r="V263" i="1"/>
  <c r="V250" i="1"/>
  <c r="V239" i="1"/>
  <c r="V227" i="1"/>
  <c r="V216" i="1"/>
  <c r="V200" i="1"/>
  <c r="V191" i="1"/>
  <c r="V175" i="1"/>
  <c r="V169" i="1"/>
  <c r="V156" i="1"/>
  <c r="V143" i="1"/>
  <c r="V128" i="1"/>
  <c r="V125" i="1"/>
  <c r="V112" i="1"/>
  <c r="V94" i="1"/>
  <c r="V80" i="1"/>
  <c r="V75" i="1"/>
  <c r="V52" i="1"/>
  <c r="V45" i="1"/>
  <c r="V36" i="1"/>
  <c r="V63" i="1"/>
  <c r="V9" i="1"/>
  <c r="T136" i="1"/>
  <c r="Y136" i="1" s="1"/>
  <c r="T72" i="1"/>
  <c r="Y72" i="1" s="1"/>
  <c r="T25" i="1"/>
  <c r="Y25" i="1" s="1"/>
  <c r="V241" i="1"/>
  <c r="V67" i="1"/>
  <c r="T336" i="1"/>
  <c r="Y336" i="1" s="1"/>
  <c r="T310" i="1"/>
  <c r="Y310" i="1" s="1"/>
  <c r="T300" i="1"/>
  <c r="Y300" i="1" s="1"/>
  <c r="T288" i="1"/>
  <c r="Y288" i="1" s="1"/>
  <c r="T277" i="1"/>
  <c r="Y277" i="1" s="1"/>
  <c r="T265" i="1"/>
  <c r="Y265" i="1" s="1"/>
  <c r="T253" i="1"/>
  <c r="Y253" i="1" s="1"/>
  <c r="T238" i="1"/>
  <c r="Y238" i="1" s="1"/>
  <c r="T229" i="1"/>
  <c r="Y229" i="1" s="1"/>
  <c r="T220" i="1"/>
  <c r="Y220" i="1" s="1"/>
  <c r="T201" i="1"/>
  <c r="Y201" i="1" s="1"/>
  <c r="T194" i="1"/>
  <c r="Y194" i="1" s="1"/>
  <c r="T188" i="1"/>
  <c r="Y188" i="1" s="1"/>
  <c r="T167" i="1"/>
  <c r="Y167" i="1" s="1"/>
  <c r="T158" i="1"/>
  <c r="Y158" i="1" s="1"/>
  <c r="T141" i="1"/>
  <c r="Y141" i="1" s="1"/>
  <c r="T133" i="1"/>
  <c r="Y133" i="1" s="1"/>
  <c r="T117" i="1"/>
  <c r="Y117" i="1" s="1"/>
  <c r="T109" i="1"/>
  <c r="Y109" i="1" s="1"/>
  <c r="T96" i="1"/>
  <c r="Y96" i="1" s="1"/>
  <c r="T88" i="1"/>
  <c r="Y88" i="1" s="1"/>
  <c r="T69" i="1"/>
  <c r="Y69" i="1" s="1"/>
  <c r="T64" i="1"/>
  <c r="Y64" i="1" s="1"/>
  <c r="T48" i="1"/>
  <c r="Y48" i="1" s="1"/>
  <c r="T30" i="1"/>
  <c r="Y30" i="1" s="1"/>
  <c r="T20" i="1"/>
  <c r="Y20" i="1" s="1"/>
  <c r="T13" i="1"/>
  <c r="Y13" i="1" s="1"/>
  <c r="V346" i="1"/>
  <c r="V334" i="1"/>
  <c r="V322" i="1"/>
  <c r="V312" i="1"/>
  <c r="V297" i="1"/>
  <c r="V286" i="1"/>
  <c r="V274" i="1"/>
  <c r="V262" i="1"/>
  <c r="V248" i="1"/>
  <c r="V237" i="1"/>
  <c r="V225" i="1"/>
  <c r="V214" i="1"/>
  <c r="V205" i="1"/>
  <c r="V193" i="1"/>
  <c r="V178" i="1"/>
  <c r="V162" i="1"/>
  <c r="V147" i="1"/>
  <c r="V144" i="1"/>
  <c r="V129" i="1"/>
  <c r="V119" i="1"/>
  <c r="V111" i="1"/>
  <c r="V95" i="1"/>
  <c r="V84" i="1"/>
  <c r="V73" i="1"/>
  <c r="V55" i="1"/>
  <c r="V47" i="1"/>
  <c r="V33" i="1"/>
  <c r="V40" i="1"/>
  <c r="V10" i="1"/>
  <c r="T177" i="1"/>
  <c r="Y177" i="1" s="1"/>
  <c r="T100" i="1"/>
  <c r="Y100" i="1" s="1"/>
  <c r="T29" i="1"/>
  <c r="Y29" i="1" s="1"/>
  <c r="V60" i="1"/>
  <c r="T324" i="1"/>
  <c r="Y324" i="1" s="1"/>
  <c r="T347" i="1"/>
  <c r="Y347" i="1" s="1"/>
  <c r="T335" i="1"/>
  <c r="Y335" i="1" s="1"/>
  <c r="T323" i="1"/>
  <c r="Y323" i="1" s="1"/>
  <c r="T311" i="1"/>
  <c r="Y311" i="1" s="1"/>
  <c r="T299" i="1"/>
  <c r="Y299" i="1" s="1"/>
  <c r="T287" i="1"/>
  <c r="Y287" i="1" s="1"/>
  <c r="T276" i="1"/>
  <c r="Y276" i="1" s="1"/>
  <c r="T263" i="1"/>
  <c r="Y263" i="1" s="1"/>
  <c r="T250" i="1"/>
  <c r="Y250" i="1" s="1"/>
  <c r="T239" i="1"/>
  <c r="Y239" i="1" s="1"/>
  <c r="T227" i="1"/>
  <c r="Y227" i="1" s="1"/>
  <c r="T216" i="1"/>
  <c r="Y216" i="1" s="1"/>
  <c r="T200" i="1"/>
  <c r="Y200" i="1" s="1"/>
  <c r="T191" i="1"/>
  <c r="Y191" i="1" s="1"/>
  <c r="T175" i="1"/>
  <c r="Y175" i="1" s="1"/>
  <c r="T169" i="1"/>
  <c r="Y169" i="1" s="1"/>
  <c r="T156" i="1"/>
  <c r="Y156" i="1" s="1"/>
  <c r="T143" i="1"/>
  <c r="Y143" i="1" s="1"/>
  <c r="T128" i="1"/>
  <c r="Y128" i="1" s="1"/>
  <c r="T125" i="1"/>
  <c r="Y125" i="1" s="1"/>
  <c r="T112" i="1"/>
  <c r="Y112" i="1" s="1"/>
  <c r="T94" i="1"/>
  <c r="Y94" i="1" s="1"/>
  <c r="T80" i="1"/>
  <c r="Y80" i="1" s="1"/>
  <c r="T75" i="1"/>
  <c r="Y75" i="1" s="1"/>
  <c r="T52" i="1"/>
  <c r="Y52" i="1" s="1"/>
  <c r="T45" i="1"/>
  <c r="Y45" i="1" s="1"/>
  <c r="T36" i="1"/>
  <c r="Y36" i="1" s="1"/>
  <c r="T63" i="1"/>
  <c r="Y63" i="1" s="1"/>
  <c r="T9" i="1"/>
  <c r="Y9" i="1" s="1"/>
  <c r="V345" i="1"/>
  <c r="V332" i="1"/>
  <c r="V321" i="1"/>
  <c r="V309" i="1"/>
  <c r="V295" i="1"/>
  <c r="V285" i="1"/>
  <c r="V273" i="1"/>
  <c r="V259" i="1"/>
  <c r="V249" i="1"/>
  <c r="V240" i="1"/>
  <c r="V226" i="1"/>
  <c r="V210" i="1"/>
  <c r="V203" i="1"/>
  <c r="V181" i="1"/>
  <c r="V187" i="1"/>
  <c r="V163" i="1"/>
  <c r="V153" i="1"/>
  <c r="V139" i="1"/>
  <c r="V122" i="1"/>
  <c r="V123" i="1"/>
  <c r="V107" i="1"/>
  <c r="V91" i="1"/>
  <c r="V83" i="1"/>
  <c r="V65" i="1"/>
  <c r="V58" i="1"/>
  <c r="V46" i="1"/>
  <c r="V31" i="1"/>
  <c r="V38" i="1"/>
  <c r="V8" i="1"/>
  <c r="T86" i="1"/>
  <c r="Y86" i="1" s="1"/>
  <c r="V87" i="1"/>
  <c r="T348" i="1"/>
  <c r="Y348" i="1" s="1"/>
  <c r="T346" i="1"/>
  <c r="Y346" i="1" s="1"/>
  <c r="T334" i="1"/>
  <c r="Y334" i="1" s="1"/>
  <c r="T322" i="1"/>
  <c r="Y322" i="1" s="1"/>
  <c r="T312" i="1"/>
  <c r="Y312" i="1" s="1"/>
  <c r="T297" i="1"/>
  <c r="Y297" i="1" s="1"/>
  <c r="T286" i="1"/>
  <c r="Y286" i="1" s="1"/>
  <c r="T274" i="1"/>
  <c r="Y274" i="1" s="1"/>
  <c r="T262" i="1"/>
  <c r="Y262" i="1" s="1"/>
  <c r="T248" i="1"/>
  <c r="Y248" i="1" s="1"/>
  <c r="T237" i="1"/>
  <c r="Y237" i="1" s="1"/>
  <c r="T225" i="1"/>
  <c r="Y225" i="1" s="1"/>
  <c r="T214" i="1"/>
  <c r="Y214" i="1" s="1"/>
  <c r="T205" i="1"/>
  <c r="Y205" i="1" s="1"/>
  <c r="T193" i="1"/>
  <c r="Y193" i="1" s="1"/>
  <c r="T178" i="1"/>
  <c r="Y178" i="1" s="1"/>
  <c r="T162" i="1"/>
  <c r="Y162" i="1" s="1"/>
  <c r="T147" i="1"/>
  <c r="Y147" i="1" s="1"/>
  <c r="T144" i="1"/>
  <c r="Y144" i="1" s="1"/>
  <c r="T129" i="1"/>
  <c r="Y129" i="1" s="1"/>
  <c r="T119" i="1"/>
  <c r="Y119" i="1" s="1"/>
  <c r="T111" i="1"/>
  <c r="Y111" i="1" s="1"/>
  <c r="T95" i="1"/>
  <c r="Y95" i="1" s="1"/>
  <c r="T84" i="1"/>
  <c r="Y84" i="1" s="1"/>
  <c r="T73" i="1"/>
  <c r="Y73" i="1" s="1"/>
  <c r="T55" i="1"/>
  <c r="Y55" i="1" s="1"/>
  <c r="T47" i="1"/>
  <c r="Y47" i="1" s="1"/>
  <c r="T33" i="1"/>
  <c r="Y33" i="1" s="1"/>
  <c r="T40" i="1"/>
  <c r="Y40" i="1" s="1"/>
  <c r="T10" i="1"/>
  <c r="Y10" i="1" s="1"/>
  <c r="V344" i="1"/>
  <c r="V333" i="1"/>
  <c r="V320" i="1"/>
  <c r="V307" i="1"/>
  <c r="V298" i="1"/>
  <c r="V284" i="1"/>
  <c r="V272" i="1"/>
  <c r="V260" i="1"/>
  <c r="V247" i="1"/>
  <c r="V236" i="1"/>
  <c r="V224" i="1"/>
  <c r="V211" i="1"/>
  <c r="V198" i="1"/>
  <c r="V189" i="1"/>
  <c r="V182" i="1"/>
  <c r="V166" i="1"/>
  <c r="V160" i="1"/>
  <c r="V134" i="1"/>
  <c r="V132" i="1"/>
  <c r="V108" i="1"/>
  <c r="V103" i="1"/>
  <c r="V92" i="1"/>
  <c r="V74" i="1"/>
  <c r="V70" i="1"/>
  <c r="V56" i="1"/>
  <c r="V42" i="1"/>
  <c r="V34" i="1"/>
  <c r="V27" i="1"/>
  <c r="V11" i="1"/>
  <c r="T207" i="1"/>
  <c r="Y207" i="1" s="1"/>
  <c r="V217" i="1"/>
  <c r="V32" i="1"/>
  <c r="T345" i="1"/>
  <c r="Y345" i="1" s="1"/>
  <c r="T332" i="1"/>
  <c r="Y332" i="1" s="1"/>
  <c r="T321" i="1"/>
  <c r="Y321" i="1" s="1"/>
  <c r="T309" i="1"/>
  <c r="Y309" i="1" s="1"/>
  <c r="T295" i="1"/>
  <c r="Y295" i="1" s="1"/>
  <c r="T285" i="1"/>
  <c r="Y285" i="1" s="1"/>
  <c r="T273" i="1"/>
  <c r="Y273" i="1" s="1"/>
  <c r="T259" i="1"/>
  <c r="Y259" i="1" s="1"/>
  <c r="T249" i="1"/>
  <c r="Y249" i="1" s="1"/>
  <c r="T240" i="1"/>
  <c r="Y240" i="1" s="1"/>
  <c r="T226" i="1"/>
  <c r="Y226" i="1" s="1"/>
  <c r="T210" i="1"/>
  <c r="Y210" i="1" s="1"/>
  <c r="T203" i="1"/>
  <c r="Y203" i="1" s="1"/>
  <c r="T181" i="1"/>
  <c r="Y181" i="1" s="1"/>
  <c r="T187" i="1"/>
  <c r="Y187" i="1" s="1"/>
  <c r="T163" i="1"/>
  <c r="Y163" i="1" s="1"/>
  <c r="T153" i="1"/>
  <c r="Y153" i="1" s="1"/>
  <c r="T139" i="1"/>
  <c r="Y139" i="1" s="1"/>
  <c r="T122" i="1"/>
  <c r="Y122" i="1" s="1"/>
  <c r="T123" i="1"/>
  <c r="Y123" i="1" s="1"/>
  <c r="T107" i="1"/>
  <c r="Y107" i="1" s="1"/>
  <c r="T91" i="1"/>
  <c r="Y91" i="1" s="1"/>
  <c r="T83" i="1"/>
  <c r="Y83" i="1" s="1"/>
  <c r="T65" i="1"/>
  <c r="Y65" i="1" s="1"/>
  <c r="T58" i="1"/>
  <c r="Y58" i="1" s="1"/>
  <c r="T46" i="1"/>
  <c r="Y46" i="1" s="1"/>
  <c r="T31" i="1"/>
  <c r="Y31" i="1" s="1"/>
  <c r="T38" i="1"/>
  <c r="Y38" i="1" s="1"/>
  <c r="T8" i="1"/>
  <c r="Y8" i="1" s="1"/>
  <c r="V343" i="1"/>
  <c r="V331" i="1"/>
  <c r="V319" i="1"/>
  <c r="V308" i="1"/>
  <c r="V296" i="1"/>
  <c r="V283" i="1"/>
  <c r="V271" i="1"/>
  <c r="V257" i="1"/>
  <c r="V251" i="1"/>
  <c r="V235" i="1"/>
  <c r="V223" i="1"/>
  <c r="V213" i="1"/>
  <c r="V199" i="1"/>
  <c r="V180" i="1"/>
  <c r="V174" i="1"/>
  <c r="V164" i="1"/>
  <c r="V150" i="1"/>
  <c r="V138" i="1"/>
  <c r="V130" i="1"/>
  <c r="V116" i="1"/>
  <c r="V102" i="1"/>
  <c r="V93" i="1"/>
  <c r="V77" i="1"/>
  <c r="V66" i="1"/>
  <c r="V61" i="1"/>
  <c r="V41" i="1"/>
  <c r="V28" i="1"/>
  <c r="V18" i="1"/>
  <c r="V7" i="1"/>
  <c r="T231" i="1"/>
  <c r="Y231" i="1" s="1"/>
  <c r="V170" i="1"/>
  <c r="V51" i="1"/>
  <c r="T344" i="1"/>
  <c r="Y344" i="1" s="1"/>
  <c r="T333" i="1"/>
  <c r="Y333" i="1" s="1"/>
  <c r="T320" i="1"/>
  <c r="Y320" i="1" s="1"/>
  <c r="T307" i="1"/>
  <c r="Y307" i="1" s="1"/>
  <c r="T298" i="1"/>
  <c r="Y298" i="1" s="1"/>
  <c r="T284" i="1"/>
  <c r="Y284" i="1" s="1"/>
  <c r="T272" i="1"/>
  <c r="Y272" i="1" s="1"/>
  <c r="T260" i="1"/>
  <c r="Y260" i="1" s="1"/>
  <c r="T247" i="1"/>
  <c r="Y247" i="1" s="1"/>
  <c r="T236" i="1"/>
  <c r="Y236" i="1" s="1"/>
  <c r="T224" i="1"/>
  <c r="Y224" i="1" s="1"/>
  <c r="T211" i="1"/>
  <c r="Y211" i="1" s="1"/>
  <c r="T198" i="1"/>
  <c r="Y198" i="1" s="1"/>
  <c r="T189" i="1"/>
  <c r="Y189" i="1" s="1"/>
  <c r="T182" i="1"/>
  <c r="Y182" i="1" s="1"/>
  <c r="T166" i="1"/>
  <c r="Y166" i="1" s="1"/>
  <c r="T160" i="1"/>
  <c r="Y160" i="1" s="1"/>
  <c r="T134" i="1"/>
  <c r="Y134" i="1" s="1"/>
  <c r="T132" i="1"/>
  <c r="Y132" i="1" s="1"/>
  <c r="T108" i="1"/>
  <c r="Y108" i="1" s="1"/>
  <c r="T103" i="1"/>
  <c r="Y103" i="1" s="1"/>
  <c r="T92" i="1"/>
  <c r="Y92" i="1" s="1"/>
  <c r="T74" i="1"/>
  <c r="Y74" i="1" s="1"/>
  <c r="T70" i="1"/>
  <c r="Y70" i="1" s="1"/>
  <c r="T56" i="1"/>
  <c r="Y56" i="1" s="1"/>
  <c r="T42" i="1"/>
  <c r="Y42" i="1" s="1"/>
  <c r="T34" i="1"/>
  <c r="Y34" i="1" s="1"/>
  <c r="T27" i="1"/>
  <c r="Y27" i="1" s="1"/>
  <c r="T11" i="1"/>
  <c r="Y11" i="1" s="1"/>
  <c r="V342" i="1"/>
  <c r="V330" i="1"/>
  <c r="V318" i="1"/>
  <c r="V306" i="1"/>
  <c r="V294" i="1"/>
  <c r="V282" i="1"/>
  <c r="V270" i="1"/>
  <c r="V261" i="1"/>
  <c r="V246" i="1"/>
  <c r="V234" i="1"/>
  <c r="V219" i="1"/>
  <c r="V212" i="1"/>
  <c r="V196" i="1"/>
  <c r="V185" i="1"/>
  <c r="V179" i="1"/>
  <c r="V165" i="1"/>
  <c r="V151" i="1"/>
  <c r="V142" i="1"/>
  <c r="V126" i="1"/>
  <c r="V113" i="1"/>
  <c r="V104" i="1"/>
  <c r="V90" i="1"/>
  <c r="V76" i="1"/>
  <c r="V62" i="1"/>
  <c r="V50" i="1"/>
  <c r="V54" i="1"/>
  <c r="V23" i="1"/>
  <c r="V12" i="1"/>
  <c r="V5" i="1"/>
  <c r="T118" i="1"/>
  <c r="Y118" i="1" s="1"/>
  <c r="T59" i="1"/>
  <c r="Y59" i="1" s="1"/>
  <c r="T17" i="1"/>
  <c r="Y17" i="1" s="1"/>
  <c r="V230" i="1"/>
  <c r="V97" i="1"/>
  <c r="T343" i="1"/>
  <c r="Y343" i="1" s="1"/>
  <c r="T319" i="1"/>
  <c r="Y319" i="1" s="1"/>
  <c r="T308" i="1"/>
  <c r="Y308" i="1" s="1"/>
  <c r="T296" i="1"/>
  <c r="Y296" i="1" s="1"/>
  <c r="T283" i="1"/>
  <c r="Y283" i="1" s="1"/>
  <c r="T271" i="1"/>
  <c r="Y271" i="1" s="1"/>
  <c r="T257" i="1"/>
  <c r="Y257" i="1" s="1"/>
  <c r="T251" i="1"/>
  <c r="Y251" i="1" s="1"/>
  <c r="T235" i="1"/>
  <c r="Y235" i="1" s="1"/>
  <c r="T223" i="1"/>
  <c r="Y223" i="1" s="1"/>
  <c r="T213" i="1"/>
  <c r="Y213" i="1" s="1"/>
  <c r="T199" i="1"/>
  <c r="Y199" i="1" s="1"/>
  <c r="T180" i="1"/>
  <c r="Y180" i="1" s="1"/>
  <c r="T174" i="1"/>
  <c r="Y174" i="1" s="1"/>
  <c r="T164" i="1"/>
  <c r="Y164" i="1" s="1"/>
  <c r="T150" i="1"/>
  <c r="Y150" i="1" s="1"/>
  <c r="T138" i="1"/>
  <c r="Y138" i="1" s="1"/>
  <c r="T130" i="1"/>
  <c r="Y130" i="1" s="1"/>
  <c r="T116" i="1"/>
  <c r="Y116" i="1" s="1"/>
  <c r="T102" i="1"/>
  <c r="Y102" i="1" s="1"/>
  <c r="T93" i="1"/>
  <c r="Y93" i="1" s="1"/>
  <c r="T77" i="1"/>
  <c r="Y77" i="1" s="1"/>
  <c r="T66" i="1"/>
  <c r="Y66" i="1" s="1"/>
  <c r="T61" i="1"/>
  <c r="Y61" i="1" s="1"/>
  <c r="T41" i="1"/>
  <c r="Y41" i="1" s="1"/>
  <c r="T28" i="1"/>
  <c r="Y28" i="1" s="1"/>
  <c r="T18" i="1"/>
  <c r="Y18" i="1" s="1"/>
  <c r="T7" i="1"/>
  <c r="Y7" i="1" s="1"/>
  <c r="V341" i="1"/>
  <c r="V328" i="1"/>
  <c r="V317" i="1"/>
  <c r="V305" i="1"/>
  <c r="V293" i="1"/>
  <c r="V280" i="1"/>
  <c r="V268" i="1"/>
  <c r="V258" i="1"/>
  <c r="V244" i="1"/>
  <c r="V233" i="1"/>
  <c r="V222" i="1"/>
  <c r="V209" i="1"/>
  <c r="V202" i="1"/>
  <c r="V184" i="1"/>
  <c r="V172" i="1"/>
  <c r="V159" i="1"/>
  <c r="V146" i="1"/>
  <c r="V137" i="1"/>
  <c r="V127" i="1"/>
  <c r="V105" i="1"/>
  <c r="V99" i="1"/>
  <c r="V82" i="1"/>
  <c r="V78" i="1"/>
  <c r="V71" i="1"/>
  <c r="V53" i="1"/>
  <c r="V39" i="1"/>
  <c r="V26" i="1"/>
  <c r="V14" i="1"/>
  <c r="V4" i="1"/>
  <c r="T154" i="1"/>
  <c r="Y154" i="1" s="1"/>
  <c r="V149" i="1"/>
  <c r="V106" i="1"/>
  <c r="T342" i="1"/>
  <c r="Y342" i="1" s="1"/>
  <c r="T330" i="1"/>
  <c r="Y330" i="1" s="1"/>
  <c r="T318" i="1"/>
  <c r="Y318" i="1" s="1"/>
  <c r="T306" i="1"/>
  <c r="Y306" i="1" s="1"/>
  <c r="T294" i="1"/>
  <c r="Y294" i="1" s="1"/>
  <c r="T282" i="1"/>
  <c r="Y282" i="1" s="1"/>
  <c r="T270" i="1"/>
  <c r="Y270" i="1" s="1"/>
  <c r="T261" i="1"/>
  <c r="Y261" i="1" s="1"/>
  <c r="T246" i="1"/>
  <c r="Y246" i="1" s="1"/>
  <c r="T234" i="1"/>
  <c r="Y234" i="1" s="1"/>
  <c r="T219" i="1"/>
  <c r="Y219" i="1" s="1"/>
  <c r="T212" i="1"/>
  <c r="Y212" i="1" s="1"/>
  <c r="T196" i="1"/>
  <c r="Y196" i="1" s="1"/>
  <c r="T185" i="1"/>
  <c r="Y185" i="1" s="1"/>
  <c r="T179" i="1"/>
  <c r="Y179" i="1" s="1"/>
  <c r="T165" i="1"/>
  <c r="Y165" i="1" s="1"/>
  <c r="T151" i="1"/>
  <c r="Y151" i="1" s="1"/>
  <c r="T142" i="1"/>
  <c r="Y142" i="1" s="1"/>
  <c r="T126" i="1"/>
  <c r="Y126" i="1" s="1"/>
  <c r="T113" i="1"/>
  <c r="Y113" i="1" s="1"/>
  <c r="T104" i="1"/>
  <c r="Y104" i="1" s="1"/>
  <c r="T90" i="1"/>
  <c r="Y90" i="1" s="1"/>
  <c r="T76" i="1"/>
  <c r="Y76" i="1" s="1"/>
  <c r="T62" i="1"/>
  <c r="Y62" i="1" s="1"/>
  <c r="T50" i="1"/>
  <c r="Y50" i="1" s="1"/>
  <c r="T54" i="1"/>
  <c r="Y54" i="1" s="1"/>
  <c r="T23" i="1"/>
  <c r="Y23" i="1" s="1"/>
  <c r="T12" i="1"/>
  <c r="Y12" i="1" s="1"/>
  <c r="T5" i="1"/>
  <c r="Y5" i="1" s="1"/>
  <c r="V340" i="1"/>
  <c r="V329" i="1"/>
  <c r="V316" i="1"/>
  <c r="V303" i="1"/>
  <c r="V292" i="1"/>
  <c r="V281" i="1"/>
  <c r="V269" i="1"/>
  <c r="V254" i="1"/>
  <c r="V245" i="1"/>
  <c r="V228" i="1"/>
  <c r="V215" i="1"/>
  <c r="V206" i="1"/>
  <c r="V197" i="1"/>
  <c r="V186" i="1"/>
  <c r="V176" i="1"/>
  <c r="V161" i="1"/>
  <c r="V152" i="1"/>
  <c r="V140" i="1"/>
  <c r="V120" i="1"/>
  <c r="V115" i="1"/>
  <c r="V101" i="1"/>
  <c r="V85" i="1"/>
  <c r="V79" i="1"/>
  <c r="V68" i="1"/>
  <c r="V44" i="1"/>
  <c r="V37" i="1"/>
  <c r="V21" i="1"/>
  <c r="V15" i="1"/>
  <c r="V6" i="1"/>
  <c r="T148" i="1"/>
  <c r="Y148" i="1" s="1"/>
  <c r="V204" i="1"/>
  <c r="V131" i="1"/>
  <c r="T331" i="1"/>
  <c r="Y331" i="1" s="1"/>
  <c r="T341" i="1"/>
  <c r="Y341" i="1" s="1"/>
  <c r="T328" i="1"/>
  <c r="Y328" i="1" s="1"/>
  <c r="T317" i="1"/>
  <c r="Y317" i="1" s="1"/>
  <c r="T305" i="1"/>
  <c r="Y305" i="1" s="1"/>
  <c r="T293" i="1"/>
  <c r="Y293" i="1" s="1"/>
  <c r="T280" i="1"/>
  <c r="Y280" i="1" s="1"/>
  <c r="T268" i="1"/>
  <c r="Y268" i="1" s="1"/>
  <c r="T258" i="1"/>
  <c r="Y258" i="1" s="1"/>
  <c r="T244" i="1"/>
  <c r="Y244" i="1" s="1"/>
  <c r="T233" i="1"/>
  <c r="Y233" i="1" s="1"/>
  <c r="T222" i="1"/>
  <c r="Y222" i="1" s="1"/>
  <c r="T209" i="1"/>
  <c r="Y209" i="1" s="1"/>
  <c r="T202" i="1"/>
  <c r="Y202" i="1" s="1"/>
  <c r="T184" i="1"/>
  <c r="Y184" i="1" s="1"/>
  <c r="T172" i="1"/>
  <c r="Y172" i="1" s="1"/>
  <c r="T159" i="1"/>
  <c r="Y159" i="1" s="1"/>
  <c r="T146" i="1"/>
  <c r="Y146" i="1" s="1"/>
  <c r="T137" i="1"/>
  <c r="Y137" i="1" s="1"/>
  <c r="T127" i="1"/>
  <c r="Y127" i="1" s="1"/>
  <c r="T105" i="1"/>
  <c r="Y105" i="1" s="1"/>
  <c r="T99" i="1"/>
  <c r="Y99" i="1" s="1"/>
  <c r="T82" i="1"/>
  <c r="Y82" i="1" s="1"/>
  <c r="T78" i="1"/>
  <c r="Y78" i="1" s="1"/>
  <c r="T71" i="1"/>
  <c r="Y71" i="1" s="1"/>
  <c r="T53" i="1"/>
  <c r="Y53" i="1" s="1"/>
  <c r="T39" i="1"/>
  <c r="Y39" i="1" s="1"/>
  <c r="T26" i="1"/>
  <c r="Y26" i="1" s="1"/>
  <c r="T14" i="1"/>
  <c r="Y14" i="1" s="1"/>
  <c r="T4" i="1"/>
  <c r="Y4" i="1" s="1"/>
  <c r="V339" i="1"/>
  <c r="V327" i="1"/>
  <c r="V314" i="1"/>
  <c r="V304" i="1"/>
  <c r="V290" i="1"/>
  <c r="V279" i="1"/>
  <c r="V266" i="1"/>
  <c r="V255" i="1"/>
  <c r="V243" i="1"/>
  <c r="V231" i="1"/>
  <c r="V221" i="1"/>
  <c r="V207" i="1"/>
  <c r="V192" i="1"/>
  <c r="V177" i="1"/>
  <c r="V171" i="1"/>
  <c r="V154" i="1"/>
  <c r="V148" i="1"/>
  <c r="V136" i="1"/>
  <c r="V118" i="1"/>
  <c r="V110" i="1"/>
  <c r="V100" i="1"/>
  <c r="V86" i="1"/>
  <c r="V72" i="1"/>
  <c r="V59" i="1"/>
  <c r="V43" i="1"/>
  <c r="V29" i="1"/>
  <c r="V25" i="1"/>
  <c r="V17" i="1"/>
  <c r="V2" i="1"/>
  <c r="A2" i="4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O49" i="1"/>
  <c r="AS49" i="1" s="1"/>
  <c r="AW49" i="1" s="1"/>
  <c r="AO153" i="1"/>
  <c r="AS153" i="1" s="1"/>
  <c r="AW153" i="1" s="1"/>
  <c r="AO246" i="1"/>
  <c r="AS246" i="1" s="1"/>
  <c r="AW246" i="1" s="1"/>
  <c r="AO201" i="1"/>
  <c r="AS201" i="1" s="1"/>
  <c r="AW201" i="1" s="1"/>
  <c r="AO158" i="1"/>
  <c r="AS158" i="1" s="1"/>
  <c r="AW158" i="1" s="1"/>
  <c r="AO2" i="1"/>
  <c r="AS2" i="1" s="1"/>
  <c r="AW2" i="1" s="1"/>
  <c r="AO292" i="1"/>
  <c r="AS292" i="1" s="1"/>
  <c r="AW292" i="1" s="1"/>
  <c r="AO193" i="1"/>
  <c r="AS193" i="1" s="1"/>
  <c r="AW193" i="1" s="1"/>
  <c r="AO209" i="1"/>
  <c r="AS209" i="1" s="1"/>
  <c r="AW209" i="1" s="1"/>
  <c r="AO276" i="1"/>
  <c r="AS276" i="1" s="1"/>
  <c r="AW276" i="1" s="1"/>
  <c r="AO220" i="1"/>
  <c r="AS220" i="1" s="1"/>
  <c r="AW220" i="1" s="1"/>
  <c r="AO319" i="1"/>
  <c r="AS319" i="1" s="1"/>
  <c r="AW319" i="1" s="1"/>
  <c r="AO256" i="1"/>
  <c r="AS256" i="1" s="1"/>
  <c r="AW256" i="1" s="1"/>
  <c r="AO164" i="1"/>
  <c r="AS164" i="1" s="1"/>
  <c r="AW164" i="1" s="1"/>
  <c r="AO337" i="1"/>
  <c r="AS337" i="1" s="1"/>
  <c r="AW337" i="1" s="1"/>
  <c r="AO249" i="1"/>
  <c r="AS249" i="1" s="1"/>
  <c r="AW249" i="1" s="1"/>
  <c r="AO261" i="1"/>
  <c r="AS261" i="1" s="1"/>
  <c r="AW261" i="1" s="1"/>
  <c r="AO80" i="1"/>
  <c r="AS80" i="1" s="1"/>
  <c r="AW80" i="1" s="1"/>
  <c r="AO18" i="1"/>
  <c r="AS18" i="1" s="1"/>
  <c r="AW18" i="1" s="1"/>
  <c r="AO186" i="1"/>
  <c r="AS186" i="1" s="1"/>
  <c r="AW186" i="1" s="1"/>
  <c r="AO67" i="1"/>
  <c r="AS67" i="1" s="1"/>
  <c r="AW67" i="1" s="1"/>
  <c r="AO102" i="1"/>
  <c r="AS102" i="1" s="1"/>
  <c r="AW102" i="1" s="1"/>
  <c r="AO132" i="1"/>
  <c r="AS132" i="1" s="1"/>
  <c r="AW132" i="1" s="1"/>
  <c r="AO130" i="1"/>
  <c r="AS130" i="1" s="1"/>
  <c r="AW130" i="1" s="1"/>
  <c r="AO135" i="1"/>
  <c r="AS135" i="1" s="1"/>
  <c r="AW135" i="1" s="1"/>
  <c r="AO78" i="1"/>
  <c r="AS78" i="1" s="1"/>
  <c r="AW78" i="1" s="1"/>
  <c r="AO189" i="1"/>
  <c r="AS189" i="1" s="1"/>
  <c r="AW189" i="1" s="1"/>
  <c r="AO232" i="1"/>
  <c r="AS232" i="1" s="1"/>
  <c r="AW232" i="1" s="1"/>
  <c r="AO326" i="1"/>
  <c r="AS326" i="1" s="1"/>
  <c r="AW326" i="1" s="1"/>
  <c r="AO275" i="1"/>
  <c r="AS275" i="1" s="1"/>
  <c r="AW275" i="1" s="1"/>
  <c r="AO82" i="1"/>
  <c r="AS82" i="1" s="1"/>
  <c r="AW82" i="1" s="1"/>
  <c r="AO324" i="1"/>
  <c r="AS324" i="1" s="1"/>
  <c r="AW324" i="1" s="1"/>
  <c r="AO54" i="1"/>
  <c r="AS54" i="1" s="1"/>
  <c r="AW54" i="1" s="1"/>
  <c r="AO169" i="1"/>
  <c r="AS169" i="1" s="1"/>
  <c r="AW169" i="1" s="1"/>
  <c r="AO29" i="1"/>
  <c r="AS29" i="1" s="1"/>
  <c r="AW29" i="1" s="1"/>
  <c r="AO188" i="1"/>
  <c r="AS188" i="1" s="1"/>
  <c r="AW188" i="1" s="1"/>
  <c r="AO235" i="1"/>
  <c r="AS235" i="1" s="1"/>
  <c r="AW235" i="1" s="1"/>
  <c r="AO40" i="1"/>
  <c r="AS40" i="1" s="1"/>
  <c r="AW40" i="1" s="1"/>
  <c r="AO136" i="1"/>
  <c r="AS136" i="1" s="1"/>
  <c r="AW136" i="1" s="1"/>
  <c r="AO9" i="1"/>
  <c r="AS9" i="1" s="1"/>
  <c r="AW9" i="1" s="1"/>
  <c r="AO86" i="1"/>
  <c r="AS86" i="1" s="1"/>
  <c r="AW86" i="1" s="1"/>
  <c r="AO97" i="1"/>
  <c r="AS97" i="1" s="1"/>
  <c r="AW97" i="1" s="1"/>
  <c r="AO260" i="1"/>
  <c r="AS260" i="1" s="1"/>
  <c r="AW260" i="1" s="1"/>
  <c r="AO283" i="1"/>
  <c r="AS283" i="1" s="1"/>
  <c r="AW283" i="1" s="1"/>
  <c r="AO322" i="1"/>
  <c r="AS322" i="1" s="1"/>
  <c r="AW322" i="1" s="1"/>
  <c r="AO151" i="1"/>
  <c r="AS151" i="1" s="1"/>
  <c r="AW151" i="1" s="1"/>
  <c r="AO191" i="1"/>
  <c r="AS191" i="1" s="1"/>
  <c r="AW191" i="1" s="1"/>
  <c r="AO185" i="1"/>
  <c r="AS185" i="1" s="1"/>
  <c r="AW185" i="1" s="1"/>
  <c r="AO47" i="1"/>
  <c r="AS47" i="1" s="1"/>
  <c r="AW47" i="1" s="1"/>
  <c r="AO338" i="1"/>
  <c r="AS338" i="1" s="1"/>
  <c r="AW338" i="1" s="1"/>
  <c r="AO26" i="1"/>
  <c r="AS26" i="1" s="1"/>
  <c r="AW26" i="1" s="1"/>
  <c r="AO293" i="1"/>
  <c r="AS293" i="1" s="1"/>
  <c r="AW293" i="1" s="1"/>
  <c r="AO208" i="1"/>
  <c r="AS208" i="1" s="1"/>
  <c r="AW208" i="1" s="1"/>
  <c r="AO233" i="1"/>
  <c r="AS233" i="1" s="1"/>
  <c r="AW233" i="1" s="1"/>
  <c r="AO113" i="1"/>
  <c r="AS113" i="1" s="1"/>
  <c r="AW113" i="1" s="1"/>
  <c r="AO309" i="1"/>
  <c r="AS309" i="1" s="1"/>
  <c r="AW309" i="1" s="1"/>
  <c r="AO195" i="1"/>
  <c r="AS195" i="1" s="1"/>
  <c r="AW195" i="1" s="1"/>
  <c r="AO117" i="1"/>
  <c r="AS117" i="1" s="1"/>
  <c r="AW117" i="1" s="1"/>
  <c r="AO336" i="1"/>
  <c r="AS336" i="1" s="1"/>
  <c r="AW336" i="1" s="1"/>
  <c r="AO230" i="1"/>
  <c r="AS230" i="1" s="1"/>
  <c r="AW230" i="1" s="1"/>
  <c r="AO247" i="1"/>
  <c r="AS247" i="1" s="1"/>
  <c r="AW247" i="1" s="1"/>
  <c r="AO27" i="1"/>
  <c r="AS27" i="1" s="1"/>
  <c r="AW27" i="1" s="1"/>
  <c r="AO307" i="1"/>
  <c r="AS307" i="1" s="1"/>
  <c r="AW307" i="1" s="1"/>
  <c r="AO229" i="1"/>
  <c r="AS229" i="1" s="1"/>
  <c r="AW229" i="1" s="1"/>
  <c r="AO312" i="1"/>
  <c r="AS312" i="1" s="1"/>
  <c r="AW312" i="1" s="1"/>
  <c r="AO254" i="1"/>
  <c r="AS254" i="1" s="1"/>
  <c r="AW254" i="1" s="1"/>
  <c r="AO192" i="1"/>
  <c r="AS192" i="1" s="1"/>
  <c r="AW192" i="1" s="1"/>
  <c r="AO150" i="1"/>
  <c r="AS150" i="1" s="1"/>
  <c r="AW150" i="1" s="1"/>
  <c r="AO268" i="1"/>
  <c r="AS268" i="1" s="1"/>
  <c r="AW268" i="1" s="1"/>
  <c r="AO52" i="1"/>
  <c r="AS52" i="1" s="1"/>
  <c r="AW52" i="1" s="1"/>
  <c r="AO25" i="1"/>
  <c r="AS25" i="1" s="1"/>
  <c r="AW25" i="1" s="1"/>
  <c r="AO291" i="1"/>
  <c r="AS291" i="1" s="1"/>
  <c r="AW291" i="1" s="1"/>
  <c r="AO127" i="1"/>
  <c r="AS127" i="1" s="1"/>
  <c r="AW127" i="1" s="1"/>
  <c r="AO32" i="1"/>
  <c r="AS32" i="1" s="1"/>
  <c r="AW32" i="1" s="1"/>
  <c r="AO92" i="1"/>
  <c r="AS92" i="1" s="1"/>
  <c r="AW92" i="1" s="1"/>
  <c r="AO225" i="1"/>
  <c r="AS225" i="1" s="1"/>
  <c r="AW225" i="1" s="1"/>
  <c r="AO14" i="1"/>
  <c r="AS14" i="1" s="1"/>
  <c r="AW14" i="1" s="1"/>
  <c r="AO305" i="1"/>
  <c r="AS305" i="1" s="1"/>
  <c r="AW305" i="1" s="1"/>
  <c r="AO77" i="1"/>
  <c r="AS77" i="1" s="1"/>
  <c r="AW77" i="1" s="1"/>
  <c r="AO267" i="1"/>
  <c r="AS267" i="1" s="1"/>
  <c r="AW267" i="1" s="1"/>
  <c r="AO184" i="1"/>
  <c r="AS184" i="1" s="1"/>
  <c r="AW184" i="1" s="1"/>
  <c r="AO161" i="1"/>
  <c r="AS161" i="1" s="1"/>
  <c r="AW161" i="1" s="1"/>
  <c r="AO53" i="1"/>
  <c r="AS53" i="1" s="1"/>
  <c r="AW53" i="1" s="1"/>
  <c r="AO103" i="1"/>
  <c r="AS103" i="1" s="1"/>
  <c r="AW103" i="1" s="1"/>
  <c r="AO24" i="1"/>
  <c r="AS24" i="1" s="1"/>
  <c r="AW24" i="1" s="1"/>
  <c r="AO30" i="1"/>
  <c r="AS30" i="1" s="1"/>
  <c r="AW30" i="1" s="1"/>
  <c r="AO38" i="1"/>
  <c r="AS38" i="1" s="1"/>
  <c r="AW38" i="1" s="1"/>
  <c r="AO339" i="1"/>
  <c r="AS339" i="1" s="1"/>
  <c r="AW339" i="1" s="1"/>
  <c r="AO226" i="1"/>
  <c r="AS226" i="1" s="1"/>
  <c r="AW226" i="1" s="1"/>
  <c r="AO20" i="1"/>
  <c r="AS20" i="1" s="1"/>
  <c r="AW20" i="1" s="1"/>
  <c r="AO138" i="1"/>
  <c r="AS138" i="1" s="1"/>
  <c r="AW138" i="1" s="1"/>
  <c r="AO64" i="1"/>
  <c r="AS64" i="1" s="1"/>
  <c r="AW64" i="1" s="1"/>
  <c r="AO12" i="1"/>
  <c r="AS12" i="1" s="1"/>
  <c r="AW12" i="1" s="1"/>
  <c r="AO122" i="1"/>
  <c r="AS122" i="1" s="1"/>
  <c r="AW122" i="1" s="1"/>
  <c r="AO46" i="1"/>
  <c r="AS46" i="1" s="1"/>
  <c r="AW46" i="1" s="1"/>
  <c r="AO22" i="1"/>
  <c r="AS22" i="1" s="1"/>
  <c r="AW22" i="1" s="1"/>
  <c r="AO263" i="1"/>
  <c r="AS263" i="1" s="1"/>
  <c r="AW263" i="1" s="1"/>
  <c r="AO212" i="1"/>
  <c r="AS212" i="1" s="1"/>
  <c r="AW212" i="1" s="1"/>
  <c r="AO37" i="1"/>
  <c r="AS37" i="1" s="1"/>
  <c r="AW37" i="1" s="1"/>
  <c r="AO65" i="1"/>
  <c r="AS65" i="1" s="1"/>
  <c r="AW65" i="1" s="1"/>
  <c r="AO121" i="1"/>
  <c r="AS121" i="1" s="1"/>
  <c r="AW121" i="1" s="1"/>
  <c r="AO215" i="1"/>
  <c r="AS215" i="1" s="1"/>
  <c r="AW215" i="1" s="1"/>
  <c r="AO346" i="1"/>
  <c r="AS346" i="1" s="1"/>
  <c r="AW346" i="1" s="1"/>
  <c r="AO182" i="1"/>
  <c r="AS182" i="1" s="1"/>
  <c r="AW182" i="1" s="1"/>
  <c r="AO91" i="1"/>
  <c r="AS91" i="1" s="1"/>
  <c r="AW91" i="1" s="1"/>
  <c r="AO104" i="1"/>
  <c r="AS104" i="1" s="1"/>
  <c r="AW104" i="1" s="1"/>
  <c r="AO272" i="1"/>
  <c r="AS272" i="1" s="1"/>
  <c r="AW272" i="1" s="1"/>
  <c r="AO274" i="1"/>
  <c r="AS274" i="1" s="1"/>
  <c r="AW274" i="1" s="1"/>
  <c r="AO172" i="1"/>
  <c r="AS172" i="1" s="1"/>
  <c r="AW172" i="1" s="1"/>
  <c r="AO17" i="1"/>
  <c r="AS17" i="1" s="1"/>
  <c r="AW17" i="1" s="1"/>
  <c r="AO323" i="1"/>
  <c r="AS323" i="1" s="1"/>
  <c r="AW323" i="1" s="1"/>
  <c r="AO89" i="1"/>
  <c r="AS89" i="1" s="1"/>
  <c r="AW89" i="1" s="1"/>
  <c r="AO42" i="1"/>
  <c r="AS42" i="1" s="1"/>
  <c r="AW42" i="1" s="1"/>
  <c r="AO19" i="1"/>
  <c r="AS19" i="1" s="1"/>
  <c r="AW19" i="1" s="1"/>
  <c r="AO98" i="1"/>
  <c r="AS98" i="1" s="1"/>
  <c r="AW98" i="1" s="1"/>
  <c r="AO71" i="1"/>
  <c r="AS71" i="1" s="1"/>
  <c r="AW71" i="1" s="1"/>
  <c r="AO223" i="1"/>
  <c r="AS223" i="1" s="1"/>
  <c r="AW223" i="1" s="1"/>
  <c r="AO238" i="1"/>
  <c r="AS238" i="1" s="1"/>
  <c r="AW238" i="1" s="1"/>
  <c r="AO4" i="1"/>
  <c r="AS4" i="1" s="1"/>
  <c r="AW4" i="1" s="1"/>
  <c r="AO297" i="1"/>
  <c r="AS297" i="1" s="1"/>
  <c r="AW297" i="1" s="1"/>
  <c r="AO48" i="1"/>
  <c r="AS48" i="1" s="1"/>
  <c r="AW48" i="1" s="1"/>
  <c r="AO177" i="1"/>
  <c r="AS177" i="1" s="1"/>
  <c r="AW177" i="1" s="1"/>
  <c r="AO131" i="1"/>
  <c r="AS131" i="1" s="1"/>
  <c r="AW131" i="1" s="1"/>
  <c r="AO284" i="1"/>
  <c r="AS284" i="1" s="1"/>
  <c r="AW284" i="1" s="1"/>
  <c r="AO94" i="1"/>
  <c r="AS94" i="1" s="1"/>
  <c r="AW94" i="1" s="1"/>
  <c r="AO68" i="1"/>
  <c r="AS68" i="1" s="1"/>
  <c r="AW68" i="1" s="1"/>
  <c r="AO202" i="1"/>
  <c r="AS202" i="1" s="1"/>
  <c r="AW202" i="1" s="1"/>
  <c r="AO141" i="1"/>
  <c r="AS141" i="1" s="1"/>
  <c r="AW141" i="1" s="1"/>
  <c r="AO294" i="1"/>
  <c r="AS294" i="1" s="1"/>
  <c r="AW294" i="1" s="1"/>
  <c r="AO250" i="1"/>
  <c r="AS250" i="1" s="1"/>
  <c r="AW250" i="1" s="1"/>
  <c r="AO330" i="1"/>
  <c r="AS330" i="1" s="1"/>
  <c r="AW330" i="1" s="1"/>
  <c r="AO13" i="1"/>
  <c r="AS13" i="1" s="1"/>
  <c r="AW13" i="1" s="1"/>
  <c r="AO60" i="1"/>
  <c r="AS60" i="1" s="1"/>
  <c r="AW60" i="1" s="1"/>
  <c r="AO262" i="1"/>
  <c r="AS262" i="1" s="1"/>
  <c r="AW262" i="1" s="1"/>
  <c r="AO61" i="1"/>
  <c r="AS61" i="1" s="1"/>
  <c r="AW61" i="1" s="1"/>
  <c r="AO288" i="1"/>
  <c r="AS288" i="1" s="1"/>
  <c r="AW288" i="1" s="1"/>
  <c r="AO244" i="1"/>
  <c r="AS244" i="1" s="1"/>
  <c r="AW244" i="1" s="1"/>
  <c r="AO303" i="1"/>
  <c r="AS303" i="1" s="1"/>
  <c r="AW303" i="1" s="1"/>
  <c r="AO203" i="1"/>
  <c r="AS203" i="1" s="1"/>
  <c r="AW203" i="1" s="1"/>
  <c r="AO281" i="1"/>
  <c r="AS281" i="1" s="1"/>
  <c r="AW281" i="1" s="1"/>
  <c r="AO290" i="1"/>
  <c r="AS290" i="1" s="1"/>
  <c r="AW290" i="1" s="1"/>
  <c r="AO222" i="1"/>
  <c r="AS222" i="1" s="1"/>
  <c r="AW222" i="1" s="1"/>
  <c r="AO329" i="1"/>
  <c r="AS329" i="1" s="1"/>
  <c r="AW329" i="1" s="1"/>
  <c r="AO259" i="1"/>
  <c r="AS259" i="1" s="1"/>
  <c r="AW259" i="1" s="1"/>
  <c r="AO165" i="1"/>
  <c r="AS165" i="1" s="1"/>
  <c r="AW165" i="1" s="1"/>
  <c r="AO35" i="1"/>
  <c r="AS35" i="1" s="1"/>
  <c r="AW35" i="1" s="1"/>
  <c r="AO90" i="1"/>
  <c r="AS90" i="1" s="1"/>
  <c r="AW90" i="1" s="1"/>
  <c r="AO301" i="1"/>
  <c r="AS301" i="1" s="1"/>
  <c r="AW301" i="1" s="1"/>
  <c r="AO332" i="1"/>
  <c r="AS332" i="1" s="1"/>
  <c r="AW332" i="1" s="1"/>
  <c r="AO34" i="1"/>
  <c r="AS34" i="1" s="1"/>
  <c r="AW34" i="1" s="1"/>
  <c r="AO214" i="1"/>
  <c r="AS214" i="1" s="1"/>
  <c r="AW214" i="1" s="1"/>
  <c r="AO108" i="1"/>
  <c r="AS108" i="1" s="1"/>
  <c r="AW108" i="1" s="1"/>
  <c r="AO279" i="1"/>
  <c r="AS279" i="1" s="1"/>
  <c r="AW279" i="1" s="1"/>
  <c r="AO179" i="1"/>
  <c r="AS179" i="1" s="1"/>
  <c r="AW179" i="1" s="1"/>
  <c r="AO200" i="1"/>
  <c r="AS200" i="1" s="1"/>
  <c r="AW200" i="1" s="1"/>
  <c r="AO308" i="1"/>
  <c r="AS308" i="1" s="1"/>
  <c r="AW308" i="1" s="1"/>
  <c r="AO234" i="1"/>
  <c r="AS234" i="1" s="1"/>
  <c r="AW234" i="1" s="1"/>
  <c r="AO124" i="1"/>
  <c r="AS124" i="1" s="1"/>
  <c r="AW124" i="1" s="1"/>
  <c r="AO115" i="1"/>
  <c r="AS115" i="1" s="1"/>
  <c r="AW115" i="1" s="1"/>
  <c r="AO310" i="1"/>
  <c r="AS310" i="1" s="1"/>
  <c r="AW310" i="1" s="1"/>
  <c r="AO253" i="1"/>
  <c r="AS253" i="1" s="1"/>
  <c r="AW253" i="1" s="1"/>
  <c r="AO149" i="1"/>
  <c r="AS149" i="1" s="1"/>
  <c r="AW149" i="1" s="1"/>
  <c r="AO227" i="1"/>
  <c r="AS227" i="1" s="1"/>
  <c r="AW227" i="1" s="1"/>
  <c r="AO340" i="1"/>
  <c r="AS340" i="1" s="1"/>
  <c r="AW340" i="1" s="1"/>
  <c r="AO41" i="1"/>
  <c r="AS41" i="1" s="1"/>
  <c r="AW41" i="1" s="1"/>
  <c r="AO243" i="1"/>
  <c r="AS243" i="1" s="1"/>
  <c r="AW243" i="1" s="1"/>
  <c r="AO33" i="1"/>
  <c r="AS33" i="1" s="1"/>
  <c r="AW33" i="1" s="1"/>
  <c r="AO148" i="1"/>
  <c r="AS148" i="1" s="1"/>
  <c r="AW148" i="1" s="1"/>
  <c r="AO16" i="1"/>
  <c r="AS16" i="1" s="1"/>
  <c r="AW16" i="1" s="1"/>
  <c r="AO116" i="1"/>
  <c r="AS116" i="1" s="1"/>
  <c r="AW116" i="1" s="1"/>
  <c r="AO345" i="1"/>
  <c r="AS345" i="1" s="1"/>
  <c r="AW345" i="1" s="1"/>
  <c r="AO129" i="1"/>
  <c r="AS129" i="1" s="1"/>
  <c r="AW129" i="1" s="1"/>
  <c r="AO6" i="1"/>
  <c r="AS6" i="1" s="1"/>
  <c r="AW6" i="1" s="1"/>
  <c r="AO248" i="1"/>
  <c r="AS248" i="1" s="1"/>
  <c r="AW248" i="1" s="1"/>
  <c r="AO81" i="1"/>
  <c r="AS81" i="1" s="1"/>
  <c r="AW81" i="1" s="1"/>
  <c r="AO300" i="1"/>
  <c r="AS300" i="1" s="1"/>
  <c r="AW300" i="1" s="1"/>
  <c r="AO207" i="1"/>
  <c r="AS207" i="1" s="1"/>
  <c r="AW207" i="1" s="1"/>
  <c r="AO109" i="1"/>
  <c r="AS109" i="1" s="1"/>
  <c r="AW109" i="1" s="1"/>
  <c r="AO166" i="1"/>
  <c r="AS166" i="1" s="1"/>
  <c r="AW166" i="1" s="1"/>
  <c r="AO63" i="1"/>
  <c r="AS63" i="1" s="1"/>
  <c r="AW63" i="1" s="1"/>
  <c r="AO204" i="1"/>
  <c r="AS204" i="1" s="1"/>
  <c r="AW204" i="1" s="1"/>
  <c r="AO210" i="1"/>
  <c r="AS210" i="1" s="1"/>
  <c r="AW210" i="1" s="1"/>
  <c r="AO335" i="1"/>
  <c r="AS335" i="1" s="1"/>
  <c r="AW335" i="1" s="1"/>
  <c r="AO21" i="1"/>
  <c r="AS21" i="1" s="1"/>
  <c r="AW21" i="1" s="1"/>
  <c r="AO178" i="1"/>
  <c r="AS178" i="1" s="1"/>
  <c r="AW178" i="1" s="1"/>
  <c r="AO328" i="1"/>
  <c r="AS328" i="1" s="1"/>
  <c r="AW328" i="1" s="1"/>
  <c r="AO70" i="1"/>
  <c r="AS70" i="1" s="1"/>
  <c r="AW70" i="1" s="1"/>
  <c r="AO28" i="1"/>
  <c r="AS28" i="1" s="1"/>
  <c r="AW28" i="1" s="1"/>
  <c r="AO170" i="1"/>
  <c r="AS170" i="1" s="1"/>
  <c r="AW170" i="1" s="1"/>
  <c r="AO221" i="1"/>
  <c r="AS221" i="1" s="1"/>
  <c r="AW221" i="1" s="1"/>
  <c r="AO83" i="1"/>
  <c r="AS83" i="1" s="1"/>
  <c r="AW83" i="1" s="1"/>
  <c r="AO334" i="1"/>
  <c r="AS334" i="1" s="1"/>
  <c r="AW334" i="1" s="1"/>
  <c r="AO171" i="1"/>
  <c r="AS171" i="1" s="1"/>
  <c r="AW171" i="1" s="1"/>
  <c r="AO143" i="1"/>
  <c r="AS143" i="1" s="1"/>
  <c r="AW143" i="1" s="1"/>
  <c r="AO5" i="1"/>
  <c r="AS5" i="1" s="1"/>
  <c r="AW5" i="1" s="1"/>
  <c r="AO23" i="1"/>
  <c r="AS23" i="1" s="1"/>
  <c r="AW23" i="1" s="1"/>
  <c r="AO160" i="1"/>
  <c r="AS160" i="1" s="1"/>
  <c r="AW160" i="1" s="1"/>
  <c r="AO197" i="1"/>
  <c r="AS197" i="1" s="1"/>
  <c r="AW197" i="1" s="1"/>
  <c r="AO231" i="1"/>
  <c r="AS231" i="1" s="1"/>
  <c r="AW231" i="1" s="1"/>
  <c r="AO327" i="1"/>
  <c r="AS327" i="1" s="1"/>
  <c r="AW327" i="1" s="1"/>
  <c r="AO84" i="1"/>
  <c r="AS84" i="1" s="1"/>
  <c r="AW84" i="1" s="1"/>
  <c r="AO95" i="1"/>
  <c r="AS95" i="1" s="1"/>
  <c r="AW95" i="1" s="1"/>
  <c r="AO139" i="1"/>
  <c r="AS139" i="1" s="1"/>
  <c r="AW139" i="1" s="1"/>
  <c r="AO154" i="1"/>
  <c r="AS154" i="1" s="1"/>
  <c r="AW154" i="1" s="1"/>
  <c r="AO318" i="1"/>
  <c r="AS318" i="1" s="1"/>
  <c r="AW318" i="1" s="1"/>
  <c r="AO311" i="1"/>
  <c r="AS311" i="1" s="1"/>
  <c r="AW311" i="1" s="1"/>
  <c r="AO181" i="1"/>
  <c r="AS181" i="1" s="1"/>
  <c r="AW181" i="1" s="1"/>
  <c r="AO111" i="1"/>
  <c r="AS111" i="1" s="1"/>
  <c r="AW111" i="1" s="1"/>
  <c r="AO107" i="1"/>
  <c r="AS107" i="1" s="1"/>
  <c r="AW107" i="1" s="1"/>
  <c r="AO306" i="1"/>
  <c r="AS306" i="1" s="1"/>
  <c r="AW306" i="1" s="1"/>
  <c r="AO106" i="1"/>
  <c r="AS106" i="1" s="1"/>
  <c r="AW106" i="1" s="1"/>
  <c r="AO286" i="1"/>
  <c r="AS286" i="1" s="1"/>
  <c r="AW286" i="1" s="1"/>
  <c r="AO285" i="1"/>
  <c r="AS285" i="1" s="1"/>
  <c r="AW285" i="1" s="1"/>
  <c r="AO79" i="1"/>
  <c r="AS79" i="1" s="1"/>
  <c r="AW79" i="1" s="1"/>
  <c r="AO224" i="1"/>
  <c r="AS224" i="1" s="1"/>
  <c r="AW224" i="1" s="1"/>
  <c r="AO282" i="1"/>
  <c r="AS282" i="1" s="1"/>
  <c r="AW282" i="1" s="1"/>
  <c r="AO75" i="1"/>
  <c r="AS75" i="1" s="1"/>
  <c r="AW75" i="1" s="1"/>
  <c r="AO144" i="1"/>
  <c r="AS144" i="1" s="1"/>
  <c r="AW144" i="1" s="1"/>
  <c r="AO314" i="1"/>
  <c r="AS314" i="1" s="1"/>
  <c r="AW314" i="1" s="1"/>
  <c r="AO316" i="1"/>
  <c r="AS316" i="1" s="1"/>
  <c r="AW316" i="1" s="1"/>
  <c r="AO7" i="1"/>
  <c r="AS7" i="1" s="1"/>
  <c r="AW7" i="1" s="1"/>
  <c r="AO36" i="1"/>
  <c r="AS36" i="1" s="1"/>
  <c r="AW36" i="1" s="1"/>
  <c r="AO258" i="1"/>
  <c r="AS258" i="1" s="1"/>
  <c r="AW258" i="1" s="1"/>
  <c r="AO287" i="1"/>
  <c r="AS287" i="1" s="1"/>
  <c r="AW287" i="1" s="1"/>
  <c r="AO112" i="1"/>
  <c r="AS112" i="1" s="1"/>
  <c r="AW112" i="1" s="1"/>
  <c r="AO59" i="1"/>
  <c r="AS59" i="1" s="1"/>
  <c r="AW59" i="1" s="1"/>
  <c r="AO55" i="1"/>
  <c r="AS55" i="1" s="1"/>
  <c r="AW55" i="1" s="1"/>
  <c r="AO31" i="1"/>
  <c r="AS31" i="1" s="1"/>
  <c r="AW31" i="1" s="1"/>
  <c r="AO317" i="1"/>
  <c r="AS317" i="1" s="1"/>
  <c r="AW317" i="1" s="1"/>
  <c r="AO321" i="1"/>
  <c r="AS321" i="1" s="1"/>
  <c r="AW321" i="1" s="1"/>
  <c r="AO280" i="1"/>
  <c r="AS280" i="1" s="1"/>
  <c r="AW280" i="1" s="1"/>
  <c r="AO114" i="1"/>
  <c r="AS114" i="1" s="1"/>
  <c r="AW114" i="1" s="1"/>
  <c r="AO205" i="1"/>
  <c r="AS205" i="1" s="1"/>
  <c r="AW205" i="1" s="1"/>
  <c r="AO341" i="1"/>
  <c r="AS341" i="1" s="1"/>
  <c r="AW341" i="1" s="1"/>
  <c r="AO237" i="1"/>
  <c r="AS237" i="1" s="1"/>
  <c r="AW237" i="1" s="1"/>
  <c r="AO39" i="1"/>
  <c r="AS39" i="1" s="1"/>
  <c r="AW39" i="1" s="1"/>
  <c r="AO299" i="1"/>
  <c r="AS299" i="1" s="1"/>
  <c r="AW299" i="1" s="1"/>
  <c r="AO69" i="1"/>
  <c r="AS69" i="1" s="1"/>
  <c r="AW69" i="1" s="1"/>
  <c r="AO313" i="1"/>
  <c r="AS313" i="1" s="1"/>
  <c r="AW313" i="1" s="1"/>
  <c r="AO257" i="1"/>
  <c r="AS257" i="1" s="1"/>
  <c r="AW257" i="1" s="1"/>
  <c r="AO74" i="1"/>
  <c r="AS74" i="1" s="1"/>
  <c r="AW74" i="1" s="1"/>
  <c r="AO344" i="1"/>
  <c r="AS344" i="1" s="1"/>
  <c r="AW344" i="1" s="1"/>
  <c r="AO72" i="1"/>
  <c r="AS72" i="1" s="1"/>
  <c r="AW72" i="1" s="1"/>
  <c r="AO147" i="1"/>
  <c r="AS147" i="1" s="1"/>
  <c r="AW147" i="1" s="1"/>
  <c r="AO277" i="1"/>
  <c r="AS277" i="1" s="1"/>
  <c r="AW277" i="1" s="1"/>
  <c r="AO120" i="1"/>
  <c r="AS120" i="1" s="1"/>
  <c r="AW120" i="1" s="1"/>
  <c r="AO302" i="1"/>
  <c r="AS302" i="1" s="1"/>
  <c r="AW302" i="1" s="1"/>
  <c r="AO190" i="1"/>
  <c r="AS190" i="1" s="1"/>
  <c r="AW190" i="1" s="1"/>
  <c r="AO168" i="1"/>
  <c r="AS168" i="1" s="1"/>
  <c r="AW168" i="1" s="1"/>
  <c r="AO343" i="1"/>
  <c r="AS343" i="1" s="1"/>
  <c r="AW343" i="1" s="1"/>
  <c r="AO159" i="1"/>
  <c r="AS159" i="1" s="1"/>
  <c r="AW159" i="1" s="1"/>
  <c r="AO199" i="1"/>
  <c r="AS199" i="1" s="1"/>
  <c r="AW199" i="1" s="1"/>
  <c r="AO105" i="1"/>
  <c r="AS105" i="1" s="1"/>
  <c r="AW105" i="1" s="1"/>
  <c r="AO296" i="1"/>
  <c r="AS296" i="1" s="1"/>
  <c r="AW296" i="1" s="1"/>
  <c r="AO174" i="1"/>
  <c r="AS174" i="1" s="1"/>
  <c r="AW174" i="1" s="1"/>
  <c r="AO44" i="1"/>
  <c r="AS44" i="1" s="1"/>
  <c r="AW44" i="1" s="1"/>
  <c r="AO187" i="1"/>
  <c r="AS187" i="1" s="1"/>
  <c r="AW187" i="1" s="1"/>
  <c r="AO123" i="1"/>
  <c r="AS123" i="1" s="1"/>
  <c r="AW123" i="1" s="1"/>
  <c r="AO43" i="1"/>
  <c r="AS43" i="1" s="1"/>
  <c r="AW43" i="1" s="1"/>
  <c r="AO57" i="1"/>
  <c r="AS57" i="1" s="1"/>
  <c r="AW57" i="1" s="1"/>
  <c r="AO134" i="1"/>
  <c r="AS134" i="1" s="1"/>
  <c r="AW134" i="1" s="1"/>
  <c r="AO217" i="1"/>
  <c r="AS217" i="1" s="1"/>
  <c r="AW217" i="1" s="1"/>
  <c r="AO270" i="1"/>
  <c r="AS270" i="1" s="1"/>
  <c r="AW270" i="1" s="1"/>
  <c r="AO271" i="1"/>
  <c r="AS271" i="1" s="1"/>
  <c r="AW271" i="1" s="1"/>
  <c r="AO325" i="1"/>
  <c r="AS325" i="1" s="1"/>
  <c r="AW325" i="1" s="1"/>
  <c r="AO85" i="1"/>
  <c r="AS85" i="1" s="1"/>
  <c r="AW85" i="1" s="1"/>
  <c r="AO137" i="1"/>
  <c r="AS137" i="1" s="1"/>
  <c r="AW137" i="1" s="1"/>
  <c r="AO157" i="1"/>
  <c r="AS157" i="1" s="1"/>
  <c r="AW157" i="1" s="1"/>
  <c r="AO331" i="1"/>
  <c r="AS331" i="1" s="1"/>
  <c r="AW331" i="1" s="1"/>
  <c r="AO146" i="1"/>
  <c r="AS146" i="1" s="1"/>
  <c r="AW146" i="1" s="1"/>
  <c r="AO142" i="1"/>
  <c r="AS142" i="1" s="1"/>
  <c r="AW142" i="1" s="1"/>
  <c r="AO266" i="1"/>
  <c r="AS266" i="1" s="1"/>
  <c r="AW266" i="1" s="1"/>
  <c r="AO101" i="1"/>
  <c r="AS101" i="1" s="1"/>
  <c r="AW101" i="1" s="1"/>
  <c r="AO278" i="1"/>
  <c r="AS278" i="1" s="1"/>
  <c r="AW278" i="1" s="1"/>
  <c r="AO100" i="1"/>
  <c r="AS100" i="1" s="1"/>
  <c r="AW100" i="1" s="1"/>
  <c r="AO162" i="1"/>
  <c r="AS162" i="1" s="1"/>
  <c r="AW162" i="1" s="1"/>
  <c r="AO173" i="1"/>
  <c r="AS173" i="1" s="1"/>
  <c r="AW173" i="1" s="1"/>
  <c r="AO3" i="1"/>
  <c r="AS3" i="1" s="1"/>
  <c r="AW3" i="1" s="1"/>
  <c r="AO194" i="1"/>
  <c r="AS194" i="1" s="1"/>
  <c r="AW194" i="1" s="1"/>
  <c r="AO240" i="1"/>
  <c r="AS240" i="1" s="1"/>
  <c r="AW240" i="1" s="1"/>
  <c r="AO163" i="1"/>
  <c r="AS163" i="1" s="1"/>
  <c r="AW163" i="1" s="1"/>
  <c r="AO51" i="1"/>
  <c r="AS51" i="1" s="1"/>
  <c r="AW51" i="1" s="1"/>
  <c r="AO251" i="1"/>
  <c r="AS251" i="1" s="1"/>
  <c r="AW251" i="1" s="1"/>
  <c r="AO198" i="1"/>
  <c r="AS198" i="1" s="1"/>
  <c r="AW198" i="1" s="1"/>
  <c r="AO183" i="1"/>
  <c r="AS183" i="1" s="1"/>
  <c r="AW183" i="1" s="1"/>
  <c r="AO216" i="1"/>
  <c r="AS216" i="1" s="1"/>
  <c r="AW216" i="1" s="1"/>
  <c r="AO219" i="1"/>
  <c r="AS219" i="1" s="1"/>
  <c r="AW219" i="1" s="1"/>
  <c r="AO15" i="1"/>
  <c r="AS15" i="1" s="1"/>
  <c r="AW15" i="1" s="1"/>
  <c r="AO298" i="1"/>
  <c r="AS298" i="1" s="1"/>
  <c r="AW298" i="1" s="1"/>
  <c r="AO99" i="1"/>
  <c r="AS99" i="1" s="1"/>
  <c r="AW99" i="1" s="1"/>
  <c r="AO213" i="1"/>
  <c r="AS213" i="1" s="1"/>
  <c r="AW213" i="1" s="1"/>
  <c r="AO125" i="1"/>
  <c r="AS125" i="1" s="1"/>
  <c r="AW125" i="1" s="1"/>
  <c r="AO180" i="1"/>
  <c r="AS180" i="1" s="1"/>
  <c r="AW180" i="1" s="1"/>
  <c r="AO255" i="1"/>
  <c r="AS255" i="1" s="1"/>
  <c r="AW255" i="1" s="1"/>
  <c r="AO88" i="1"/>
  <c r="AS88" i="1" s="1"/>
  <c r="AW88" i="1" s="1"/>
  <c r="AO242" i="1"/>
  <c r="AS242" i="1" s="1"/>
  <c r="AW242" i="1" s="1"/>
  <c r="AO273" i="1"/>
  <c r="AS273" i="1" s="1"/>
  <c r="AW273" i="1" s="1"/>
  <c r="AO252" i="1"/>
  <c r="AS252" i="1" s="1"/>
  <c r="AW252" i="1" s="1"/>
  <c r="AO8" i="1"/>
  <c r="AS8" i="1" s="1"/>
  <c r="AW8" i="1" s="1"/>
  <c r="AO348" i="1"/>
  <c r="AS348" i="1" s="1"/>
  <c r="AW348" i="1" s="1"/>
  <c r="AO96" i="1"/>
  <c r="AS96" i="1" s="1"/>
  <c r="AW96" i="1" s="1"/>
  <c r="AO228" i="1"/>
  <c r="AS228" i="1" s="1"/>
  <c r="AW228" i="1" s="1"/>
  <c r="AO176" i="1"/>
  <c r="AS176" i="1" s="1"/>
  <c r="AW176" i="1" s="1"/>
  <c r="AO133" i="1"/>
  <c r="AS133" i="1" s="1"/>
  <c r="AW133" i="1" s="1"/>
  <c r="AO218" i="1"/>
  <c r="AS218" i="1" s="1"/>
  <c r="AW218" i="1" s="1"/>
  <c r="AO211" i="1"/>
  <c r="AS211" i="1" s="1"/>
  <c r="AW211" i="1" s="1"/>
  <c r="AO155" i="1"/>
  <c r="AS155" i="1" s="1"/>
  <c r="AW155" i="1" s="1"/>
  <c r="AO241" i="1"/>
  <c r="AS241" i="1" s="1"/>
  <c r="AW241" i="1" s="1"/>
  <c r="AO236" i="1"/>
  <c r="AS236" i="1" s="1"/>
  <c r="AW236" i="1" s="1"/>
  <c r="AO128" i="1"/>
  <c r="AS128" i="1" s="1"/>
  <c r="AW128" i="1" s="1"/>
  <c r="AO320" i="1"/>
  <c r="AS320" i="1" s="1"/>
  <c r="AW320" i="1" s="1"/>
  <c r="AO119" i="1"/>
  <c r="AS119" i="1" s="1"/>
  <c r="AW119" i="1" s="1"/>
  <c r="AO206" i="1"/>
  <c r="AS206" i="1" s="1"/>
  <c r="AW206" i="1" s="1"/>
  <c r="AO167" i="1"/>
  <c r="AS167" i="1" s="1"/>
  <c r="AW167" i="1" s="1"/>
  <c r="AO93" i="1"/>
  <c r="AS93" i="1" s="1"/>
  <c r="AW93" i="1" s="1"/>
  <c r="AO196" i="1"/>
  <c r="AS196" i="1" s="1"/>
  <c r="AW196" i="1" s="1"/>
  <c r="AO73" i="1"/>
  <c r="AS73" i="1" s="1"/>
  <c r="AW73" i="1" s="1"/>
  <c r="AO265" i="1"/>
  <c r="AS265" i="1" s="1"/>
  <c r="AW265" i="1" s="1"/>
  <c r="AO76" i="1"/>
  <c r="AS76" i="1" s="1"/>
  <c r="AW76" i="1" s="1"/>
  <c r="AO264" i="1"/>
  <c r="AS264" i="1" s="1"/>
  <c r="AW264" i="1" s="1"/>
  <c r="AO245" i="1"/>
  <c r="AS245" i="1" s="1"/>
  <c r="AW245" i="1" s="1"/>
  <c r="AO269" i="1"/>
  <c r="AS269" i="1" s="1"/>
  <c r="AW269" i="1" s="1"/>
  <c r="AO58" i="1"/>
  <c r="AS58" i="1" s="1"/>
  <c r="AW58" i="1" s="1"/>
  <c r="AO56" i="1"/>
  <c r="AS56" i="1" s="1"/>
  <c r="AW56" i="1" s="1"/>
  <c r="AO289" i="1"/>
  <c r="AS289" i="1" s="1"/>
  <c r="AW289" i="1" s="1"/>
  <c r="AO145" i="1"/>
  <c r="AS145" i="1" s="1"/>
  <c r="AW145" i="1" s="1"/>
  <c r="AO342" i="1"/>
  <c r="AS342" i="1" s="1"/>
  <c r="AW342" i="1" s="1"/>
  <c r="AO333" i="1"/>
  <c r="AS333" i="1" s="1"/>
  <c r="AW333" i="1" s="1"/>
  <c r="AO62" i="1"/>
  <c r="AS62" i="1" s="1"/>
  <c r="AW62" i="1" s="1"/>
  <c r="AO239" i="1"/>
  <c r="AS239" i="1" s="1"/>
  <c r="AW239" i="1" s="1"/>
  <c r="AO175" i="1"/>
  <c r="AS175" i="1" s="1"/>
  <c r="AW175" i="1" s="1"/>
  <c r="AO140" i="1"/>
  <c r="AS140" i="1" s="1"/>
  <c r="AW140" i="1" s="1"/>
  <c r="AO11" i="1"/>
  <c r="AS11" i="1" s="1"/>
  <c r="AW11" i="1" s="1"/>
  <c r="AO87" i="1"/>
  <c r="AS87" i="1" s="1"/>
  <c r="AW87" i="1" s="1"/>
  <c r="AO152" i="1"/>
  <c r="AS152" i="1" s="1"/>
  <c r="AW152" i="1" s="1"/>
  <c r="AO156" i="1"/>
  <c r="AS156" i="1" s="1"/>
  <c r="AW156" i="1" s="1"/>
  <c r="AO126" i="1"/>
  <c r="AS126" i="1" s="1"/>
  <c r="AW126" i="1" s="1"/>
  <c r="AO118" i="1"/>
  <c r="AS118" i="1" s="1"/>
  <c r="AW118" i="1" s="1"/>
  <c r="AO50" i="1"/>
  <c r="AS50" i="1" s="1"/>
  <c r="AW50" i="1" s="1"/>
  <c r="AO304" i="1"/>
  <c r="AS304" i="1" s="1"/>
  <c r="AW304" i="1" s="1"/>
  <c r="AO295" i="1"/>
  <c r="AS295" i="1" s="1"/>
  <c r="AW295" i="1" s="1"/>
  <c r="AO347" i="1"/>
  <c r="AS347" i="1" s="1"/>
  <c r="AW347" i="1" s="1"/>
  <c r="AO10" i="1"/>
  <c r="AS10" i="1" s="1"/>
  <c r="AW10" i="1" s="1"/>
  <c r="AO66" i="1"/>
  <c r="AS66" i="1" s="1"/>
  <c r="AW66" i="1" s="1"/>
  <c r="AO110" i="1"/>
  <c r="AS110" i="1" s="1"/>
  <c r="AW110" i="1" s="1"/>
  <c r="AO315" i="1"/>
  <c r="AS315" i="1" s="1"/>
  <c r="AW315" i="1" s="1"/>
  <c r="AC49" i="1"/>
  <c r="AC153" i="1"/>
  <c r="AC246" i="1"/>
  <c r="AC201" i="1"/>
  <c r="AC158" i="1"/>
  <c r="AC2" i="1"/>
  <c r="AC292" i="1"/>
  <c r="AC193" i="1"/>
  <c r="AC209" i="1"/>
  <c r="AC276" i="1"/>
  <c r="AC220" i="1"/>
  <c r="AC319" i="1"/>
  <c r="AC256" i="1"/>
  <c r="AC164" i="1"/>
  <c r="AC337" i="1"/>
  <c r="AC249" i="1"/>
  <c r="AC261" i="1"/>
  <c r="AC80" i="1"/>
  <c r="AC18" i="1"/>
  <c r="AC186" i="1"/>
  <c r="AC67" i="1"/>
  <c r="AC102" i="1"/>
  <c r="AC132" i="1"/>
  <c r="AC130" i="1"/>
  <c r="AC135" i="1"/>
  <c r="AC78" i="1"/>
  <c r="AC189" i="1"/>
  <c r="AC232" i="1"/>
  <c r="AC326" i="1"/>
  <c r="AC275" i="1"/>
  <c r="AC82" i="1"/>
  <c r="AC324" i="1"/>
  <c r="AC54" i="1"/>
  <c r="AC169" i="1"/>
  <c r="AC29" i="1"/>
  <c r="AC188" i="1"/>
  <c r="AC235" i="1"/>
  <c r="AC40" i="1"/>
  <c r="AC136" i="1"/>
  <c r="AC9" i="1"/>
  <c r="AC86" i="1"/>
  <c r="AC97" i="1"/>
  <c r="AC260" i="1"/>
  <c r="AC283" i="1"/>
  <c r="AC322" i="1"/>
  <c r="AC151" i="1"/>
  <c r="AC191" i="1"/>
  <c r="AC185" i="1"/>
  <c r="AC47" i="1"/>
  <c r="AC338" i="1"/>
  <c r="AC26" i="1"/>
  <c r="AC293" i="1"/>
  <c r="AC208" i="1"/>
  <c r="AC233" i="1"/>
  <c r="AC113" i="1"/>
  <c r="AC309" i="1"/>
  <c r="AC195" i="1"/>
  <c r="AC117" i="1"/>
  <c r="AC336" i="1"/>
  <c r="AC230" i="1"/>
  <c r="AC247" i="1"/>
  <c r="AC27" i="1"/>
  <c r="AC307" i="1"/>
  <c r="AC229" i="1"/>
  <c r="AC312" i="1"/>
  <c r="AC254" i="1"/>
  <c r="AC192" i="1"/>
  <c r="AC150" i="1"/>
  <c r="AC268" i="1"/>
  <c r="AC52" i="1"/>
  <c r="AC25" i="1"/>
  <c r="AC291" i="1"/>
  <c r="AC127" i="1"/>
  <c r="AC32" i="1"/>
  <c r="AC92" i="1"/>
  <c r="AC225" i="1"/>
  <c r="AC14" i="1"/>
  <c r="AC305" i="1"/>
  <c r="AC77" i="1"/>
  <c r="AC267" i="1"/>
  <c r="AC184" i="1"/>
  <c r="AC161" i="1"/>
  <c r="AC53" i="1"/>
  <c r="AC103" i="1"/>
  <c r="AC24" i="1"/>
  <c r="AC30" i="1"/>
  <c r="AC38" i="1"/>
  <c r="AC339" i="1"/>
  <c r="AC226" i="1"/>
  <c r="AC20" i="1"/>
  <c r="AC138" i="1"/>
  <c r="AC64" i="1"/>
  <c r="AC12" i="1"/>
  <c r="AC122" i="1"/>
  <c r="AC46" i="1"/>
  <c r="AC22" i="1"/>
  <c r="AC263" i="1"/>
  <c r="AC212" i="1"/>
  <c r="AC37" i="1"/>
  <c r="AC65" i="1"/>
  <c r="AC121" i="1"/>
  <c r="AC215" i="1"/>
  <c r="AC346" i="1"/>
  <c r="AC182" i="1"/>
  <c r="AC91" i="1"/>
  <c r="AC104" i="1"/>
  <c r="AC272" i="1"/>
  <c r="AC274" i="1"/>
  <c r="AC172" i="1"/>
  <c r="AC17" i="1"/>
  <c r="AC323" i="1"/>
  <c r="AC89" i="1"/>
  <c r="AC42" i="1"/>
  <c r="AC19" i="1"/>
  <c r="AC98" i="1"/>
  <c r="AC71" i="1"/>
  <c r="AC223" i="1"/>
  <c r="AC238" i="1"/>
  <c r="AC4" i="1"/>
  <c r="AC297" i="1"/>
  <c r="AC48" i="1"/>
  <c r="AC177" i="1"/>
  <c r="AC131" i="1"/>
  <c r="AC284" i="1"/>
  <c r="AC94" i="1"/>
  <c r="AC68" i="1"/>
  <c r="AC202" i="1"/>
  <c r="AC141" i="1"/>
  <c r="AC294" i="1"/>
  <c r="AC250" i="1"/>
  <c r="AC330" i="1"/>
  <c r="AC13" i="1"/>
  <c r="AC60" i="1"/>
  <c r="AC262" i="1"/>
  <c r="AC61" i="1"/>
  <c r="AC288" i="1"/>
  <c r="AC244" i="1"/>
  <c r="AC303" i="1"/>
  <c r="AC203" i="1"/>
  <c r="AC281" i="1"/>
  <c r="AC290" i="1"/>
  <c r="AC222" i="1"/>
  <c r="AC329" i="1"/>
  <c r="AC259" i="1"/>
  <c r="AC165" i="1"/>
  <c r="AC35" i="1"/>
  <c r="AC90" i="1"/>
  <c r="AC301" i="1"/>
  <c r="AC332" i="1"/>
  <c r="AC34" i="1"/>
  <c r="AC214" i="1"/>
  <c r="AC108" i="1"/>
  <c r="AC279" i="1"/>
  <c r="AC179" i="1"/>
  <c r="AC200" i="1"/>
  <c r="AC308" i="1"/>
  <c r="AC234" i="1"/>
  <c r="AC124" i="1"/>
  <c r="AC115" i="1"/>
  <c r="AC310" i="1"/>
  <c r="AC253" i="1"/>
  <c r="AC149" i="1"/>
  <c r="AC227" i="1"/>
  <c r="AC340" i="1"/>
  <c r="AC41" i="1"/>
  <c r="AC243" i="1"/>
  <c r="AC33" i="1"/>
  <c r="AC148" i="1"/>
  <c r="AC16" i="1"/>
  <c r="AC116" i="1"/>
  <c r="AC345" i="1"/>
  <c r="AC129" i="1"/>
  <c r="AC6" i="1"/>
  <c r="AC248" i="1"/>
  <c r="AC81" i="1"/>
  <c r="AC300" i="1"/>
  <c r="AC207" i="1"/>
  <c r="AC109" i="1"/>
  <c r="AC166" i="1"/>
  <c r="AC63" i="1"/>
  <c r="AC204" i="1"/>
  <c r="AC210" i="1"/>
  <c r="AC335" i="1"/>
  <c r="AC21" i="1"/>
  <c r="AC178" i="1"/>
  <c r="AC328" i="1"/>
  <c r="AC70" i="1"/>
  <c r="AC28" i="1"/>
  <c r="AC170" i="1"/>
  <c r="AC221" i="1"/>
  <c r="AC83" i="1"/>
  <c r="AC334" i="1"/>
  <c r="AC171" i="1"/>
  <c r="AC143" i="1"/>
  <c r="AC5" i="1"/>
  <c r="AC23" i="1"/>
  <c r="AC160" i="1"/>
  <c r="AC197" i="1"/>
  <c r="AC231" i="1"/>
  <c r="AC327" i="1"/>
  <c r="AC84" i="1"/>
  <c r="AC95" i="1"/>
  <c r="AC139" i="1"/>
  <c r="AC154" i="1"/>
  <c r="AC318" i="1"/>
  <c r="AC311" i="1"/>
  <c r="AC181" i="1"/>
  <c r="AC111" i="1"/>
  <c r="AC107" i="1"/>
  <c r="AC306" i="1"/>
  <c r="AC106" i="1"/>
  <c r="AC286" i="1"/>
  <c r="AC285" i="1"/>
  <c r="AC79" i="1"/>
  <c r="AC224" i="1"/>
  <c r="AC282" i="1"/>
  <c r="AC75" i="1"/>
  <c r="AC144" i="1"/>
  <c r="AC314" i="1"/>
  <c r="AC316" i="1"/>
  <c r="AC7" i="1"/>
  <c r="AC36" i="1"/>
  <c r="AC258" i="1"/>
  <c r="AC287" i="1"/>
  <c r="AC112" i="1"/>
  <c r="AC59" i="1"/>
  <c r="AC55" i="1"/>
  <c r="AC31" i="1"/>
  <c r="AC317" i="1"/>
  <c r="AC321" i="1"/>
  <c r="AC280" i="1"/>
  <c r="AC114" i="1"/>
  <c r="AC205" i="1"/>
  <c r="AC341" i="1"/>
  <c r="AC237" i="1"/>
  <c r="AC39" i="1"/>
  <c r="AC299" i="1"/>
  <c r="AC69" i="1"/>
  <c r="AC313" i="1"/>
  <c r="AC257" i="1"/>
  <c r="AC74" i="1"/>
  <c r="AC344" i="1"/>
  <c r="AC72" i="1"/>
  <c r="AC147" i="1"/>
  <c r="AC277" i="1"/>
  <c r="AC120" i="1"/>
  <c r="AC302" i="1"/>
  <c r="AC190" i="1"/>
  <c r="AC168" i="1"/>
  <c r="AC343" i="1"/>
  <c r="AC159" i="1"/>
  <c r="AC199" i="1"/>
  <c r="AC105" i="1"/>
  <c r="AC296" i="1"/>
  <c r="AC174" i="1"/>
  <c r="AC44" i="1"/>
  <c r="AC187" i="1"/>
  <c r="AC123" i="1"/>
  <c r="AC43" i="1"/>
  <c r="AC57" i="1"/>
  <c r="AC134" i="1"/>
  <c r="AC217" i="1"/>
  <c r="AC270" i="1"/>
  <c r="AC271" i="1"/>
  <c r="AC325" i="1"/>
  <c r="AC85" i="1"/>
  <c r="AC137" i="1"/>
  <c r="AC157" i="1"/>
  <c r="AC331" i="1"/>
  <c r="AC146" i="1"/>
  <c r="AC142" i="1"/>
  <c r="AC266" i="1"/>
  <c r="AC101" i="1"/>
  <c r="AC278" i="1"/>
  <c r="AC100" i="1"/>
  <c r="AC162" i="1"/>
  <c r="AC173" i="1"/>
  <c r="AC3" i="1"/>
  <c r="AC194" i="1"/>
  <c r="AC240" i="1"/>
  <c r="AC163" i="1"/>
  <c r="AC51" i="1"/>
  <c r="AC251" i="1"/>
  <c r="AC198" i="1"/>
  <c r="AC183" i="1"/>
  <c r="AC216" i="1"/>
  <c r="AC219" i="1"/>
  <c r="AC15" i="1"/>
  <c r="AC298" i="1"/>
  <c r="AC99" i="1"/>
  <c r="AC213" i="1"/>
  <c r="AC125" i="1"/>
  <c r="AC180" i="1"/>
  <c r="AC255" i="1"/>
  <c r="AC88" i="1"/>
  <c r="AC242" i="1"/>
  <c r="AC273" i="1"/>
  <c r="AC252" i="1"/>
  <c r="AC8" i="1"/>
  <c r="AC348" i="1"/>
  <c r="AC96" i="1"/>
  <c r="AC228" i="1"/>
  <c r="AC176" i="1"/>
  <c r="AC133" i="1"/>
  <c r="AC218" i="1"/>
  <c r="AC211" i="1"/>
  <c r="AC155" i="1"/>
  <c r="AC241" i="1"/>
  <c r="AC236" i="1"/>
  <c r="AC128" i="1"/>
  <c r="AC320" i="1"/>
  <c r="AC119" i="1"/>
  <c r="AC206" i="1"/>
  <c r="AC167" i="1"/>
  <c r="AC93" i="1"/>
  <c r="AC196" i="1"/>
  <c r="AC73" i="1"/>
  <c r="AC265" i="1"/>
  <c r="AC76" i="1"/>
  <c r="AC264" i="1"/>
  <c r="AC245" i="1"/>
  <c r="AC269" i="1"/>
  <c r="AC58" i="1"/>
  <c r="AC56" i="1"/>
  <c r="AC289" i="1"/>
  <c r="AC145" i="1"/>
  <c r="AC342" i="1"/>
  <c r="AC333" i="1"/>
  <c r="AC62" i="1"/>
  <c r="AC239" i="1"/>
  <c r="AC175" i="1"/>
  <c r="AC140" i="1"/>
  <c r="AC11" i="1"/>
  <c r="AC87" i="1"/>
  <c r="AC152" i="1"/>
  <c r="AC156" i="1"/>
  <c r="AC126" i="1"/>
  <c r="AC118" i="1"/>
  <c r="AC50" i="1"/>
  <c r="AC304" i="1"/>
  <c r="AC295" i="1"/>
  <c r="AC347" i="1"/>
  <c r="AC10" i="1"/>
  <c r="AC66" i="1"/>
  <c r="AC110" i="1"/>
  <c r="AC315" i="1"/>
  <c r="AO45" i="1" l="1"/>
  <c r="AS45" i="1" s="1"/>
  <c r="AW45" i="1" s="1"/>
  <c r="AC45" i="1"/>
  <c r="AD179" i="1" s="1"/>
  <c r="AI179" i="1" s="1"/>
  <c r="AD260" i="1" l="1"/>
  <c r="AD70" i="1"/>
  <c r="AI70" i="1" s="1"/>
  <c r="AD175" i="1"/>
  <c r="AI175" i="1" s="1"/>
  <c r="AD207" i="1"/>
  <c r="AD276" i="1"/>
  <c r="AJ179" i="1"/>
  <c r="AL179" i="1"/>
  <c r="AD45" i="1"/>
  <c r="AD239" i="1"/>
  <c r="AI239" i="1" s="1"/>
  <c r="AD305" i="1"/>
  <c r="AI305" i="1" s="1"/>
  <c r="AD19" i="1"/>
  <c r="AI19" i="1" s="1"/>
  <c r="AD277" i="1"/>
  <c r="AI277" i="1" s="1"/>
  <c r="AD121" i="1"/>
  <c r="AI121" i="1" s="1"/>
  <c r="AD23" i="1"/>
  <c r="AI23" i="1" s="1"/>
  <c r="AD293" i="1"/>
  <c r="AI293" i="1" s="1"/>
  <c r="AD90" i="1"/>
  <c r="AI90" i="1" s="1"/>
  <c r="AD345" i="1"/>
  <c r="AI345" i="1" s="1"/>
  <c r="AD96" i="1"/>
  <c r="AI96" i="1" s="1"/>
  <c r="AD196" i="1"/>
  <c r="AI196" i="1" s="1"/>
  <c r="AD212" i="1"/>
  <c r="AI212" i="1" s="1"/>
  <c r="AD256" i="1"/>
  <c r="AI256" i="1" s="1"/>
  <c r="AD257" i="1"/>
  <c r="AI257" i="1" s="1"/>
  <c r="AD148" i="1"/>
  <c r="AI148" i="1" s="1"/>
  <c r="AD103" i="1"/>
  <c r="AI103" i="1" s="1"/>
  <c r="AD115" i="1"/>
  <c r="AI115" i="1" s="1"/>
  <c r="AD206" i="1"/>
  <c r="AI206" i="1" s="1"/>
  <c r="AD224" i="1"/>
  <c r="AI224" i="1" s="1"/>
  <c r="AD25" i="1"/>
  <c r="AI25" i="1" s="1"/>
  <c r="AD222" i="1"/>
  <c r="AI222" i="1" s="1"/>
  <c r="AD87" i="1"/>
  <c r="AI87" i="1" s="1"/>
  <c r="AD41" i="1"/>
  <c r="AI41" i="1" s="1"/>
  <c r="AD67" i="1"/>
  <c r="AI67" i="1" s="1"/>
  <c r="AD242" i="1"/>
  <c r="AI242" i="1" s="1"/>
  <c r="AD309" i="1"/>
  <c r="AI309" i="1" s="1"/>
  <c r="AD140" i="1"/>
  <c r="AI140" i="1" s="1"/>
  <c r="AD76" i="1"/>
  <c r="AI76" i="1" s="1"/>
  <c r="AD81" i="1"/>
  <c r="AI81" i="1" s="1"/>
  <c r="AD82" i="1"/>
  <c r="AI82" i="1" s="1"/>
  <c r="AD227" i="1"/>
  <c r="AI227" i="1" s="1"/>
  <c r="AD51" i="1"/>
  <c r="AI51" i="1" s="1"/>
  <c r="AD254" i="1"/>
  <c r="AI254" i="1" s="1"/>
  <c r="AD20" i="1"/>
  <c r="AI20" i="1" s="1"/>
  <c r="AD205" i="1"/>
  <c r="AI205" i="1" s="1"/>
  <c r="AD226" i="1"/>
  <c r="AI226" i="1" s="1"/>
  <c r="AD21" i="1"/>
  <c r="AI21" i="1" s="1"/>
  <c r="AD92" i="1"/>
  <c r="AI92" i="1" s="1"/>
  <c r="AD307" i="1"/>
  <c r="AI307" i="1" s="1"/>
  <c r="AD37" i="1"/>
  <c r="AI37" i="1" s="1"/>
  <c r="AD105" i="1"/>
  <c r="AI105" i="1" s="1"/>
  <c r="AD44" i="1"/>
  <c r="AI44" i="1" s="1"/>
  <c r="AD291" i="1"/>
  <c r="AI291" i="1" s="1"/>
  <c r="AD323" i="1"/>
  <c r="AI323" i="1" s="1"/>
  <c r="AD173" i="1"/>
  <c r="AI173" i="1" s="1"/>
  <c r="AD199" i="1"/>
  <c r="AI199" i="1" s="1"/>
  <c r="AD139" i="1"/>
  <c r="AI139" i="1" s="1"/>
  <c r="AD336" i="1"/>
  <c r="AI336" i="1" s="1"/>
  <c r="AD250" i="1"/>
  <c r="AI250" i="1" s="1"/>
  <c r="AD216" i="1"/>
  <c r="AI216" i="1" s="1"/>
  <c r="AD279" i="1"/>
  <c r="AI279" i="1" s="1"/>
  <c r="AD57" i="1"/>
  <c r="AI57" i="1" s="1"/>
  <c r="AD283" i="1"/>
  <c r="AI283" i="1" s="1"/>
  <c r="AD241" i="1"/>
  <c r="AI241" i="1" s="1"/>
  <c r="AD155" i="1"/>
  <c r="AI155" i="1" s="1"/>
  <c r="AD18" i="1"/>
  <c r="AI18" i="1" s="1"/>
  <c r="AD341" i="1"/>
  <c r="AI341" i="1" s="1"/>
  <c r="AD275" i="1"/>
  <c r="AI275" i="1" s="1"/>
  <c r="AD233" i="1"/>
  <c r="AI233" i="1" s="1"/>
  <c r="AD7" i="1"/>
  <c r="AI7" i="1" s="1"/>
  <c r="AD14" i="1"/>
  <c r="AI14" i="1" s="1"/>
  <c r="AD129" i="1"/>
  <c r="AI129" i="1" s="1"/>
  <c r="AD9" i="1"/>
  <c r="AI9" i="1" s="1"/>
  <c r="AD189" i="1"/>
  <c r="AI189" i="1" s="1"/>
  <c r="AD167" i="1"/>
  <c r="AI167" i="1" s="1"/>
  <c r="AD337" i="1"/>
  <c r="AI337" i="1" s="1"/>
  <c r="AD75" i="1"/>
  <c r="AI75" i="1" s="1"/>
  <c r="AD50" i="1"/>
  <c r="AI50" i="1" s="1"/>
  <c r="AD32" i="1"/>
  <c r="AI32" i="1" s="1"/>
  <c r="AD156" i="1"/>
  <c r="AI156" i="1" s="1"/>
  <c r="AD31" i="1"/>
  <c r="AI31" i="1" s="1"/>
  <c r="AD308" i="1"/>
  <c r="AI308" i="1" s="1"/>
  <c r="AD230" i="1"/>
  <c r="AI230" i="1" s="1"/>
  <c r="AD74" i="1"/>
  <c r="AI74" i="1" s="1"/>
  <c r="AD152" i="1"/>
  <c r="AI152" i="1" s="1"/>
  <c r="AD83" i="1"/>
  <c r="AI83" i="1" s="1"/>
  <c r="AD191" i="1"/>
  <c r="AI191" i="1" s="1"/>
  <c r="AD238" i="1"/>
  <c r="AI238" i="1" s="1"/>
  <c r="AD69" i="1"/>
  <c r="AI69" i="1" s="1"/>
  <c r="AD290" i="1"/>
  <c r="AI290" i="1" s="1"/>
  <c r="AD209" i="1"/>
  <c r="AI209" i="1" s="1"/>
  <c r="AD39" i="1"/>
  <c r="AI39" i="1" s="1"/>
  <c r="AD324" i="1"/>
  <c r="AI324" i="1" s="1"/>
  <c r="AD198" i="1"/>
  <c r="AI198" i="1" s="1"/>
  <c r="AD88" i="1"/>
  <c r="AI88" i="1" s="1"/>
  <c r="AD214" i="1"/>
  <c r="AI214" i="1" s="1"/>
  <c r="AD292" i="1"/>
  <c r="AI292" i="1" s="1"/>
  <c r="AD97" i="1"/>
  <c r="AI97" i="1" s="1"/>
  <c r="AD347" i="1"/>
  <c r="AI347" i="1" s="1"/>
  <c r="AD2" i="1"/>
  <c r="AI2" i="1" s="1"/>
  <c r="AD107" i="1"/>
  <c r="AI107" i="1" s="1"/>
  <c r="AD312" i="1"/>
  <c r="AI312" i="1" s="1"/>
  <c r="AD310" i="1"/>
  <c r="AI310" i="1" s="1"/>
  <c r="AD246" i="1"/>
  <c r="AI246" i="1" s="1"/>
  <c r="AD296" i="1"/>
  <c r="AI296" i="1" s="1"/>
  <c r="AD228" i="1"/>
  <c r="AI228" i="1" s="1"/>
  <c r="AD204" i="1"/>
  <c r="AI204" i="1" s="1"/>
  <c r="AD194" i="1"/>
  <c r="AI194" i="1" s="1"/>
  <c r="AD40" i="1"/>
  <c r="AI40" i="1" s="1"/>
  <c r="AD185" i="1"/>
  <c r="AI185" i="1" s="1"/>
  <c r="AD26" i="1"/>
  <c r="AI26" i="1" s="1"/>
  <c r="AD318" i="1"/>
  <c r="AI318" i="1" s="1"/>
  <c r="AD58" i="1"/>
  <c r="AI58" i="1" s="1"/>
  <c r="AD166" i="1"/>
  <c r="AI166" i="1" s="1"/>
  <c r="AD29" i="1"/>
  <c r="AI29" i="1" s="1"/>
  <c r="AD104" i="1"/>
  <c r="AI104" i="1" s="1"/>
  <c r="AD95" i="1"/>
  <c r="AI95" i="1" s="1"/>
  <c r="AD294" i="1"/>
  <c r="AI294" i="1" s="1"/>
  <c r="AD315" i="1"/>
  <c r="AI315" i="1" s="1"/>
  <c r="AD286" i="1"/>
  <c r="AI286" i="1" s="1"/>
  <c r="AD186" i="1"/>
  <c r="AI186" i="1" s="1"/>
  <c r="AD266" i="1"/>
  <c r="AI266" i="1" s="1"/>
  <c r="AD251" i="1"/>
  <c r="AI251" i="1" s="1"/>
  <c r="AD203" i="1"/>
  <c r="AI203" i="1" s="1"/>
  <c r="AD211" i="1"/>
  <c r="AI211" i="1" s="1"/>
  <c r="AD265" i="1"/>
  <c r="AI265" i="1" s="1"/>
  <c r="AD295" i="1"/>
  <c r="AI295" i="1" s="1"/>
  <c r="AD160" i="1"/>
  <c r="AI160" i="1" s="1"/>
  <c r="AD208" i="1"/>
  <c r="AI208" i="1" s="1"/>
  <c r="AD301" i="1"/>
  <c r="AI301" i="1" s="1"/>
  <c r="AD232" i="1"/>
  <c r="AI232" i="1" s="1"/>
  <c r="AD333" i="1"/>
  <c r="AI333" i="1" s="1"/>
  <c r="AD143" i="1"/>
  <c r="AI143" i="1" s="1"/>
  <c r="AD85" i="1"/>
  <c r="AI85" i="1" s="1"/>
  <c r="AD165" i="1"/>
  <c r="AI165" i="1" s="1"/>
  <c r="AD5" i="1"/>
  <c r="AI5" i="1" s="1"/>
  <c r="AD289" i="1"/>
  <c r="AI289" i="1" s="1"/>
  <c r="AD119" i="1"/>
  <c r="AI119" i="1" s="1"/>
  <c r="AD282" i="1"/>
  <c r="AI282" i="1" s="1"/>
  <c r="AD259" i="1"/>
  <c r="AI259" i="1" s="1"/>
  <c r="AD188" i="1"/>
  <c r="AI188" i="1" s="1"/>
  <c r="AD118" i="1"/>
  <c r="AI118" i="1" s="1"/>
  <c r="AD16" i="1"/>
  <c r="AI16" i="1" s="1"/>
  <c r="AD320" i="1"/>
  <c r="AI320" i="1" s="1"/>
  <c r="AD33" i="1"/>
  <c r="AI33" i="1" s="1"/>
  <c r="AD132" i="1"/>
  <c r="AI132" i="1" s="1"/>
  <c r="AD122" i="1"/>
  <c r="AI122" i="1" s="1"/>
  <c r="AD11" i="1"/>
  <c r="AI11" i="1" s="1"/>
  <c r="AD223" i="1"/>
  <c r="AI223" i="1" s="1"/>
  <c r="AD252" i="1"/>
  <c r="AI252" i="1" s="1"/>
  <c r="AD28" i="1"/>
  <c r="AI28" i="1" s="1"/>
  <c r="AD193" i="1"/>
  <c r="AI193" i="1" s="1"/>
  <c r="AD190" i="1"/>
  <c r="AI190" i="1" s="1"/>
  <c r="AD142" i="1"/>
  <c r="AI142" i="1" s="1"/>
  <c r="AD202" i="1"/>
  <c r="AI202" i="1" s="1"/>
  <c r="AD281" i="1"/>
  <c r="AI281" i="1" s="1"/>
  <c r="AD330" i="1"/>
  <c r="AI330" i="1" s="1"/>
  <c r="AD59" i="1"/>
  <c r="AI59" i="1" s="1"/>
  <c r="AD285" i="1"/>
  <c r="AI285" i="1" s="1"/>
  <c r="AD146" i="1"/>
  <c r="AI146" i="1" s="1"/>
  <c r="AD255" i="1"/>
  <c r="AI255" i="1" s="1"/>
  <c r="AD62" i="1"/>
  <c r="AI62" i="1" s="1"/>
  <c r="AD178" i="1"/>
  <c r="AI178" i="1" s="1"/>
  <c r="AD86" i="1"/>
  <c r="AI86" i="1" s="1"/>
  <c r="AD288" i="1"/>
  <c r="AI288" i="1" s="1"/>
  <c r="AD157" i="1"/>
  <c r="AI157" i="1" s="1"/>
  <c r="AD17" i="1"/>
  <c r="AI17" i="1" s="1"/>
  <c r="AD144" i="1"/>
  <c r="AI144" i="1" s="1"/>
  <c r="AD172" i="1"/>
  <c r="AI172" i="1" s="1"/>
  <c r="AD61" i="1"/>
  <c r="AI61" i="1" s="1"/>
  <c r="AD298" i="1"/>
  <c r="AI298" i="1" s="1"/>
  <c r="AD130" i="1"/>
  <c r="AI130" i="1" s="1"/>
  <c r="AD99" i="1"/>
  <c r="AI99" i="1" s="1"/>
  <c r="AD60" i="1"/>
  <c r="AI60" i="1" s="1"/>
  <c r="AD8" i="1"/>
  <c r="AI8" i="1" s="1"/>
  <c r="AD200" i="1"/>
  <c r="AI200" i="1" s="1"/>
  <c r="AD220" i="1"/>
  <c r="AI220" i="1" s="1"/>
  <c r="AD161" i="1"/>
  <c r="AI161" i="1" s="1"/>
  <c r="AD273" i="1"/>
  <c r="AI273" i="1" s="1"/>
  <c r="AD91" i="1"/>
  <c r="AI91" i="1" s="1"/>
  <c r="AD343" i="1"/>
  <c r="AI343" i="1" s="1"/>
  <c r="AD340" i="1"/>
  <c r="AI340" i="1" s="1"/>
  <c r="AD269" i="1"/>
  <c r="AI269" i="1" s="1"/>
  <c r="AD287" i="1"/>
  <c r="AI287" i="1" s="1"/>
  <c r="AD43" i="1"/>
  <c r="AI43" i="1" s="1"/>
  <c r="AD98" i="1"/>
  <c r="AI98" i="1" s="1"/>
  <c r="AD52" i="1"/>
  <c r="AI52" i="1" s="1"/>
  <c r="AD327" i="1"/>
  <c r="AI327" i="1" s="1"/>
  <c r="AD346" i="1"/>
  <c r="AI346" i="1" s="1"/>
  <c r="AD217" i="1"/>
  <c r="AI217" i="1" s="1"/>
  <c r="AD300" i="1"/>
  <c r="AI300" i="1" s="1"/>
  <c r="AD183" i="1"/>
  <c r="AI183" i="1" s="1"/>
  <c r="AD120" i="1"/>
  <c r="AI120" i="1" s="1"/>
  <c r="AD123" i="1"/>
  <c r="AI123" i="1" s="1"/>
  <c r="AD73" i="1"/>
  <c r="AI73" i="1" s="1"/>
  <c r="AD6" i="1"/>
  <c r="AI6" i="1" s="1"/>
  <c r="AD326" i="1"/>
  <c r="AI326" i="1" s="1"/>
  <c r="AD284" i="1"/>
  <c r="AI284" i="1" s="1"/>
  <c r="AD249" i="1"/>
  <c r="AI249" i="1" s="1"/>
  <c r="AD111" i="1"/>
  <c r="AI111" i="1" s="1"/>
  <c r="AD153" i="1"/>
  <c r="AI153" i="1" s="1"/>
  <c r="AD210" i="1"/>
  <c r="AI210" i="1" s="1"/>
  <c r="AD136" i="1"/>
  <c r="AI136" i="1" s="1"/>
  <c r="AD325" i="1"/>
  <c r="AI325" i="1" s="1"/>
  <c r="AD348" i="1"/>
  <c r="AI348" i="1" s="1"/>
  <c r="AD154" i="1"/>
  <c r="AI154" i="1" s="1"/>
  <c r="AD13" i="1"/>
  <c r="AI13" i="1" s="1"/>
  <c r="AD319" i="1"/>
  <c r="AI319" i="1" s="1"/>
  <c r="AD344" i="1"/>
  <c r="AI344" i="1" s="1"/>
  <c r="AD219" i="1"/>
  <c r="AI219" i="1" s="1"/>
  <c r="AD329" i="1"/>
  <c r="AI329" i="1" s="1"/>
  <c r="AD128" i="1"/>
  <c r="AI128" i="1" s="1"/>
  <c r="AD101" i="1"/>
  <c r="AI101" i="1" s="1"/>
  <c r="AD12" i="1"/>
  <c r="AI12" i="1" s="1"/>
  <c r="AD221" i="1"/>
  <c r="AI221" i="1" s="1"/>
  <c r="AD278" i="1"/>
  <c r="AI278" i="1" s="1"/>
  <c r="AD302" i="1"/>
  <c r="AI302" i="1" s="1"/>
  <c r="AD117" i="1"/>
  <c r="AI117" i="1" s="1"/>
  <c r="AD245" i="1"/>
  <c r="AI245" i="1" s="1"/>
  <c r="AD237" i="1"/>
  <c r="AI237" i="1" s="1"/>
  <c r="AD268" i="1"/>
  <c r="AI268" i="1" s="1"/>
  <c r="AD258" i="1"/>
  <c r="AI258" i="1" s="1"/>
  <c r="AD306" i="1"/>
  <c r="AI306" i="1" s="1"/>
  <c r="AD36" i="1"/>
  <c r="AI36" i="1" s="1"/>
  <c r="AD218" i="1"/>
  <c r="AI218" i="1" s="1"/>
  <c r="AD253" i="1"/>
  <c r="AI253" i="1" s="1"/>
  <c r="AD261" i="1"/>
  <c r="AI261" i="1" s="1"/>
  <c r="AD89" i="1"/>
  <c r="AI89" i="1" s="1"/>
  <c r="AD213" i="1"/>
  <c r="AI213" i="1" s="1"/>
  <c r="AD125" i="1"/>
  <c r="AI125" i="1" s="1"/>
  <c r="AD35" i="1"/>
  <c r="AI35" i="1" s="1"/>
  <c r="AD24" i="1"/>
  <c r="AI24" i="1" s="1"/>
  <c r="AD145" i="1"/>
  <c r="AI145" i="1" s="1"/>
  <c r="AD317" i="1"/>
  <c r="AI317" i="1" s="1"/>
  <c r="AD133" i="1"/>
  <c r="AI133" i="1" s="1"/>
  <c r="AD311" i="1"/>
  <c r="AI311" i="1" s="1"/>
  <c r="AD263" i="1"/>
  <c r="AI263" i="1" s="1"/>
  <c r="AD100" i="1"/>
  <c r="AI100" i="1" s="1"/>
  <c r="AD299" i="1"/>
  <c r="AI299" i="1" s="1"/>
  <c r="AD184" i="1"/>
  <c r="AI184" i="1" s="1"/>
  <c r="AD71" i="1"/>
  <c r="AI71" i="1" s="1"/>
  <c r="AD138" i="1"/>
  <c r="AI138" i="1" s="1"/>
  <c r="AD182" i="1"/>
  <c r="AI182" i="1" s="1"/>
  <c r="AD77" i="1"/>
  <c r="AI77" i="1" s="1"/>
  <c r="AD328" i="1"/>
  <c r="AI328" i="1" s="1"/>
  <c r="AD197" i="1"/>
  <c r="AI197" i="1" s="1"/>
  <c r="AD180" i="1"/>
  <c r="AI180" i="1" s="1"/>
  <c r="AD332" i="1"/>
  <c r="AI332" i="1" s="1"/>
  <c r="AD158" i="1"/>
  <c r="AI158" i="1" s="1"/>
  <c r="AD65" i="1"/>
  <c r="AI65" i="1" s="1"/>
  <c r="AD201" i="1"/>
  <c r="AI201" i="1" s="1"/>
  <c r="AD72" i="1"/>
  <c r="AI72" i="1" s="1"/>
  <c r="AD316" i="1"/>
  <c r="AI316" i="1" s="1"/>
  <c r="AD30" i="1"/>
  <c r="AI30" i="1" s="1"/>
  <c r="AD247" i="1"/>
  <c r="AI247" i="1" s="1"/>
  <c r="AD3" i="1"/>
  <c r="AI3" i="1" s="1"/>
  <c r="AD171" i="1"/>
  <c r="AI171" i="1" s="1"/>
  <c r="AD162" i="1"/>
  <c r="AI162" i="1" s="1"/>
  <c r="AD334" i="1"/>
  <c r="AI334" i="1" s="1"/>
  <c r="AD297" i="1"/>
  <c r="AI297" i="1" s="1"/>
  <c r="AD114" i="1"/>
  <c r="AI114" i="1" s="1"/>
  <c r="AD124" i="1"/>
  <c r="AI124" i="1" s="1"/>
  <c r="AD235" i="1"/>
  <c r="AI235" i="1" s="1"/>
  <c r="AD270" i="1"/>
  <c r="AI270" i="1" s="1"/>
  <c r="AD4" i="1"/>
  <c r="AI4" i="1" s="1"/>
  <c r="AD79" i="1"/>
  <c r="AI79" i="1" s="1"/>
  <c r="AD151" i="1"/>
  <c r="AI151" i="1" s="1"/>
  <c r="AD110" i="1"/>
  <c r="AI110" i="1" s="1"/>
  <c r="AD108" i="1"/>
  <c r="AI108" i="1" s="1"/>
  <c r="AD149" i="1"/>
  <c r="AI149" i="1" s="1"/>
  <c r="AD248" i="1"/>
  <c r="AI248" i="1" s="1"/>
  <c r="AD163" i="1"/>
  <c r="AI163" i="1" s="1"/>
  <c r="AD244" i="1"/>
  <c r="AI244" i="1" s="1"/>
  <c r="AD80" i="1"/>
  <c r="AI80" i="1" s="1"/>
  <c r="AD339" i="1"/>
  <c r="AI339" i="1" s="1"/>
  <c r="AD240" i="1"/>
  <c r="AI240" i="1" s="1"/>
  <c r="AD335" i="1"/>
  <c r="AI335" i="1" s="1"/>
  <c r="AD176" i="1"/>
  <c r="AI176" i="1" s="1"/>
  <c r="AD338" i="1"/>
  <c r="AI338" i="1" s="1"/>
  <c r="AD47" i="1"/>
  <c r="AI47" i="1" s="1"/>
  <c r="AD321" i="1"/>
  <c r="AI321" i="1" s="1"/>
  <c r="AD234" i="1"/>
  <c r="AI234" i="1" s="1"/>
  <c r="AD342" i="1"/>
  <c r="AI342" i="1" s="1"/>
  <c r="AD177" i="1"/>
  <c r="AI177" i="1" s="1"/>
  <c r="AD56" i="1"/>
  <c r="AI56" i="1" s="1"/>
  <c r="AD159" i="1"/>
  <c r="AI159" i="1" s="1"/>
  <c r="AD272" i="1"/>
  <c r="AI272" i="1" s="1"/>
  <c r="AD109" i="1"/>
  <c r="AI109" i="1" s="1"/>
  <c r="AD169" i="1"/>
  <c r="AI169" i="1" s="1"/>
  <c r="AD84" i="1"/>
  <c r="AI84" i="1" s="1"/>
  <c r="AD195" i="1"/>
  <c r="AI195" i="1" s="1"/>
  <c r="AD168" i="1"/>
  <c r="AI168" i="1" s="1"/>
  <c r="AD64" i="1"/>
  <c r="AI64" i="1" s="1"/>
  <c r="AD236" i="1"/>
  <c r="AI236" i="1" s="1"/>
  <c r="AD141" i="1"/>
  <c r="AI141" i="1" s="1"/>
  <c r="AD106" i="1"/>
  <c r="AI106" i="1" s="1"/>
  <c r="AD192" i="1"/>
  <c r="AI192" i="1" s="1"/>
  <c r="AD68" i="1"/>
  <c r="AI68" i="1" s="1"/>
  <c r="AD34" i="1"/>
  <c r="AI34" i="1" s="1"/>
  <c r="AD331" i="1"/>
  <c r="AI331" i="1" s="1"/>
  <c r="AD94" i="1"/>
  <c r="AI94" i="1" s="1"/>
  <c r="AD304" i="1"/>
  <c r="AI304" i="1" s="1"/>
  <c r="AD225" i="1"/>
  <c r="AI225" i="1" s="1"/>
  <c r="AD93" i="1"/>
  <c r="AI93" i="1" s="1"/>
  <c r="AD131" i="1"/>
  <c r="AI131" i="1" s="1"/>
  <c r="AD137" i="1"/>
  <c r="AI137" i="1" s="1"/>
  <c r="AD78" i="1"/>
  <c r="AI78" i="1" s="1"/>
  <c r="AD135" i="1"/>
  <c r="AI135" i="1" s="1"/>
  <c r="AD116" i="1"/>
  <c r="AI116" i="1" s="1"/>
  <c r="AD48" i="1"/>
  <c r="AI48" i="1" s="1"/>
  <c r="AD271" i="1"/>
  <c r="AI271" i="1" s="1"/>
  <c r="AD63" i="1"/>
  <c r="AI63" i="1" s="1"/>
  <c r="AD274" i="1"/>
  <c r="AI274" i="1" s="1"/>
  <c r="AD174" i="1"/>
  <c r="AI174" i="1" s="1"/>
  <c r="AD27" i="1"/>
  <c r="AI27" i="1" s="1"/>
  <c r="AD313" i="1"/>
  <c r="AI313" i="1" s="1"/>
  <c r="AD46" i="1"/>
  <c r="AI46" i="1" s="1"/>
  <c r="AD243" i="1"/>
  <c r="AI243" i="1" s="1"/>
  <c r="AD102" i="1"/>
  <c r="AI102" i="1" s="1"/>
  <c r="AD170" i="1"/>
  <c r="AI170" i="1" s="1"/>
  <c r="AD322" i="1"/>
  <c r="AI322" i="1" s="1"/>
  <c r="AD66" i="1"/>
  <c r="AI66" i="1" s="1"/>
  <c r="AD267" i="1"/>
  <c r="AI267" i="1" s="1"/>
  <c r="AD134" i="1"/>
  <c r="AI134" i="1" s="1"/>
  <c r="AD10" i="1"/>
  <c r="AI10" i="1" s="1"/>
  <c r="AD231" i="1"/>
  <c r="AI231" i="1" s="1"/>
  <c r="AD113" i="1"/>
  <c r="AI113" i="1" s="1"/>
  <c r="AD215" i="1"/>
  <c r="AI215" i="1" s="1"/>
  <c r="AD303" i="1"/>
  <c r="AI303" i="1" s="1"/>
  <c r="AD187" i="1"/>
  <c r="AI187" i="1" s="1"/>
  <c r="AD42" i="1"/>
  <c r="AI42" i="1" s="1"/>
  <c r="AD147" i="1"/>
  <c r="AI147" i="1" s="1"/>
  <c r="AD229" i="1"/>
  <c r="AI229" i="1" s="1"/>
  <c r="AD280" i="1"/>
  <c r="AI280" i="1" s="1"/>
  <c r="AD38" i="1"/>
  <c r="AI38" i="1" s="1"/>
  <c r="AD314" i="1"/>
  <c r="AI314" i="1" s="1"/>
  <c r="AD126" i="1"/>
  <c r="AI126" i="1" s="1"/>
  <c r="AD49" i="1"/>
  <c r="AI49" i="1" s="1"/>
  <c r="AD262" i="1"/>
  <c r="AI262" i="1" s="1"/>
  <c r="AD127" i="1"/>
  <c r="AI127" i="1" s="1"/>
  <c r="AD22" i="1"/>
  <c r="AI22" i="1" s="1"/>
  <c r="AD181" i="1"/>
  <c r="AI181" i="1" s="1"/>
  <c r="AD164" i="1"/>
  <c r="AI164" i="1" s="1"/>
  <c r="AD15" i="1"/>
  <c r="AI15" i="1" s="1"/>
  <c r="AD55" i="1"/>
  <c r="AI55" i="1" s="1"/>
  <c r="AD53" i="1"/>
  <c r="AI53" i="1" s="1"/>
  <c r="AJ70" i="1"/>
  <c r="AL70" i="1"/>
  <c r="AD264" i="1"/>
  <c r="AI264" i="1" s="1"/>
  <c r="AJ175" i="1"/>
  <c r="AL175" i="1"/>
  <c r="AD112" i="1"/>
  <c r="AI112" i="1" s="1"/>
  <c r="AD150" i="1"/>
  <c r="AI150" i="1" s="1"/>
  <c r="AD54" i="1"/>
  <c r="AI54" i="1" s="1"/>
  <c r="AI45" i="1" l="1"/>
  <c r="AJ45" i="1" s="1"/>
  <c r="AI276" i="1"/>
  <c r="AL276" i="1" s="1"/>
  <c r="AI207" i="1"/>
  <c r="AJ207" i="1" s="1"/>
  <c r="AI260" i="1"/>
  <c r="AL260" i="1" s="1"/>
  <c r="AJ237" i="1"/>
  <c r="AL237" i="1"/>
  <c r="AJ54" i="1"/>
  <c r="AL54" i="1"/>
  <c r="AJ42" i="1"/>
  <c r="AL42" i="1"/>
  <c r="AJ181" i="1"/>
  <c r="AL181" i="1"/>
  <c r="AJ22" i="1"/>
  <c r="AL22" i="1"/>
  <c r="AJ303" i="1"/>
  <c r="AL303" i="1"/>
  <c r="AJ46" i="1"/>
  <c r="AL46" i="1"/>
  <c r="AJ131" i="1"/>
  <c r="AL131" i="1"/>
  <c r="AJ64" i="1"/>
  <c r="AL64" i="1"/>
  <c r="AJ321" i="1"/>
  <c r="AL321" i="1"/>
  <c r="AJ108" i="1"/>
  <c r="AL108" i="1"/>
  <c r="AJ171" i="1"/>
  <c r="AL171" i="1"/>
  <c r="AJ328" i="1"/>
  <c r="AL328" i="1"/>
  <c r="AJ145" i="1"/>
  <c r="AL145" i="1"/>
  <c r="AJ268" i="1"/>
  <c r="AL268" i="1"/>
  <c r="AJ344" i="1"/>
  <c r="AL344" i="1"/>
  <c r="AJ326" i="1"/>
  <c r="AL326" i="1"/>
  <c r="AJ43" i="1"/>
  <c r="AL43" i="1"/>
  <c r="AJ99" i="1"/>
  <c r="AL99" i="1"/>
  <c r="AJ255" i="1"/>
  <c r="AL255" i="1"/>
  <c r="AJ223" i="1"/>
  <c r="AL223" i="1"/>
  <c r="AJ289" i="1"/>
  <c r="AL289" i="1"/>
  <c r="AJ211" i="1"/>
  <c r="AL211" i="1"/>
  <c r="AJ58" i="1"/>
  <c r="AL58" i="1"/>
  <c r="AJ107" i="1"/>
  <c r="AL107" i="1"/>
  <c r="AJ69" i="1"/>
  <c r="AL69" i="1"/>
  <c r="AJ75" i="1"/>
  <c r="AL75" i="1"/>
  <c r="AJ155" i="1"/>
  <c r="AL155" i="1"/>
  <c r="AJ291" i="1"/>
  <c r="AL291" i="1"/>
  <c r="AJ227" i="1"/>
  <c r="AL227" i="1"/>
  <c r="AJ224" i="1"/>
  <c r="AL224" i="1"/>
  <c r="AJ293" i="1"/>
  <c r="AL293" i="1"/>
  <c r="AJ127" i="1"/>
  <c r="AL127" i="1"/>
  <c r="AJ319" i="1"/>
  <c r="AL319" i="1"/>
  <c r="AJ238" i="1"/>
  <c r="AL238" i="1"/>
  <c r="AJ264" i="1"/>
  <c r="AL264" i="1"/>
  <c r="AJ27" i="1"/>
  <c r="AL27" i="1"/>
  <c r="AJ225" i="1"/>
  <c r="AL225" i="1"/>
  <c r="AJ195" i="1"/>
  <c r="AL195" i="1"/>
  <c r="AJ338" i="1"/>
  <c r="AL338" i="1"/>
  <c r="AJ151" i="1"/>
  <c r="AL151" i="1"/>
  <c r="AJ247" i="1"/>
  <c r="AL247" i="1"/>
  <c r="AJ182" i="1"/>
  <c r="AL182" i="1"/>
  <c r="AJ35" i="1"/>
  <c r="AL35" i="1"/>
  <c r="AL245" i="1"/>
  <c r="AJ245" i="1"/>
  <c r="AJ13" i="1"/>
  <c r="AL13" i="1"/>
  <c r="AJ73" i="1"/>
  <c r="AL73" i="1"/>
  <c r="AJ269" i="1"/>
  <c r="AL269" i="1"/>
  <c r="AJ298" i="1"/>
  <c r="AL298" i="1"/>
  <c r="AJ285" i="1"/>
  <c r="AL285" i="1"/>
  <c r="AL122" i="1"/>
  <c r="AJ122" i="1"/>
  <c r="AJ165" i="1"/>
  <c r="AL165" i="1"/>
  <c r="AJ251" i="1"/>
  <c r="AL251" i="1"/>
  <c r="AJ26" i="1"/>
  <c r="AL26" i="1"/>
  <c r="AJ347" i="1"/>
  <c r="AL347" i="1"/>
  <c r="AJ191" i="1"/>
  <c r="AL191" i="1"/>
  <c r="AJ167" i="1"/>
  <c r="AL167" i="1"/>
  <c r="AJ283" i="1"/>
  <c r="AL283" i="1"/>
  <c r="AL105" i="1"/>
  <c r="AJ105" i="1"/>
  <c r="AJ81" i="1"/>
  <c r="AL81" i="1"/>
  <c r="AJ115" i="1"/>
  <c r="AL115" i="1"/>
  <c r="AJ121" i="1"/>
  <c r="AL121" i="1"/>
  <c r="AJ3" i="1"/>
  <c r="AL3" i="1"/>
  <c r="AJ203" i="1"/>
  <c r="AL203" i="1"/>
  <c r="AJ44" i="1"/>
  <c r="AL44" i="1"/>
  <c r="AJ113" i="1"/>
  <c r="AL113" i="1"/>
  <c r="AL49" i="1"/>
  <c r="AJ49" i="1"/>
  <c r="AJ231" i="1"/>
  <c r="AL231" i="1"/>
  <c r="AJ174" i="1"/>
  <c r="AL174" i="1"/>
  <c r="AJ304" i="1"/>
  <c r="AL304" i="1"/>
  <c r="AL84" i="1"/>
  <c r="AJ84" i="1"/>
  <c r="AJ176" i="1"/>
  <c r="AL176" i="1"/>
  <c r="AJ79" i="1"/>
  <c r="AL79" i="1"/>
  <c r="AJ30" i="1"/>
  <c r="AL30" i="1"/>
  <c r="AL138" i="1"/>
  <c r="AJ138" i="1"/>
  <c r="AJ125" i="1"/>
  <c r="AL125" i="1"/>
  <c r="AJ117" i="1"/>
  <c r="AL117" i="1"/>
  <c r="AJ154" i="1"/>
  <c r="AL154" i="1"/>
  <c r="AJ123" i="1"/>
  <c r="AL123" i="1"/>
  <c r="AJ340" i="1"/>
  <c r="AL340" i="1"/>
  <c r="AJ61" i="1"/>
  <c r="AL61" i="1"/>
  <c r="AJ59" i="1"/>
  <c r="AL59" i="1"/>
  <c r="AJ132" i="1"/>
  <c r="AL132" i="1"/>
  <c r="AJ85" i="1"/>
  <c r="AL85" i="1"/>
  <c r="AJ266" i="1"/>
  <c r="AL266" i="1"/>
  <c r="AL185" i="1"/>
  <c r="AJ185" i="1"/>
  <c r="AJ97" i="1"/>
  <c r="AL97" i="1"/>
  <c r="AJ83" i="1"/>
  <c r="AL83" i="1"/>
  <c r="AJ189" i="1"/>
  <c r="AL189" i="1"/>
  <c r="AJ57" i="1"/>
  <c r="AL57" i="1"/>
  <c r="AJ37" i="1"/>
  <c r="AL37" i="1"/>
  <c r="AJ76" i="1"/>
  <c r="AL76" i="1"/>
  <c r="AJ103" i="1"/>
  <c r="AL103" i="1"/>
  <c r="AJ277" i="1"/>
  <c r="AL277" i="1"/>
  <c r="AJ24" i="1"/>
  <c r="AL24" i="1"/>
  <c r="AJ2" i="1"/>
  <c r="AL2" i="1"/>
  <c r="AJ206" i="1"/>
  <c r="AL206" i="1"/>
  <c r="AJ274" i="1"/>
  <c r="AL274" i="1"/>
  <c r="AJ94" i="1"/>
  <c r="AL94" i="1"/>
  <c r="AJ169" i="1"/>
  <c r="AL169" i="1"/>
  <c r="AJ335" i="1"/>
  <c r="AL335" i="1"/>
  <c r="AJ4" i="1"/>
  <c r="AL4" i="1"/>
  <c r="AJ316" i="1"/>
  <c r="AL316" i="1"/>
  <c r="AJ71" i="1"/>
  <c r="AL71" i="1"/>
  <c r="AJ213" i="1"/>
  <c r="AL213" i="1"/>
  <c r="AJ302" i="1"/>
  <c r="AL302" i="1"/>
  <c r="AJ348" i="1"/>
  <c r="AL348" i="1"/>
  <c r="AJ120" i="1"/>
  <c r="AL120" i="1"/>
  <c r="AJ343" i="1"/>
  <c r="AL343" i="1"/>
  <c r="AJ172" i="1"/>
  <c r="AL172" i="1"/>
  <c r="AJ330" i="1"/>
  <c r="AL330" i="1"/>
  <c r="AJ33" i="1"/>
  <c r="AL33" i="1"/>
  <c r="AJ143" i="1"/>
  <c r="AL143" i="1"/>
  <c r="AJ186" i="1"/>
  <c r="AL186" i="1"/>
  <c r="AJ40" i="1"/>
  <c r="AL40" i="1"/>
  <c r="AJ292" i="1"/>
  <c r="AL292" i="1"/>
  <c r="AJ152" i="1"/>
  <c r="AL152" i="1"/>
  <c r="AJ9" i="1"/>
  <c r="AL9" i="1"/>
  <c r="AL279" i="1"/>
  <c r="AJ279" i="1"/>
  <c r="AJ307" i="1"/>
  <c r="AL307" i="1"/>
  <c r="AJ140" i="1"/>
  <c r="AL140" i="1"/>
  <c r="AJ148" i="1"/>
  <c r="AL148" i="1"/>
  <c r="AJ19" i="1"/>
  <c r="AL19" i="1"/>
  <c r="AJ47" i="1"/>
  <c r="AL47" i="1"/>
  <c r="AL11" i="1"/>
  <c r="AJ11" i="1"/>
  <c r="AJ82" i="1"/>
  <c r="AL82" i="1"/>
  <c r="AJ314" i="1"/>
  <c r="AL314" i="1"/>
  <c r="AJ134" i="1"/>
  <c r="AL134" i="1"/>
  <c r="AJ331" i="1"/>
  <c r="AL331" i="1"/>
  <c r="AJ109" i="1"/>
  <c r="AL109" i="1"/>
  <c r="AJ240" i="1"/>
  <c r="AL240" i="1"/>
  <c r="AJ270" i="1"/>
  <c r="AL270" i="1"/>
  <c r="AJ72" i="1"/>
  <c r="AL72" i="1"/>
  <c r="AJ184" i="1"/>
  <c r="AL184" i="1"/>
  <c r="AJ89" i="1"/>
  <c r="AL89" i="1"/>
  <c r="AJ278" i="1"/>
  <c r="AL278" i="1"/>
  <c r="AJ325" i="1"/>
  <c r="AL325" i="1"/>
  <c r="AL183" i="1"/>
  <c r="AJ183" i="1"/>
  <c r="AL91" i="1"/>
  <c r="AJ91" i="1"/>
  <c r="AJ144" i="1"/>
  <c r="AL144" i="1"/>
  <c r="AJ281" i="1"/>
  <c r="AL281" i="1"/>
  <c r="AJ320" i="1"/>
  <c r="AL320" i="1"/>
  <c r="AJ333" i="1"/>
  <c r="AL333" i="1"/>
  <c r="AJ286" i="1"/>
  <c r="AL286" i="1"/>
  <c r="AJ194" i="1"/>
  <c r="AL194" i="1"/>
  <c r="AJ214" i="1"/>
  <c r="AL214" i="1"/>
  <c r="AJ74" i="1"/>
  <c r="AL74" i="1"/>
  <c r="AJ129" i="1"/>
  <c r="AL129" i="1"/>
  <c r="AJ216" i="1"/>
  <c r="AL216" i="1"/>
  <c r="AJ92" i="1"/>
  <c r="AL92" i="1"/>
  <c r="AJ309" i="1"/>
  <c r="AL309" i="1"/>
  <c r="AJ257" i="1"/>
  <c r="AL257" i="1"/>
  <c r="AJ305" i="1"/>
  <c r="AL305" i="1"/>
  <c r="AL110" i="1"/>
  <c r="AJ110" i="1"/>
  <c r="AJ5" i="1"/>
  <c r="AL5" i="1"/>
  <c r="AJ241" i="1"/>
  <c r="AL241" i="1"/>
  <c r="AJ126" i="1"/>
  <c r="AL126" i="1"/>
  <c r="AJ63" i="1"/>
  <c r="AL63" i="1"/>
  <c r="AJ38" i="1"/>
  <c r="AL38" i="1"/>
  <c r="AL267" i="1"/>
  <c r="AJ267" i="1"/>
  <c r="AJ271" i="1"/>
  <c r="AL271" i="1"/>
  <c r="AJ34" i="1"/>
  <c r="AL34" i="1"/>
  <c r="AJ272" i="1"/>
  <c r="AL272" i="1"/>
  <c r="AJ339" i="1"/>
  <c r="AL339" i="1"/>
  <c r="AL235" i="1"/>
  <c r="AJ235" i="1"/>
  <c r="AJ201" i="1"/>
  <c r="AL201" i="1"/>
  <c r="AL299" i="1"/>
  <c r="AJ299" i="1"/>
  <c r="AJ261" i="1"/>
  <c r="AL261" i="1"/>
  <c r="AJ221" i="1"/>
  <c r="AL221" i="1"/>
  <c r="AJ136" i="1"/>
  <c r="AL136" i="1"/>
  <c r="AJ300" i="1"/>
  <c r="AL300" i="1"/>
  <c r="AL273" i="1"/>
  <c r="AJ273" i="1"/>
  <c r="AJ17" i="1"/>
  <c r="AL17" i="1"/>
  <c r="AJ202" i="1"/>
  <c r="AL202" i="1"/>
  <c r="AJ16" i="1"/>
  <c r="AL16" i="1"/>
  <c r="AJ232" i="1"/>
  <c r="AL232" i="1"/>
  <c r="AJ315" i="1"/>
  <c r="AL315" i="1"/>
  <c r="AJ204" i="1"/>
  <c r="AL204" i="1"/>
  <c r="AJ88" i="1"/>
  <c r="AL88" i="1"/>
  <c r="AL230" i="1"/>
  <c r="AJ230" i="1"/>
  <c r="AJ14" i="1"/>
  <c r="AL14" i="1"/>
  <c r="AJ250" i="1"/>
  <c r="AL250" i="1"/>
  <c r="AJ21" i="1"/>
  <c r="AL21" i="1"/>
  <c r="AJ242" i="1"/>
  <c r="AL242" i="1"/>
  <c r="AJ256" i="1"/>
  <c r="AL256" i="1"/>
  <c r="AJ239" i="1"/>
  <c r="AL239" i="1"/>
  <c r="AJ77" i="1"/>
  <c r="AL77" i="1"/>
  <c r="AJ318" i="1"/>
  <c r="AL318" i="1"/>
  <c r="AJ23" i="1"/>
  <c r="AL23" i="1"/>
  <c r="AJ10" i="1"/>
  <c r="AL10" i="1"/>
  <c r="AL53" i="1"/>
  <c r="AJ53" i="1"/>
  <c r="AJ280" i="1"/>
  <c r="AL280" i="1"/>
  <c r="AJ66" i="1"/>
  <c r="AL66" i="1"/>
  <c r="AL48" i="1"/>
  <c r="AJ48" i="1"/>
  <c r="AL68" i="1"/>
  <c r="AJ68" i="1"/>
  <c r="AJ159" i="1"/>
  <c r="AL159" i="1"/>
  <c r="AJ80" i="1"/>
  <c r="AL80" i="1"/>
  <c r="AJ124" i="1"/>
  <c r="AL124" i="1"/>
  <c r="AJ65" i="1"/>
  <c r="AL65" i="1"/>
  <c r="AJ100" i="1"/>
  <c r="AL100" i="1"/>
  <c r="AJ253" i="1"/>
  <c r="AL253" i="1"/>
  <c r="AJ12" i="1"/>
  <c r="AL12" i="1"/>
  <c r="AJ210" i="1"/>
  <c r="AL210" i="1"/>
  <c r="AJ217" i="1"/>
  <c r="AL217" i="1"/>
  <c r="AJ161" i="1"/>
  <c r="AL161" i="1"/>
  <c r="AJ157" i="1"/>
  <c r="AL157" i="1"/>
  <c r="AJ142" i="1"/>
  <c r="AL142" i="1"/>
  <c r="AJ118" i="1"/>
  <c r="AL118" i="1"/>
  <c r="AJ301" i="1"/>
  <c r="AL301" i="1"/>
  <c r="AL294" i="1"/>
  <c r="AJ294" i="1"/>
  <c r="AJ228" i="1"/>
  <c r="AL228" i="1"/>
  <c r="AJ198" i="1"/>
  <c r="AL198" i="1"/>
  <c r="AJ308" i="1"/>
  <c r="AL308" i="1"/>
  <c r="AJ7" i="1"/>
  <c r="AL7" i="1"/>
  <c r="AJ336" i="1"/>
  <c r="AL336" i="1"/>
  <c r="AJ226" i="1"/>
  <c r="AL226" i="1"/>
  <c r="AJ67" i="1"/>
  <c r="AL67" i="1"/>
  <c r="AJ212" i="1"/>
  <c r="AL212" i="1"/>
  <c r="AJ313" i="1"/>
  <c r="AL313" i="1"/>
  <c r="AJ6" i="1"/>
  <c r="AL6" i="1"/>
  <c r="AJ337" i="1"/>
  <c r="AL337" i="1"/>
  <c r="AJ262" i="1"/>
  <c r="AL262" i="1"/>
  <c r="AJ55" i="1"/>
  <c r="AL55" i="1"/>
  <c r="AJ229" i="1"/>
  <c r="AL229" i="1"/>
  <c r="AJ322" i="1"/>
  <c r="AL322" i="1"/>
  <c r="AJ116" i="1"/>
  <c r="AL116" i="1"/>
  <c r="AJ192" i="1"/>
  <c r="AL192" i="1"/>
  <c r="AJ56" i="1"/>
  <c r="AL56" i="1"/>
  <c r="AJ244" i="1"/>
  <c r="AL244" i="1"/>
  <c r="AJ114" i="1"/>
  <c r="AL114" i="1"/>
  <c r="AJ158" i="1"/>
  <c r="AL158" i="1"/>
  <c r="AJ263" i="1"/>
  <c r="AL263" i="1"/>
  <c r="AJ218" i="1"/>
  <c r="AL218" i="1"/>
  <c r="AL101" i="1"/>
  <c r="AJ101" i="1"/>
  <c r="AJ153" i="1"/>
  <c r="AL153" i="1"/>
  <c r="AJ346" i="1"/>
  <c r="AL346" i="1"/>
  <c r="AJ220" i="1"/>
  <c r="AL220" i="1"/>
  <c r="AJ288" i="1"/>
  <c r="AL288" i="1"/>
  <c r="AJ190" i="1"/>
  <c r="AL190" i="1"/>
  <c r="AJ188" i="1"/>
  <c r="AL188" i="1"/>
  <c r="AJ208" i="1"/>
  <c r="AL208" i="1"/>
  <c r="AJ95" i="1"/>
  <c r="AL95" i="1"/>
  <c r="AJ296" i="1"/>
  <c r="AL296" i="1"/>
  <c r="AJ324" i="1"/>
  <c r="AL324" i="1"/>
  <c r="AJ31" i="1"/>
  <c r="AL31" i="1"/>
  <c r="AJ233" i="1"/>
  <c r="AL233" i="1"/>
  <c r="AJ139" i="1"/>
  <c r="AL139" i="1"/>
  <c r="AJ205" i="1"/>
  <c r="AL205" i="1"/>
  <c r="AL41" i="1"/>
  <c r="AJ41" i="1"/>
  <c r="AJ196" i="1"/>
  <c r="AL196" i="1"/>
  <c r="AJ215" i="1"/>
  <c r="AL215" i="1"/>
  <c r="AJ287" i="1"/>
  <c r="AL287" i="1"/>
  <c r="AJ15" i="1"/>
  <c r="AL15" i="1"/>
  <c r="AJ147" i="1"/>
  <c r="AL147" i="1"/>
  <c r="AL170" i="1"/>
  <c r="AJ170" i="1"/>
  <c r="AL135" i="1"/>
  <c r="AJ135" i="1"/>
  <c r="AJ106" i="1"/>
  <c r="AL106" i="1"/>
  <c r="AJ177" i="1"/>
  <c r="AL177" i="1"/>
  <c r="AJ163" i="1"/>
  <c r="AL163" i="1"/>
  <c r="AJ297" i="1"/>
  <c r="AL297" i="1"/>
  <c r="AJ332" i="1"/>
  <c r="AL332" i="1"/>
  <c r="AJ311" i="1"/>
  <c r="AL311" i="1"/>
  <c r="AL36" i="1"/>
  <c r="AJ36" i="1"/>
  <c r="AJ128" i="1"/>
  <c r="AL128" i="1"/>
  <c r="AJ111" i="1"/>
  <c r="AL111" i="1"/>
  <c r="AJ327" i="1"/>
  <c r="AL327" i="1"/>
  <c r="AJ200" i="1"/>
  <c r="AL200" i="1"/>
  <c r="AJ86" i="1"/>
  <c r="AL86" i="1"/>
  <c r="AJ193" i="1"/>
  <c r="AL193" i="1"/>
  <c r="AJ259" i="1"/>
  <c r="AL259" i="1"/>
  <c r="AJ160" i="1"/>
  <c r="AL160" i="1"/>
  <c r="AJ104" i="1"/>
  <c r="AL104" i="1"/>
  <c r="AJ246" i="1"/>
  <c r="AL246" i="1"/>
  <c r="AJ39" i="1"/>
  <c r="AL39" i="1"/>
  <c r="AJ156" i="1"/>
  <c r="AL156" i="1"/>
  <c r="AJ275" i="1"/>
  <c r="AL275" i="1"/>
  <c r="AJ199" i="1"/>
  <c r="AL199" i="1"/>
  <c r="AJ20" i="1"/>
  <c r="AL20" i="1"/>
  <c r="AJ87" i="1"/>
  <c r="AL87" i="1"/>
  <c r="AJ96" i="1"/>
  <c r="AL96" i="1"/>
  <c r="AL168" i="1"/>
  <c r="AJ168" i="1"/>
  <c r="AL146" i="1"/>
  <c r="AJ146" i="1"/>
  <c r="AJ164" i="1"/>
  <c r="AL164" i="1"/>
  <c r="AL102" i="1"/>
  <c r="AJ102" i="1"/>
  <c r="AJ78" i="1"/>
  <c r="AL78" i="1"/>
  <c r="AJ141" i="1"/>
  <c r="AL141" i="1"/>
  <c r="AJ342" i="1"/>
  <c r="AL342" i="1"/>
  <c r="AL248" i="1"/>
  <c r="AJ248" i="1"/>
  <c r="AJ334" i="1"/>
  <c r="AL334" i="1"/>
  <c r="AJ180" i="1"/>
  <c r="AL180" i="1"/>
  <c r="AJ133" i="1"/>
  <c r="AL133" i="1"/>
  <c r="AJ306" i="1"/>
  <c r="AL306" i="1"/>
  <c r="AJ329" i="1"/>
  <c r="AL329" i="1"/>
  <c r="AJ249" i="1"/>
  <c r="AL249" i="1"/>
  <c r="AJ52" i="1"/>
  <c r="AL52" i="1"/>
  <c r="AJ8" i="1"/>
  <c r="AL8" i="1"/>
  <c r="AJ178" i="1"/>
  <c r="AL178" i="1"/>
  <c r="AJ28" i="1"/>
  <c r="AL28" i="1"/>
  <c r="AJ282" i="1"/>
  <c r="AL282" i="1"/>
  <c r="AJ295" i="1"/>
  <c r="AL295" i="1"/>
  <c r="AJ29" i="1"/>
  <c r="AL29" i="1"/>
  <c r="AJ310" i="1"/>
  <c r="AL310" i="1"/>
  <c r="AJ209" i="1"/>
  <c r="AL209" i="1"/>
  <c r="AJ32" i="1"/>
  <c r="AL32" i="1"/>
  <c r="AL341" i="1"/>
  <c r="AJ341" i="1"/>
  <c r="AJ173" i="1"/>
  <c r="AL173" i="1"/>
  <c r="AJ254" i="1"/>
  <c r="AL254" i="1"/>
  <c r="AJ222" i="1"/>
  <c r="AL222" i="1"/>
  <c r="AJ345" i="1"/>
  <c r="AL345" i="1"/>
  <c r="AJ93" i="1"/>
  <c r="AL93" i="1"/>
  <c r="AJ130" i="1"/>
  <c r="AL130" i="1"/>
  <c r="AJ150" i="1"/>
  <c r="AL150" i="1"/>
  <c r="AL112" i="1"/>
  <c r="AJ112" i="1"/>
  <c r="AJ187" i="1"/>
  <c r="AL187" i="1"/>
  <c r="AJ243" i="1"/>
  <c r="AL243" i="1"/>
  <c r="AJ137" i="1"/>
  <c r="AL137" i="1"/>
  <c r="AL236" i="1"/>
  <c r="AJ236" i="1"/>
  <c r="AJ234" i="1"/>
  <c r="AL234" i="1"/>
  <c r="AJ149" i="1"/>
  <c r="AL149" i="1"/>
  <c r="AJ162" i="1"/>
  <c r="AL162" i="1"/>
  <c r="AJ197" i="1"/>
  <c r="AL197" i="1"/>
  <c r="AJ317" i="1"/>
  <c r="AL317" i="1"/>
  <c r="AJ258" i="1"/>
  <c r="AL258" i="1"/>
  <c r="AJ219" i="1"/>
  <c r="AL219" i="1"/>
  <c r="AJ284" i="1"/>
  <c r="AL284" i="1"/>
  <c r="AJ98" i="1"/>
  <c r="AL98" i="1"/>
  <c r="AJ60" i="1"/>
  <c r="AL60" i="1"/>
  <c r="AJ62" i="1"/>
  <c r="AL62" i="1"/>
  <c r="AJ252" i="1"/>
  <c r="AL252" i="1"/>
  <c r="AJ119" i="1"/>
  <c r="AL119" i="1"/>
  <c r="AJ265" i="1"/>
  <c r="AL265" i="1"/>
  <c r="AJ166" i="1"/>
  <c r="AL166" i="1"/>
  <c r="AJ312" i="1"/>
  <c r="AL312" i="1"/>
  <c r="AL290" i="1"/>
  <c r="AJ290" i="1"/>
  <c r="AJ50" i="1"/>
  <c r="AL50" i="1"/>
  <c r="AJ18" i="1"/>
  <c r="AL18" i="1"/>
  <c r="AJ323" i="1"/>
  <c r="AL323" i="1"/>
  <c r="AL51" i="1"/>
  <c r="AJ51" i="1"/>
  <c r="AJ25" i="1"/>
  <c r="AL25" i="1"/>
  <c r="AJ90" i="1"/>
  <c r="AL90" i="1"/>
  <c r="AJ276" i="1" l="1"/>
  <c r="AL45" i="1"/>
  <c r="AM42" i="1" s="1"/>
  <c r="AJ260" i="1"/>
  <c r="AK308" i="1" s="1"/>
  <c r="AL207" i="1"/>
  <c r="AM164" i="1" s="1"/>
  <c r="AM224" i="1"/>
  <c r="AK25" i="1"/>
  <c r="AK329" i="1"/>
  <c r="AM142" i="1"/>
  <c r="AM284" i="1"/>
  <c r="AK262" i="1"/>
  <c r="AM136" i="1"/>
  <c r="AK139" i="1"/>
  <c r="AK162" i="1"/>
  <c r="AM334" i="1"/>
  <c r="AK325" i="1"/>
  <c r="AK305" i="1"/>
  <c r="AM37" i="1"/>
  <c r="AK64" i="1"/>
  <c r="AK291" i="1"/>
  <c r="AK238" i="1"/>
  <c r="AK258" i="1"/>
  <c r="AK29" i="1"/>
  <c r="AK283" i="1"/>
  <c r="AK69" i="1"/>
  <c r="AM22" i="1"/>
  <c r="AK18" i="1"/>
  <c r="AK70" i="1"/>
  <c r="AM45" i="1"/>
  <c r="AK345" i="1"/>
  <c r="AK192" i="1"/>
  <c r="AM57" i="1"/>
  <c r="AM226" i="1"/>
  <c r="AK194" i="1"/>
  <c r="AK209" i="1"/>
  <c r="AK342" i="1"/>
  <c r="AM2" i="1"/>
  <c r="AK109" i="1"/>
  <c r="AK279" i="1"/>
  <c r="AM75" i="1"/>
  <c r="AM34" i="1"/>
  <c r="AK341" i="1"/>
  <c r="AK196" i="1"/>
  <c r="AM56" i="1"/>
  <c r="AK275" i="1"/>
  <c r="AK98" i="1"/>
  <c r="AM137" i="1"/>
  <c r="AK141" i="1"/>
  <c r="AM173" i="1"/>
  <c r="AM163" i="1"/>
  <c r="AK97" i="1"/>
  <c r="AM105" i="1"/>
  <c r="AM81" i="1"/>
  <c r="AK339" i="1"/>
  <c r="AM233" i="1"/>
  <c r="AM9" i="1"/>
  <c r="AK205" i="1"/>
  <c r="AK145" i="1"/>
  <c r="AM20" i="1"/>
  <c r="AK137" i="1"/>
  <c r="AK135" i="1"/>
  <c r="AM114" i="1"/>
  <c r="AK183" i="1"/>
  <c r="AM46" i="1"/>
  <c r="AK43" i="1"/>
  <c r="AM4" i="1"/>
  <c r="AM203" i="1"/>
  <c r="AK99" i="1"/>
  <c r="AM344" i="1"/>
  <c r="AK328" i="1"/>
  <c r="AK221" i="1"/>
  <c r="AK61" i="1"/>
  <c r="AK290" i="1"/>
  <c r="AM235" i="1"/>
  <c r="AK33" i="1"/>
  <c r="AM247" i="1"/>
  <c r="AM289" i="1"/>
  <c r="AK312" i="1"/>
  <c r="AK20" i="1"/>
  <c r="AK287" i="1"/>
  <c r="AM189" i="1"/>
  <c r="AK233" i="1"/>
  <c r="AM245" i="1"/>
  <c r="AM227" i="1"/>
  <c r="AK277" i="1"/>
  <c r="AK237" i="1"/>
  <c r="AM257" i="1"/>
  <c r="AM24" i="1"/>
  <c r="AK91" i="1"/>
  <c r="AM220" i="1"/>
  <c r="AK335" i="1"/>
  <c r="AM154" i="1"/>
  <c r="AK327" i="1"/>
  <c r="AK54" i="1"/>
  <c r="AM214" i="1"/>
  <c r="AK100" i="1"/>
  <c r="AK130" i="1"/>
  <c r="AM79" i="1"/>
  <c r="AK159" i="1"/>
  <c r="AM7" i="1"/>
  <c r="AK214" i="1"/>
  <c r="AM178" i="1"/>
  <c r="AK324" i="1"/>
  <c r="AM251" i="1"/>
  <c r="AM272" i="1"/>
  <c r="AK310" i="1"/>
  <c r="AM106" i="1"/>
  <c r="AK251" i="1"/>
  <c r="AK293" i="1"/>
  <c r="AK115" i="1"/>
  <c r="AM313" i="1"/>
  <c r="AM143" i="1"/>
  <c r="AK296" i="1"/>
  <c r="AK143" i="1"/>
  <c r="AM119" i="1"/>
  <c r="AM11" i="1"/>
  <c r="AK259" i="1"/>
  <c r="AK89" i="1"/>
  <c r="AM302" i="1"/>
  <c r="AM312" i="1"/>
  <c r="AK303" i="1"/>
  <c r="AM186" i="1"/>
  <c r="AM36" i="1"/>
  <c r="AK348" i="1"/>
  <c r="AM232" i="1"/>
  <c r="AM346" i="1"/>
  <c r="AK9" i="1"/>
  <c r="AM15" i="1"/>
  <c r="AM68" i="1"/>
  <c r="AK178" i="1"/>
  <c r="AK163" i="1"/>
  <c r="AM225" i="1"/>
  <c r="AK318" i="1"/>
  <c r="AM150" i="1"/>
  <c r="AK245" i="1"/>
  <c r="AM102" i="1"/>
  <c r="AK149" i="1"/>
  <c r="AK151" i="1"/>
  <c r="AM167" i="1"/>
  <c r="AK297" i="1"/>
  <c r="AK218" i="1"/>
  <c r="AK307" i="1"/>
  <c r="AK7" i="1"/>
  <c r="AM331" i="1"/>
  <c r="AM266" i="1"/>
  <c r="AK49" i="1"/>
  <c r="AK229" i="1"/>
  <c r="AM115" i="1"/>
  <c r="AM223" i="1"/>
  <c r="AM299" i="1"/>
  <c r="AK226" i="1"/>
  <c r="AK343" i="1"/>
  <c r="AM66" i="1"/>
  <c r="AM308" i="1"/>
  <c r="AK106" i="1"/>
  <c r="AK257" i="1"/>
  <c r="AM73" i="1"/>
  <c r="AM98" i="1"/>
  <c r="AM263" i="1"/>
  <c r="AK114" i="1"/>
  <c r="AN114" i="1" s="1"/>
  <c r="AM149" i="1"/>
  <c r="AM332" i="1"/>
  <c r="AM85" i="1"/>
  <c r="AK190" i="1"/>
  <c r="AK203" i="1"/>
  <c r="AM127" i="1"/>
  <c r="AM204" i="1"/>
  <c r="AK65" i="1"/>
  <c r="AK57" i="1"/>
  <c r="AM161" i="1"/>
  <c r="AM262" i="1"/>
  <c r="AK37" i="1"/>
  <c r="AK81" i="1"/>
  <c r="AM342" i="1"/>
  <c r="AM61" i="1"/>
  <c r="AK276" i="1"/>
  <c r="AM50" i="1"/>
  <c r="AM91" i="1"/>
  <c r="AM145" i="1"/>
  <c r="AN145" i="1" s="1"/>
  <c r="AK140" i="1"/>
  <c r="AK118" i="1"/>
  <c r="AM176" i="1"/>
  <c r="AM187" i="1"/>
  <c r="AK206" i="1"/>
  <c r="AM141" i="1"/>
  <c r="AK173" i="1"/>
  <c r="AK39" i="1"/>
  <c r="AM306" i="1"/>
  <c r="AM53" i="1"/>
  <c r="AK88" i="1"/>
  <c r="AK271" i="1"/>
  <c r="AK247" i="1"/>
  <c r="AK79" i="1"/>
  <c r="AK157" i="1"/>
  <c r="AK75" i="1"/>
  <c r="AK59" i="1"/>
  <c r="AK185" i="1"/>
  <c r="AK223" i="1"/>
  <c r="AK156" i="1"/>
  <c r="AK30" i="1"/>
  <c r="AK300" i="1"/>
  <c r="AK268" i="1"/>
  <c r="AK252" i="1"/>
  <c r="AK273" i="1"/>
  <c r="AK175" i="1"/>
  <c r="AK40" i="1"/>
  <c r="AK299" i="1"/>
  <c r="AK217" i="1"/>
  <c r="AK302" i="1"/>
  <c r="AK193" i="1"/>
  <c r="AK166" i="1"/>
  <c r="AK85" i="1"/>
  <c r="AK84" i="1"/>
  <c r="AK240" i="1"/>
  <c r="AK189" i="1"/>
  <c r="AN189" i="1" s="1"/>
  <c r="AM84" i="1"/>
  <c r="AK211" i="1"/>
  <c r="AK108" i="1"/>
  <c r="AM168" i="1"/>
  <c r="AK314" i="1"/>
  <c r="AM290" i="1"/>
  <c r="AK306" i="1"/>
  <c r="AK311" i="1"/>
  <c r="AM135" i="1"/>
  <c r="AM324" i="1"/>
  <c r="AM321" i="1"/>
  <c r="AM254" i="1"/>
  <c r="AM83" i="1"/>
  <c r="AM215" i="1"/>
  <c r="AM294" i="1"/>
  <c r="AM59" i="1"/>
  <c r="AM285" i="1"/>
  <c r="AM126" i="1"/>
  <c r="AM43" i="1"/>
  <c r="AM347" i="1"/>
  <c r="AM49" i="1"/>
  <c r="AM44" i="1"/>
  <c r="AM333" i="1"/>
  <c r="AM211" i="1"/>
  <c r="AK124" i="1"/>
  <c r="AM133" i="1"/>
  <c r="AK309" i="1"/>
  <c r="AK158" i="1"/>
  <c r="AM280" i="1"/>
  <c r="AM250" i="1"/>
  <c r="AK191" i="1"/>
  <c r="AK250" i="1"/>
  <c r="AM3" i="1"/>
  <c r="AM120" i="1"/>
  <c r="AK272" i="1"/>
  <c r="AK168" i="1"/>
  <c r="AM112" i="1"/>
  <c r="AM275" i="1"/>
  <c r="AK71" i="1"/>
  <c r="AM259" i="1"/>
  <c r="AK4" i="1"/>
  <c r="AM345" i="1"/>
  <c r="AM78" i="1"/>
  <c r="AM200" i="1"/>
  <c r="AK170" i="1"/>
  <c r="AK288" i="1"/>
  <c r="AK263" i="1"/>
  <c r="AK103" i="1"/>
  <c r="AM146" i="1"/>
  <c r="AM260" i="1"/>
  <c r="AK167" i="1"/>
  <c r="AK44" i="1"/>
  <c r="AM295" i="1"/>
  <c r="AM131" i="1"/>
  <c r="AK222" i="1"/>
  <c r="AM261" i="1"/>
  <c r="AK2" i="1"/>
  <c r="AK243" i="1"/>
  <c r="AK270" i="1"/>
  <c r="AM198" i="1"/>
  <c r="AM179" i="1"/>
  <c r="AK73" i="1"/>
  <c r="AK126" i="1"/>
  <c r="AM270" i="1"/>
  <c r="AM47" i="1"/>
  <c r="AK322" i="1"/>
  <c r="AK201" i="1"/>
  <c r="AM5" i="1"/>
  <c r="AM213" i="1"/>
  <c r="AM160" i="1"/>
  <c r="AK76" i="1"/>
  <c r="AK269" i="1"/>
  <c r="AM343" i="1"/>
  <c r="AM264" i="1"/>
  <c r="AK41" i="1"/>
  <c r="AM185" i="1"/>
  <c r="AM132" i="1"/>
  <c r="AK72" i="1"/>
  <c r="AK326" i="1"/>
  <c r="AM328" i="1"/>
  <c r="AM109" i="1"/>
  <c r="AK165" i="1"/>
  <c r="AK11" i="1"/>
  <c r="AM292" i="1"/>
  <c r="AM62" i="1"/>
  <c r="AK53" i="1"/>
  <c r="AK256" i="1"/>
  <c r="AM55" i="1"/>
  <c r="AM276" i="1"/>
  <c r="AK127" i="1"/>
  <c r="AM140" i="1"/>
  <c r="AK210" i="1"/>
  <c r="AK102" i="1"/>
  <c r="AM327" i="1"/>
  <c r="AM147" i="1"/>
  <c r="AK236" i="1"/>
  <c r="AK319" i="1"/>
  <c r="AM89" i="1"/>
  <c r="AM8" i="1"/>
  <c r="AM180" i="1"/>
  <c r="AK228" i="1"/>
  <c r="AK315" i="1"/>
  <c r="AM183" i="1"/>
  <c r="AM309" i="1"/>
  <c r="AM219" i="1"/>
  <c r="AK235" i="1"/>
  <c r="AK136" i="1"/>
  <c r="AM253" i="1"/>
  <c r="AM166" i="1"/>
  <c r="AK298" i="1"/>
  <c r="AK174" i="1"/>
  <c r="AM48" i="1"/>
  <c r="AM35" i="1"/>
  <c r="AK154" i="1"/>
  <c r="AK144" i="1"/>
  <c r="AM222" i="1"/>
  <c r="AM190" i="1"/>
  <c r="AK23" i="1"/>
  <c r="AK16" i="1"/>
  <c r="AM148" i="1"/>
  <c r="AM70" i="1"/>
  <c r="AM110" i="1"/>
  <c r="AK336" i="1"/>
  <c r="AM27" i="1"/>
  <c r="AM69" i="1"/>
  <c r="AK184" i="1"/>
  <c r="AK121" i="1"/>
  <c r="AM124" i="1"/>
  <c r="AM337" i="1"/>
  <c r="AK101" i="1"/>
  <c r="AK292" i="1"/>
  <c r="AM271" i="1"/>
  <c r="AM95" i="1"/>
  <c r="AK17" i="1"/>
  <c r="AK42" i="1"/>
  <c r="AM196" i="1"/>
  <c r="AM121" i="1"/>
  <c r="AK347" i="1"/>
  <c r="AK116" i="1"/>
  <c r="AM199" i="1"/>
  <c r="AM30" i="1"/>
  <c r="AK80" i="1"/>
  <c r="AK316" i="1"/>
  <c r="AK188" i="1"/>
  <c r="AM117" i="1"/>
  <c r="AK181" i="1"/>
  <c r="AM171" i="1"/>
  <c r="AM212" i="1"/>
  <c r="AK13" i="1"/>
  <c r="AK6" i="1"/>
  <c r="AM269" i="1"/>
  <c r="AM93" i="1"/>
  <c r="AK242" i="1"/>
  <c r="AK35" i="1"/>
  <c r="AM65" i="1"/>
  <c r="AM238" i="1"/>
  <c r="AK216" i="1"/>
  <c r="AK186" i="1"/>
  <c r="AM341" i="1"/>
  <c r="AK52" i="1"/>
  <c r="AK150" i="1"/>
  <c r="AM129" i="1"/>
  <c r="AK177" i="1"/>
  <c r="AK321" i="1"/>
  <c r="AK323" i="1"/>
  <c r="AK82" i="1"/>
  <c r="AK111" i="1"/>
  <c r="AK254" i="1"/>
  <c r="AK334" i="1"/>
  <c r="AK164" i="1"/>
  <c r="AM77" i="1"/>
  <c r="AM218" i="1"/>
  <c r="AK36" i="1"/>
  <c r="AM87" i="1"/>
  <c r="AM274" i="1"/>
  <c r="AK142" i="1"/>
  <c r="AK31" i="1"/>
  <c r="AK86" i="1"/>
  <c r="AK22" i="1"/>
  <c r="AM18" i="1"/>
  <c r="AM234" i="1"/>
  <c r="AK208" i="1"/>
  <c r="AK225" i="1"/>
  <c r="AM317" i="1"/>
  <c r="AM155" i="1"/>
  <c r="AK172" i="1"/>
  <c r="AK241" i="1"/>
  <c r="AM265" i="1"/>
  <c r="AM240" i="1"/>
  <c r="AK66" i="1"/>
  <c r="AK112" i="1"/>
  <c r="AM28" i="1"/>
  <c r="AM208" i="1"/>
  <c r="AK67" i="1"/>
  <c r="AM29" i="1"/>
  <c r="AM326" i="1"/>
  <c r="AK317" i="1"/>
  <c r="AK284" i="1"/>
  <c r="AK198" i="1"/>
  <c r="AK105" i="1"/>
  <c r="AK219" i="1"/>
  <c r="AM248" i="1"/>
  <c r="AK294" i="1"/>
  <c r="AM239" i="1"/>
  <c r="AM156" i="1"/>
  <c r="AK200" i="1"/>
  <c r="AM82" i="1"/>
  <c r="AK78" i="1"/>
  <c r="AM307" i="1"/>
  <c r="AM230" i="1"/>
  <c r="AK19" i="1"/>
  <c r="AM330" i="1"/>
  <c r="AM325" i="1"/>
  <c r="AM231" i="1"/>
  <c r="AM134" i="1"/>
  <c r="AK289" i="1"/>
  <c r="AK282" i="1"/>
  <c r="AK87" i="1"/>
  <c r="AK232" i="1"/>
  <c r="AM170" i="1"/>
  <c r="AK267" i="1"/>
  <c r="AM94" i="1"/>
  <c r="AK253" i="1"/>
  <c r="AM40" i="1"/>
  <c r="AM14" i="1"/>
  <c r="AM192" i="1"/>
  <c r="AK332" i="1"/>
  <c r="AM54" i="1"/>
  <c r="AM108" i="1"/>
  <c r="AN108" i="1" s="1"/>
  <c r="AK125" i="1"/>
  <c r="AM205" i="1"/>
  <c r="AM291" i="1"/>
  <c r="AK46" i="1"/>
  <c r="AM63" i="1"/>
  <c r="AK38" i="1"/>
  <c r="AK266" i="1"/>
  <c r="AM221" i="1" l="1"/>
  <c r="AK117" i="1"/>
  <c r="AM103" i="1"/>
  <c r="AK286" i="1"/>
  <c r="AK220" i="1"/>
  <c r="AM26" i="1"/>
  <c r="AM116" i="1"/>
  <c r="AM184" i="1"/>
  <c r="AM319" i="1"/>
  <c r="AN319" i="1" s="1"/>
  <c r="AM151" i="1"/>
  <c r="AN151" i="1" s="1"/>
  <c r="AM157" i="1"/>
  <c r="AM188" i="1"/>
  <c r="AM283" i="1"/>
  <c r="AN283" i="1" s="1"/>
  <c r="AM296" i="1"/>
  <c r="AM153" i="1"/>
  <c r="AK32" i="1"/>
  <c r="AK239" i="1"/>
  <c r="AM336" i="1"/>
  <c r="AM88" i="1"/>
  <c r="AK195" i="1"/>
  <c r="AM282" i="1"/>
  <c r="AN282" i="1" s="1"/>
  <c r="AM279" i="1"/>
  <c r="AK301" i="1"/>
  <c r="AM252" i="1"/>
  <c r="AM329" i="1"/>
  <c r="AM182" i="1"/>
  <c r="AM181" i="1"/>
  <c r="AK264" i="1"/>
  <c r="AM174" i="1"/>
  <c r="AM39" i="1"/>
  <c r="AM286" i="1"/>
  <c r="AM162" i="1"/>
  <c r="AN162" i="1" s="1"/>
  <c r="AM288" i="1"/>
  <c r="AM249" i="1"/>
  <c r="AM277" i="1"/>
  <c r="AK244" i="1"/>
  <c r="AK129" i="1"/>
  <c r="AK74" i="1"/>
  <c r="AK131" i="1"/>
  <c r="AK62" i="1"/>
  <c r="AK12" i="1"/>
  <c r="AM33" i="1"/>
  <c r="AM191" i="1"/>
  <c r="AM21" i="1"/>
  <c r="AN21" i="1" s="1"/>
  <c r="AM209" i="1"/>
  <c r="AK96" i="1"/>
  <c r="AM229" i="1"/>
  <c r="AM152" i="1"/>
  <c r="AK261" i="1"/>
  <c r="AM316" i="1"/>
  <c r="AK92" i="1"/>
  <c r="AM197" i="1"/>
  <c r="AM80" i="1"/>
  <c r="AK255" i="1"/>
  <c r="AM318" i="1"/>
  <c r="AK47" i="1"/>
  <c r="AN47" i="1" s="1"/>
  <c r="AM111" i="1"/>
  <c r="AM242" i="1"/>
  <c r="AM310" i="1"/>
  <c r="AN310" i="1" s="1"/>
  <c r="AK113" i="1"/>
  <c r="AM195" i="1"/>
  <c r="AK281" i="1"/>
  <c r="AK248" i="1"/>
  <c r="AK8" i="1"/>
  <c r="AK133" i="1"/>
  <c r="AN133" i="1" s="1"/>
  <c r="AK94" i="1"/>
  <c r="AK212" i="1"/>
  <c r="AN212" i="1" s="1"/>
  <c r="AM123" i="1"/>
  <c r="AM107" i="1"/>
  <c r="AM158" i="1"/>
  <c r="AN248" i="1"/>
  <c r="AM340" i="1"/>
  <c r="AM201" i="1"/>
  <c r="AK77" i="1"/>
  <c r="AM338" i="1"/>
  <c r="AM177" i="1"/>
  <c r="AK234" i="1"/>
  <c r="AK346" i="1"/>
  <c r="AK10" i="1"/>
  <c r="AN10" i="1" s="1"/>
  <c r="AM118" i="1"/>
  <c r="AM17" i="1"/>
  <c r="AM100" i="1"/>
  <c r="AN100" i="1" s="1"/>
  <c r="AN8" i="1"/>
  <c r="AM339" i="1"/>
  <c r="AN339" i="1" s="1"/>
  <c r="AM228" i="1"/>
  <c r="AK182" i="1"/>
  <c r="AN79" i="1"/>
  <c r="AM51" i="1"/>
  <c r="AM301" i="1"/>
  <c r="AK26" i="1"/>
  <c r="AM243" i="1"/>
  <c r="AN243" i="1" s="1"/>
  <c r="AK107" i="1"/>
  <c r="AM38" i="1"/>
  <c r="AK340" i="1"/>
  <c r="AM23" i="1"/>
  <c r="AK207" i="1"/>
  <c r="AK58" i="1"/>
  <c r="AM113" i="1"/>
  <c r="AK134" i="1"/>
  <c r="AM58" i="1"/>
  <c r="AM202" i="1"/>
  <c r="AK337" i="1"/>
  <c r="AN134" i="1"/>
  <c r="AK161" i="1"/>
  <c r="AM320" i="1"/>
  <c r="AM41" i="1"/>
  <c r="AK34" i="1"/>
  <c r="AM52" i="1"/>
  <c r="AK230" i="1"/>
  <c r="AN230" i="1" s="1"/>
  <c r="AM311" i="1"/>
  <c r="AM71" i="1"/>
  <c r="AM281" i="1"/>
  <c r="AM287" i="1"/>
  <c r="AK51" i="1"/>
  <c r="AK333" i="1"/>
  <c r="AN333" i="1" s="1"/>
  <c r="AK246" i="1"/>
  <c r="AK93" i="1"/>
  <c r="AM278" i="1"/>
  <c r="AM12" i="1"/>
  <c r="AM258" i="1"/>
  <c r="AM31" i="1"/>
  <c r="AN31" i="1" s="1"/>
  <c r="AK160" i="1"/>
  <c r="AM72" i="1"/>
  <c r="AM297" i="1"/>
  <c r="AK21" i="1"/>
  <c r="AM175" i="1"/>
  <c r="AN175" i="1" s="1"/>
  <c r="AK278" i="1"/>
  <c r="AN278" i="1" s="1"/>
  <c r="AM236" i="1"/>
  <c r="AM122" i="1"/>
  <c r="AK152" i="1"/>
  <c r="AM267" i="1"/>
  <c r="AM99" i="1"/>
  <c r="AN99" i="1" s="1"/>
  <c r="AK48" i="1"/>
  <c r="AM256" i="1"/>
  <c r="AM86" i="1"/>
  <c r="AK95" i="1"/>
  <c r="AM300" i="1"/>
  <c r="AK83" i="1"/>
  <c r="AM96" i="1"/>
  <c r="AN96" i="1" s="1"/>
  <c r="AN38" i="1"/>
  <c r="AM216" i="1"/>
  <c r="AK132" i="1"/>
  <c r="AK169" i="1"/>
  <c r="AM241" i="1"/>
  <c r="AN241" i="1" s="1"/>
  <c r="AK274" i="1"/>
  <c r="AN274" i="1" s="1"/>
  <c r="AM305" i="1"/>
  <c r="AK204" i="1"/>
  <c r="AM10" i="1"/>
  <c r="AM193" i="1"/>
  <c r="AK313" i="1"/>
  <c r="AM348" i="1"/>
  <c r="AN348" i="1" s="1"/>
  <c r="AM25" i="1"/>
  <c r="AM293" i="1"/>
  <c r="AM206" i="1"/>
  <c r="AM6" i="1"/>
  <c r="AM303" i="1"/>
  <c r="AN303" i="1" s="1"/>
  <c r="AM130" i="1"/>
  <c r="AM255" i="1"/>
  <c r="AN255" i="1" s="1"/>
  <c r="AM194" i="1"/>
  <c r="AN194" i="1" s="1"/>
  <c r="AN173" i="1"/>
  <c r="AK3" i="1"/>
  <c r="AN3" i="1" s="1"/>
  <c r="AM159" i="1"/>
  <c r="AM16" i="1"/>
  <c r="AN16" i="1" s="1"/>
  <c r="AM92" i="1"/>
  <c r="AN184" i="1"/>
  <c r="AM246" i="1"/>
  <c r="AN246" i="1" s="1"/>
  <c r="AM304" i="1"/>
  <c r="AM207" i="1"/>
  <c r="AM32" i="1"/>
  <c r="AM64" i="1"/>
  <c r="AM128" i="1"/>
  <c r="AM298" i="1"/>
  <c r="AM76" i="1"/>
  <c r="AM125" i="1"/>
  <c r="AM67" i="1"/>
  <c r="AN67" i="1" s="1"/>
  <c r="AN4" i="1"/>
  <c r="AM273" i="1"/>
  <c r="AK304" i="1"/>
  <c r="AN304" i="1" s="1"/>
  <c r="AM104" i="1"/>
  <c r="AM101" i="1"/>
  <c r="AM13" i="1"/>
  <c r="AM210" i="1"/>
  <c r="AN210" i="1" s="1"/>
  <c r="AM172" i="1"/>
  <c r="AM217" i="1"/>
  <c r="AN217" i="1" s="1"/>
  <c r="AK331" i="1"/>
  <c r="AN125" i="1"/>
  <c r="AK104" i="1"/>
  <c r="AN104" i="1" s="1"/>
  <c r="AM19" i="1"/>
  <c r="AM244" i="1"/>
  <c r="AM322" i="1"/>
  <c r="AN322" i="1" s="1"/>
  <c r="AK63" i="1"/>
  <c r="AM323" i="1"/>
  <c r="AN323" i="1" s="1"/>
  <c r="AK330" i="1"/>
  <c r="AN330" i="1" s="1"/>
  <c r="AK147" i="1"/>
  <c r="AK285" i="1"/>
  <c r="AK320" i="1"/>
  <c r="AK155" i="1"/>
  <c r="AM335" i="1"/>
  <c r="AK176" i="1"/>
  <c r="AN176" i="1" s="1"/>
  <c r="AM90" i="1"/>
  <c r="AK199" i="1"/>
  <c r="AK5" i="1"/>
  <c r="AN5" i="1" s="1"/>
  <c r="AK146" i="1"/>
  <c r="AN146" i="1" s="1"/>
  <c r="AK148" i="1"/>
  <c r="AN148" i="1" s="1"/>
  <c r="AK27" i="1"/>
  <c r="AK260" i="1"/>
  <c r="AN260" i="1" s="1"/>
  <c r="AK119" i="1"/>
  <c r="AN119" i="1" s="1"/>
  <c r="AK153" i="1"/>
  <c r="AK45" i="1"/>
  <c r="AN45" i="1" s="1"/>
  <c r="AK120" i="1"/>
  <c r="AN120" i="1" s="1"/>
  <c r="AK187" i="1"/>
  <c r="AN187" i="1" s="1"/>
  <c r="AK213" i="1"/>
  <c r="AN213" i="1" s="1"/>
  <c r="AK60" i="1"/>
  <c r="AK68" i="1"/>
  <c r="AN68" i="1" s="1"/>
  <c r="AN226" i="1"/>
  <c r="AK197" i="1"/>
  <c r="AN197" i="1" s="1"/>
  <c r="AK138" i="1"/>
  <c r="AK215" i="1"/>
  <c r="AN215" i="1" s="1"/>
  <c r="AK171" i="1"/>
  <c r="AN171" i="1" s="1"/>
  <c r="AK280" i="1"/>
  <c r="AN280" i="1" s="1"/>
  <c r="AK202" i="1"/>
  <c r="AN202" i="1" s="1"/>
  <c r="AK227" i="1"/>
  <c r="AN227" i="1" s="1"/>
  <c r="AK122" i="1"/>
  <c r="AN122" i="1" s="1"/>
  <c r="AK180" i="1"/>
  <c r="AN180" i="1" s="1"/>
  <c r="AK231" i="1"/>
  <c r="AK90" i="1"/>
  <c r="AN90" i="1" s="1"/>
  <c r="AK224" i="1"/>
  <c r="AN224" i="1" s="1"/>
  <c r="AK265" i="1"/>
  <c r="AN265" i="1" s="1"/>
  <c r="AM165" i="1"/>
  <c r="AN165" i="1" s="1"/>
  <c r="AK24" i="1"/>
  <c r="AN24" i="1" s="1"/>
  <c r="AK28" i="1"/>
  <c r="AN28" i="1" s="1"/>
  <c r="AK249" i="1"/>
  <c r="AN249" i="1" s="1"/>
  <c r="AK55" i="1"/>
  <c r="AN55" i="1" s="1"/>
  <c r="AM97" i="1"/>
  <c r="AN97" i="1" s="1"/>
  <c r="AM74" i="1"/>
  <c r="AN74" i="1" s="1"/>
  <c r="AM315" i="1"/>
  <c r="AK295" i="1"/>
  <c r="AN295" i="1" s="1"/>
  <c r="AM169" i="1"/>
  <c r="AN169" i="1" s="1"/>
  <c r="AK14" i="1"/>
  <c r="AN14" i="1" s="1"/>
  <c r="AK56" i="1"/>
  <c r="AN56" i="1" s="1"/>
  <c r="AK110" i="1"/>
  <c r="AN110" i="1" s="1"/>
  <c r="AK123" i="1"/>
  <c r="AK338" i="1"/>
  <c r="AK128" i="1"/>
  <c r="AK50" i="1"/>
  <c r="AN50" i="1" s="1"/>
  <c r="BC2" i="1"/>
  <c r="AQ179" i="1" s="1"/>
  <c r="AK344" i="1"/>
  <c r="AN344" i="1" s="1"/>
  <c r="AK179" i="1"/>
  <c r="AN179" i="1" s="1"/>
  <c r="AK15" i="1"/>
  <c r="AN15" i="1" s="1"/>
  <c r="AN178" i="1"/>
  <c r="AN86" i="1"/>
  <c r="AN205" i="1"/>
  <c r="AN341" i="1"/>
  <c r="AN264" i="1"/>
  <c r="AN89" i="1"/>
  <c r="AN46" i="1"/>
  <c r="AN17" i="1"/>
  <c r="AN284" i="1"/>
  <c r="AN33" i="1"/>
  <c r="AN174" i="1"/>
  <c r="AN170" i="1"/>
  <c r="AN343" i="1"/>
  <c r="AN251" i="1"/>
  <c r="AN336" i="1"/>
  <c r="AN157" i="1"/>
  <c r="AM268" i="1"/>
  <c r="AN268" i="1" s="1"/>
  <c r="AN53" i="1"/>
  <c r="AM60" i="1"/>
  <c r="AN262" i="1"/>
  <c r="AQ145" i="1"/>
  <c r="AQ259" i="1"/>
  <c r="AQ111" i="1"/>
  <c r="AQ221" i="1"/>
  <c r="AQ176" i="1"/>
  <c r="BD2" i="1"/>
  <c r="AP260" i="1" s="1"/>
  <c r="AN153" i="1"/>
  <c r="AN135" i="1"/>
  <c r="AN69" i="1"/>
  <c r="AN328" i="1"/>
  <c r="AN2" i="1"/>
  <c r="AN64" i="1"/>
  <c r="AN214" i="1"/>
  <c r="AN244" i="1"/>
  <c r="AN142" i="1"/>
  <c r="AN83" i="1"/>
  <c r="AN271" i="1"/>
  <c r="AN36" i="1"/>
  <c r="AN81" i="1"/>
  <c r="AN242" i="1"/>
  <c r="AN294" i="1"/>
  <c r="AN259" i="1"/>
  <c r="AN220" i="1"/>
  <c r="AN287" i="1"/>
  <c r="AM139" i="1"/>
  <c r="AN139" i="1" s="1"/>
  <c r="AM314" i="1"/>
  <c r="AN314" i="1" s="1"/>
  <c r="AN41" i="1"/>
  <c r="AN9" i="1"/>
  <c r="AN301" i="1"/>
  <c r="AM138" i="1"/>
  <c r="AN19" i="1"/>
  <c r="AN235" i="1"/>
  <c r="AN141" i="1"/>
  <c r="AN218" i="1"/>
  <c r="AN234" i="1"/>
  <c r="AN309" i="1"/>
  <c r="AM144" i="1"/>
  <c r="AN144" i="1" s="1"/>
  <c r="AN66" i="1"/>
  <c r="AN177" i="1"/>
  <c r="AN161" i="1"/>
  <c r="AN164" i="1"/>
  <c r="AN43" i="1"/>
  <c r="AN118" i="1"/>
  <c r="AN239" i="1"/>
  <c r="AN207" i="1"/>
  <c r="AN48" i="1"/>
  <c r="AN140" i="1"/>
  <c r="AN193" i="1"/>
  <c r="AN297" i="1"/>
  <c r="AN233" i="1"/>
  <c r="AN131" i="1"/>
  <c r="AN111" i="1"/>
  <c r="AN188" i="1"/>
  <c r="AN236" i="1"/>
  <c r="AM237" i="1"/>
  <c r="AN237" i="1" s="1"/>
  <c r="AN65" i="1"/>
  <c r="AN147" i="1"/>
  <c r="AN305" i="1"/>
  <c r="AN80" i="1"/>
  <c r="AN101" i="1"/>
  <c r="AN152" i="1"/>
  <c r="AN103" i="1"/>
  <c r="AN156" i="1"/>
  <c r="AN77" i="1"/>
  <c r="AN11" i="1"/>
  <c r="AN290" i="1"/>
  <c r="AN37" i="1"/>
  <c r="AN71" i="1"/>
  <c r="AN190" i="1"/>
  <c r="AN315" i="1"/>
  <c r="AN276" i="1"/>
  <c r="AN136" i="1"/>
  <c r="AN62" i="1"/>
  <c r="AN232" i="1"/>
  <c r="AN250" i="1"/>
  <c r="AN204" i="1"/>
  <c r="AN172" i="1"/>
  <c r="AN132" i="1"/>
  <c r="AN52" i="1"/>
  <c r="AN216" i="1"/>
  <c r="AN166" i="1"/>
  <c r="AN126" i="1"/>
  <c r="AN316" i="1"/>
  <c r="AN39" i="1"/>
  <c r="AN149" i="1"/>
  <c r="AN257" i="1"/>
  <c r="AN113" i="1"/>
  <c r="AN329" i="1"/>
  <c r="AN121" i="1"/>
  <c r="AN269" i="1"/>
  <c r="AN332" i="1"/>
  <c r="AN198" i="1"/>
  <c r="AN160" i="1"/>
  <c r="AN183" i="1"/>
  <c r="AN116" i="1"/>
  <c r="AN22" i="1"/>
  <c r="AN300" i="1"/>
  <c r="AN201" i="1"/>
  <c r="AN288" i="1"/>
  <c r="AN293" i="1"/>
  <c r="AN311" i="1"/>
  <c r="AN223" i="1"/>
  <c r="AN324" i="1"/>
  <c r="AN247" i="1"/>
  <c r="AN203" i="1"/>
  <c r="AN182" i="1"/>
  <c r="AN93" i="1"/>
  <c r="AN340" i="1"/>
  <c r="AN285" i="1"/>
  <c r="AN320" i="1"/>
  <c r="AN335" i="1"/>
  <c r="AN192" i="1"/>
  <c r="AN308" i="1"/>
  <c r="AN231" i="1"/>
  <c r="AN292" i="1"/>
  <c r="AN273" i="1"/>
  <c r="AN252" i="1"/>
  <c r="AN92" i="1"/>
  <c r="AN155" i="1"/>
  <c r="AN253" i="1"/>
  <c r="AN191" i="1"/>
  <c r="AN347" i="1"/>
  <c r="AN84" i="1"/>
  <c r="AN49" i="1"/>
  <c r="AN115" i="1"/>
  <c r="AN137" i="1"/>
  <c r="AN109" i="1"/>
  <c r="AN342" i="1"/>
  <c r="AN345" i="1"/>
  <c r="AN12" i="1"/>
  <c r="AN199" i="1"/>
  <c r="AN29" i="1"/>
  <c r="AN222" i="1"/>
  <c r="AN168" i="1"/>
  <c r="AN88" i="1"/>
  <c r="AN57" i="1"/>
  <c r="AN327" i="1"/>
  <c r="AN245" i="1"/>
  <c r="AN129" i="1"/>
  <c r="AN229" i="1"/>
  <c r="AN195" i="1"/>
  <c r="AN228" i="1"/>
  <c r="AN13" i="1"/>
  <c r="AN130" i="1"/>
  <c r="AN27" i="1"/>
  <c r="AN70" i="1"/>
  <c r="AN312" i="1"/>
  <c r="AN256" i="1"/>
  <c r="AN302" i="1"/>
  <c r="AN185" i="1"/>
  <c r="AN286" i="1"/>
  <c r="AN61" i="1"/>
  <c r="AN279" i="1"/>
  <c r="AN307" i="1"/>
  <c r="AN238" i="1"/>
  <c r="AN26" i="1"/>
  <c r="AN200" i="1"/>
  <c r="AN211" i="1"/>
  <c r="AN6" i="1"/>
  <c r="AN337" i="1"/>
  <c r="AN331" i="1"/>
  <c r="AN51" i="1"/>
  <c r="AN54" i="1"/>
  <c r="AN158" i="1"/>
  <c r="AN106" i="1"/>
  <c r="AN7" i="1"/>
  <c r="AN30" i="1"/>
  <c r="AN289" i="1"/>
  <c r="AN72" i="1"/>
  <c r="AN85" i="1"/>
  <c r="AN91" i="1"/>
  <c r="AN20" i="1"/>
  <c r="AN98" i="1"/>
  <c r="AN75" i="1"/>
  <c r="AN18" i="1"/>
  <c r="AN334" i="1"/>
  <c r="AN272" i="1"/>
  <c r="AN208" i="1"/>
  <c r="AN94" i="1"/>
  <c r="AN196" i="1"/>
  <c r="AN313" i="1"/>
  <c r="AN95" i="1"/>
  <c r="AN63" i="1"/>
  <c r="AN44" i="1"/>
  <c r="AN143" i="1"/>
  <c r="AN277" i="1"/>
  <c r="AN275" i="1"/>
  <c r="AN296" i="1"/>
  <c r="AN186" i="1"/>
  <c r="AN298" i="1"/>
  <c r="AN258" i="1"/>
  <c r="AN281" i="1"/>
  <c r="AN107" i="1"/>
  <c r="AN25" i="1"/>
  <c r="AN206" i="1"/>
  <c r="AN338" i="1"/>
  <c r="AN23" i="1"/>
  <c r="AN40" i="1"/>
  <c r="AN105" i="1"/>
  <c r="AN154" i="1"/>
  <c r="AN221" i="1"/>
  <c r="AN117" i="1"/>
  <c r="AN163" i="1"/>
  <c r="AN261" i="1"/>
  <c r="AN181" i="1"/>
  <c r="AN291" i="1"/>
  <c r="AN346" i="1"/>
  <c r="AN167" i="1"/>
  <c r="AN267" i="1"/>
  <c r="AN325" i="1"/>
  <c r="AN112" i="1"/>
  <c r="AN124" i="1"/>
  <c r="AN306" i="1"/>
  <c r="AN150" i="1"/>
  <c r="AN326" i="1"/>
  <c r="AN76" i="1"/>
  <c r="AN270" i="1"/>
  <c r="AN34" i="1"/>
  <c r="AN102" i="1"/>
  <c r="AN42" i="1"/>
  <c r="AN59" i="1"/>
  <c r="AN82" i="1"/>
  <c r="AN32" i="1"/>
  <c r="AN209" i="1"/>
  <c r="AN240" i="1"/>
  <c r="AN159" i="1"/>
  <c r="AN225" i="1"/>
  <c r="AN318" i="1"/>
  <c r="AN73" i="1"/>
  <c r="AN266" i="1"/>
  <c r="AN317" i="1"/>
  <c r="AN219" i="1"/>
  <c r="AN78" i="1"/>
  <c r="AN127" i="1"/>
  <c r="AN87" i="1"/>
  <c r="AN35" i="1"/>
  <c r="AN254" i="1"/>
  <c r="AN299" i="1"/>
  <c r="AN321" i="1"/>
  <c r="AN263" i="1"/>
  <c r="AQ215" i="1" l="1"/>
  <c r="AQ206" i="1"/>
  <c r="AN123" i="1"/>
  <c r="AQ217" i="1"/>
  <c r="AQ160" i="1"/>
  <c r="AQ235" i="1"/>
  <c r="AQ188" i="1"/>
  <c r="AQ140" i="1"/>
  <c r="AQ105" i="1"/>
  <c r="AQ256" i="1"/>
  <c r="AQ279" i="1"/>
  <c r="AQ181" i="1"/>
  <c r="AQ70" i="1"/>
  <c r="AQ123" i="1"/>
  <c r="AQ35" i="1"/>
  <c r="AQ237" i="1"/>
  <c r="AQ92" i="1"/>
  <c r="AQ143" i="1"/>
  <c r="AQ141" i="1"/>
  <c r="AQ339" i="1"/>
  <c r="AQ336" i="1"/>
  <c r="AQ312" i="1"/>
  <c r="AQ162" i="1"/>
  <c r="AQ340" i="1"/>
  <c r="AQ91" i="1"/>
  <c r="AQ289" i="1"/>
  <c r="AQ337" i="1"/>
  <c r="AQ207" i="1"/>
  <c r="AQ20" i="1"/>
  <c r="AQ44" i="1"/>
  <c r="AQ302" i="1"/>
  <c r="AQ13" i="1"/>
  <c r="AQ54" i="1"/>
  <c r="AQ61" i="1"/>
  <c r="AQ272" i="1"/>
  <c r="AQ156" i="1"/>
  <c r="AQ329" i="1"/>
  <c r="AQ247" i="1"/>
  <c r="AQ291" i="1"/>
  <c r="AQ154" i="1"/>
  <c r="AQ68" i="1"/>
  <c r="AQ174" i="1"/>
  <c r="AQ194" i="1"/>
  <c r="AQ208" i="1"/>
  <c r="AQ287" i="1"/>
  <c r="AQ2" i="1"/>
  <c r="AQ275" i="1"/>
  <c r="AQ301" i="1"/>
  <c r="AN58" i="1"/>
  <c r="AQ250" i="1"/>
  <c r="AQ60" i="1"/>
  <c r="AQ180" i="1"/>
  <c r="AQ164" i="1"/>
  <c r="AQ87" i="1"/>
  <c r="AQ132" i="1"/>
  <c r="AQ214" i="1"/>
  <c r="AQ245" i="1"/>
  <c r="AQ216" i="1"/>
  <c r="AQ249" i="1"/>
  <c r="AQ85" i="1"/>
  <c r="AQ155" i="1"/>
  <c r="AQ338" i="1"/>
  <c r="AQ252" i="1"/>
  <c r="AN138" i="1"/>
  <c r="AN128" i="1"/>
  <c r="AQ45" i="1"/>
  <c r="AQ46" i="1"/>
  <c r="AQ100" i="1"/>
  <c r="AQ166" i="1"/>
  <c r="AQ348" i="1"/>
  <c r="AQ76" i="1"/>
  <c r="AQ282" i="1"/>
  <c r="AQ230" i="1"/>
  <c r="AQ263" i="1"/>
  <c r="AQ281" i="1"/>
  <c r="AQ168" i="1"/>
  <c r="AQ305" i="1"/>
  <c r="AQ187" i="1"/>
  <c r="AQ117" i="1"/>
  <c r="AQ3" i="1"/>
  <c r="AQ220" i="1"/>
  <c r="AQ29" i="1"/>
  <c r="AQ120" i="1"/>
  <c r="AQ269" i="1"/>
  <c r="AQ323" i="1"/>
  <c r="AQ210" i="1"/>
  <c r="AQ197" i="1"/>
  <c r="AQ99" i="1"/>
  <c r="AQ299" i="1"/>
  <c r="AQ222" i="1"/>
  <c r="AQ16" i="1"/>
  <c r="AQ193" i="1"/>
  <c r="AQ319" i="1"/>
  <c r="AQ30" i="1"/>
  <c r="AQ298" i="1"/>
  <c r="AQ84" i="1"/>
  <c r="AQ255" i="1"/>
  <c r="AQ67" i="1"/>
  <c r="AQ36" i="1"/>
  <c r="AN60" i="1"/>
  <c r="AQ295" i="1"/>
  <c r="AQ51" i="1"/>
  <c r="AQ277" i="1"/>
  <c r="AQ15" i="1"/>
  <c r="AQ146" i="1"/>
  <c r="AQ33" i="1"/>
  <c r="AQ257" i="1"/>
  <c r="AQ63" i="1"/>
  <c r="AQ310" i="1"/>
  <c r="AQ178" i="1"/>
  <c r="AQ151" i="1"/>
  <c r="AQ113" i="1"/>
  <c r="AQ243" i="1"/>
  <c r="AQ38" i="1"/>
  <c r="AQ219" i="1"/>
  <c r="AQ201" i="1"/>
  <c r="AQ184" i="1"/>
  <c r="AQ27" i="1"/>
  <c r="AQ342" i="1"/>
  <c r="AQ242" i="1"/>
  <c r="AQ229" i="1"/>
  <c r="AQ114" i="1"/>
  <c r="AQ42" i="1"/>
  <c r="AQ203" i="1"/>
  <c r="AQ116" i="1"/>
  <c r="AQ135" i="1"/>
  <c r="AQ142" i="1"/>
  <c r="AQ205" i="1"/>
  <c r="AQ79" i="1"/>
  <c r="AQ185" i="1"/>
  <c r="AQ41" i="1"/>
  <c r="AQ107" i="1"/>
  <c r="AQ311" i="1"/>
  <c r="AQ157" i="1"/>
  <c r="AQ343" i="1"/>
  <c r="AQ294" i="1"/>
  <c r="AQ317" i="1"/>
  <c r="AQ19" i="1"/>
  <c r="AQ74" i="1"/>
  <c r="AQ326" i="1"/>
  <c r="AQ278" i="1"/>
  <c r="AQ270" i="1"/>
  <c r="AQ303" i="1"/>
  <c r="AQ286" i="1"/>
  <c r="AQ344" i="1"/>
  <c r="AQ139" i="1"/>
  <c r="AQ43" i="1"/>
  <c r="AQ169" i="1"/>
  <c r="AQ308" i="1"/>
  <c r="AQ40" i="1"/>
  <c r="AQ4" i="1"/>
  <c r="AQ108" i="1"/>
  <c r="AQ73" i="1"/>
  <c r="AQ189" i="1"/>
  <c r="AQ82" i="1"/>
  <c r="AQ64" i="1"/>
  <c r="AQ173" i="1"/>
  <c r="AQ218" i="1"/>
  <c r="AQ150" i="1"/>
  <c r="AQ288" i="1"/>
  <c r="AQ134" i="1"/>
  <c r="AQ202" i="1"/>
  <c r="AQ32" i="1"/>
  <c r="AQ122" i="1"/>
  <c r="AQ66" i="1"/>
  <c r="AQ306" i="1"/>
  <c r="AQ258" i="1"/>
  <c r="AQ50" i="1"/>
  <c r="AQ124" i="1"/>
  <c r="AQ226" i="1"/>
  <c r="AQ248" i="1"/>
  <c r="AQ18" i="1"/>
  <c r="AQ290" i="1"/>
  <c r="AQ6" i="1"/>
  <c r="AQ324" i="1"/>
  <c r="AQ327" i="1"/>
  <c r="AQ304" i="1"/>
  <c r="AQ276" i="1"/>
  <c r="AQ106" i="1"/>
  <c r="AQ172" i="1"/>
  <c r="AQ37" i="1"/>
  <c r="AQ83" i="1"/>
  <c r="AQ8" i="1"/>
  <c r="AQ110" i="1"/>
  <c r="AQ57" i="1"/>
  <c r="AQ121" i="1"/>
  <c r="AQ86" i="1"/>
  <c r="AQ14" i="1"/>
  <c r="AQ325" i="1"/>
  <c r="AQ227" i="1"/>
  <c r="AQ48" i="1"/>
  <c r="AQ333" i="1"/>
  <c r="AQ75" i="1"/>
  <c r="AQ246" i="1"/>
  <c r="AQ200" i="1"/>
  <c r="AQ104" i="1"/>
  <c r="AQ261" i="1"/>
  <c r="AQ346" i="1"/>
  <c r="AQ62" i="1"/>
  <c r="AQ265" i="1"/>
  <c r="AQ118" i="1"/>
  <c r="AQ175" i="1"/>
  <c r="AQ97" i="1"/>
  <c r="AQ126" i="1"/>
  <c r="AQ153" i="1"/>
  <c r="AQ260" i="1"/>
  <c r="AQ293" i="1"/>
  <c r="AQ119" i="1"/>
  <c r="AQ21" i="1"/>
  <c r="AQ58" i="1"/>
  <c r="AQ313" i="1"/>
  <c r="AQ204" i="1"/>
  <c r="AQ239" i="1"/>
  <c r="AQ212" i="1"/>
  <c r="AQ236" i="1"/>
  <c r="AQ65" i="1"/>
  <c r="AQ9" i="1"/>
  <c r="AQ195" i="1"/>
  <c r="AQ165" i="1"/>
  <c r="AQ186" i="1"/>
  <c r="AQ138" i="1"/>
  <c r="AQ34" i="1"/>
  <c r="AQ69" i="1"/>
  <c r="AQ11" i="1"/>
  <c r="AQ56" i="1"/>
  <c r="AQ89" i="1"/>
  <c r="AQ309" i="1"/>
  <c r="AQ163" i="1"/>
  <c r="AQ137" i="1"/>
  <c r="AQ128" i="1"/>
  <c r="AQ296" i="1"/>
  <c r="AQ130" i="1"/>
  <c r="AQ52" i="1"/>
  <c r="AQ10" i="1"/>
  <c r="AQ347" i="1"/>
  <c r="AQ47" i="1"/>
  <c r="AQ284" i="1"/>
  <c r="AQ300" i="1"/>
  <c r="AQ26" i="1"/>
  <c r="AQ274" i="1"/>
  <c r="AQ90" i="1"/>
  <c r="AQ80" i="1"/>
  <c r="AQ211" i="1"/>
  <c r="AQ331" i="1"/>
  <c r="AQ321" i="1"/>
  <c r="AQ271" i="1"/>
  <c r="AQ292" i="1"/>
  <c r="AQ234" i="1"/>
  <c r="AQ285" i="1"/>
  <c r="AQ251" i="1"/>
  <c r="AQ297" i="1"/>
  <c r="AQ196" i="1"/>
  <c r="AQ23" i="1"/>
  <c r="AQ268" i="1"/>
  <c r="AQ53" i="1"/>
  <c r="AQ231" i="1"/>
  <c r="AQ96" i="1"/>
  <c r="AQ334" i="1"/>
  <c r="AQ94" i="1"/>
  <c r="AQ241" i="1"/>
  <c r="AQ223" i="1"/>
  <c r="AQ5" i="1"/>
  <c r="AQ314" i="1"/>
  <c r="AQ159" i="1"/>
  <c r="AQ115" i="1"/>
  <c r="AQ133" i="1"/>
  <c r="AQ307" i="1"/>
  <c r="AQ136" i="1"/>
  <c r="AQ88" i="1"/>
  <c r="AQ7" i="1"/>
  <c r="AQ190" i="1"/>
  <c r="AQ192" i="1"/>
  <c r="AQ213" i="1"/>
  <c r="AQ318" i="1"/>
  <c r="AQ232" i="1"/>
  <c r="AQ328" i="1"/>
  <c r="AQ77" i="1"/>
  <c r="AQ148" i="1"/>
  <c r="AQ31" i="1"/>
  <c r="AQ315" i="1"/>
  <c r="AQ39" i="1"/>
  <c r="AQ224" i="1"/>
  <c r="AQ267" i="1"/>
  <c r="AQ177" i="1"/>
  <c r="AQ144" i="1"/>
  <c r="AQ24" i="1"/>
  <c r="AQ322" i="1"/>
  <c r="AQ273" i="1"/>
  <c r="AQ101" i="1"/>
  <c r="AQ170" i="1"/>
  <c r="AQ28" i="1"/>
  <c r="AQ161" i="1"/>
  <c r="AQ22" i="1"/>
  <c r="AQ72" i="1"/>
  <c r="AQ283" i="1"/>
  <c r="AQ147" i="1"/>
  <c r="AQ95" i="1"/>
  <c r="AQ262" i="1"/>
  <c r="AQ209" i="1"/>
  <c r="AQ129" i="1"/>
  <c r="AQ103" i="1"/>
  <c r="AR260" i="1"/>
  <c r="AQ266" i="1"/>
  <c r="AQ102" i="1"/>
  <c r="AQ233" i="1"/>
  <c r="AQ345" i="1"/>
  <c r="AQ152" i="1"/>
  <c r="AQ171" i="1"/>
  <c r="AQ191" i="1"/>
  <c r="AQ335" i="1"/>
  <c r="AQ316" i="1"/>
  <c r="AQ25" i="1"/>
  <c r="AQ199" i="1"/>
  <c r="AQ198" i="1"/>
  <c r="AQ341" i="1"/>
  <c r="AQ182" i="1"/>
  <c r="AQ332" i="1"/>
  <c r="AQ264" i="1"/>
  <c r="AQ131" i="1"/>
  <c r="AQ240" i="1"/>
  <c r="AQ254" i="1"/>
  <c r="AQ17" i="1"/>
  <c r="AQ228" i="1"/>
  <c r="AQ109" i="1"/>
  <c r="AQ78" i="1"/>
  <c r="AQ98" i="1"/>
  <c r="AQ280" i="1"/>
  <c r="AQ158" i="1"/>
  <c r="AQ167" i="1"/>
  <c r="AQ320" i="1"/>
  <c r="AQ127" i="1"/>
  <c r="AQ93" i="1"/>
  <c r="AQ149" i="1"/>
  <c r="AQ12" i="1"/>
  <c r="AQ49" i="1"/>
  <c r="AQ253" i="1"/>
  <c r="AQ183" i="1"/>
  <c r="AQ71" i="1"/>
  <c r="AQ225" i="1"/>
  <c r="AQ59" i="1"/>
  <c r="AQ55" i="1"/>
  <c r="AQ81" i="1"/>
  <c r="AQ112" i="1"/>
  <c r="AQ244" i="1"/>
  <c r="AQ125" i="1"/>
  <c r="AQ238" i="1"/>
  <c r="AQ330" i="1"/>
  <c r="AP276" i="1"/>
  <c r="AP70" i="1"/>
  <c r="AR70" i="1" s="1"/>
  <c r="AP179" i="1"/>
  <c r="AR179" i="1" s="1"/>
  <c r="AP175" i="1"/>
  <c r="AP45" i="1"/>
  <c r="AR45" i="1" s="1"/>
  <c r="AP60" i="1"/>
  <c r="AP230" i="1"/>
  <c r="AP2" i="1"/>
  <c r="AP43" i="1"/>
  <c r="AP82" i="1"/>
  <c r="AP279" i="1"/>
  <c r="AP192" i="1"/>
  <c r="AP151" i="1"/>
  <c r="AP93" i="1"/>
  <c r="AP130" i="1"/>
  <c r="AP159" i="1"/>
  <c r="AP47" i="1"/>
  <c r="AR47" i="1" s="1"/>
  <c r="AP165" i="1"/>
  <c r="AP322" i="1"/>
  <c r="AP305" i="1"/>
  <c r="AP61" i="1"/>
  <c r="AP64" i="1"/>
  <c r="AP212" i="1"/>
  <c r="AR212" i="1" s="1"/>
  <c r="AP214" i="1"/>
  <c r="AR214" i="1" s="1"/>
  <c r="AP30" i="1"/>
  <c r="AP29" i="1"/>
  <c r="AP91" i="1"/>
  <c r="AR91" i="1" s="1"/>
  <c r="AP49" i="1"/>
  <c r="AP345" i="1"/>
  <c r="AR345" i="1" s="1"/>
  <c r="AP138" i="1"/>
  <c r="AR138" i="1" s="1"/>
  <c r="AP248" i="1"/>
  <c r="AP228" i="1"/>
  <c r="AP189" i="1"/>
  <c r="AP197" i="1"/>
  <c r="AR197" i="1" s="1"/>
  <c r="AP18" i="1"/>
  <c r="AR18" i="1" s="1"/>
  <c r="AP171" i="1"/>
  <c r="AP85" i="1"/>
  <c r="AR85" i="1" s="1"/>
  <c r="AP57" i="1"/>
  <c r="AP299" i="1"/>
  <c r="AP337" i="1"/>
  <c r="AR337" i="1" s="1"/>
  <c r="AP238" i="1"/>
  <c r="AR238" i="1" s="1"/>
  <c r="AP32" i="1"/>
  <c r="AP156" i="1"/>
  <c r="AP10" i="1"/>
  <c r="AP9" i="1"/>
  <c r="AP13" i="1"/>
  <c r="AR13" i="1" s="1"/>
  <c r="AP313" i="1"/>
  <c r="AR313" i="1" s="1"/>
  <c r="AP74" i="1"/>
  <c r="AP198" i="1"/>
  <c r="AP144" i="1"/>
  <c r="AP231" i="1"/>
  <c r="AP209" i="1"/>
  <c r="AP122" i="1"/>
  <c r="AR122" i="1" s="1"/>
  <c r="AP52" i="1"/>
  <c r="AR52" i="1" s="1"/>
  <c r="AP78" i="1"/>
  <c r="AP245" i="1"/>
  <c r="AP146" i="1"/>
  <c r="AP161" i="1"/>
  <c r="AP72" i="1"/>
  <c r="AR72" i="1" s="1"/>
  <c r="AP115" i="1"/>
  <c r="AP25" i="1"/>
  <c r="AR25" i="1" s="1"/>
  <c r="AP295" i="1"/>
  <c r="AP154" i="1"/>
  <c r="AP303" i="1"/>
  <c r="AP234" i="1"/>
  <c r="AR234" i="1" s="1"/>
  <c r="AP336" i="1"/>
  <c r="AP143" i="1"/>
  <c r="AR143" i="1" s="1"/>
  <c r="AP291" i="1"/>
  <c r="AP28" i="1"/>
  <c r="AP106" i="1"/>
  <c r="AP242" i="1"/>
  <c r="AP33" i="1"/>
  <c r="AP338" i="1"/>
  <c r="AP308" i="1"/>
  <c r="AP281" i="1"/>
  <c r="AR281" i="1" s="1"/>
  <c r="AP174" i="1"/>
  <c r="AR174" i="1" s="1"/>
  <c r="AP178" i="1"/>
  <c r="AP185" i="1"/>
  <c r="AP157" i="1"/>
  <c r="AP184" i="1"/>
  <c r="AP121" i="1"/>
  <c r="AP87" i="1"/>
  <c r="AR87" i="1" s="1"/>
  <c r="AP199" i="1"/>
  <c r="AP246" i="1"/>
  <c r="AP112" i="1"/>
  <c r="AR112" i="1" s="1"/>
  <c r="AP65" i="1"/>
  <c r="AP314" i="1"/>
  <c r="AP347" i="1"/>
  <c r="AP306" i="1"/>
  <c r="AR306" i="1" s="1"/>
  <c r="AP254" i="1"/>
  <c r="AP294" i="1"/>
  <c r="AP312" i="1"/>
  <c r="AP275" i="1"/>
  <c r="AP176" i="1"/>
  <c r="AR176" i="1" s="1"/>
  <c r="AP101" i="1"/>
  <c r="AP236" i="1"/>
  <c r="AR236" i="1" s="1"/>
  <c r="AP249" i="1"/>
  <c r="AP119" i="1"/>
  <c r="AP301" i="1"/>
  <c r="AP348" i="1"/>
  <c r="AP326" i="1"/>
  <c r="AR326" i="1" s="1"/>
  <c r="AP290" i="1"/>
  <c r="AR290" i="1" s="1"/>
  <c r="AP141" i="1"/>
  <c r="AR141" i="1" s="1"/>
  <c r="AP204" i="1"/>
  <c r="AP302" i="1"/>
  <c r="AR302" i="1" s="1"/>
  <c r="AP319" i="1"/>
  <c r="AR319" i="1" s="1"/>
  <c r="AP142" i="1"/>
  <c r="AR142" i="1" s="1"/>
  <c r="AP89" i="1"/>
  <c r="AP3" i="1"/>
  <c r="AR3" i="1" s="1"/>
  <c r="AP200" i="1"/>
  <c r="AP166" i="1"/>
  <c r="AR166" i="1" s="1"/>
  <c r="AP100" i="1"/>
  <c r="AR100" i="1" s="1"/>
  <c r="AP134" i="1"/>
  <c r="AR134" i="1" s="1"/>
  <c r="AP191" i="1"/>
  <c r="AP160" i="1"/>
  <c r="AR160" i="1" s="1"/>
  <c r="AP41" i="1"/>
  <c r="AP66" i="1"/>
  <c r="AP140" i="1"/>
  <c r="AR140" i="1" s="1"/>
  <c r="AP298" i="1"/>
  <c r="AP237" i="1"/>
  <c r="AR237" i="1" s="1"/>
  <c r="AP113" i="1"/>
  <c r="AP341" i="1"/>
  <c r="AP259" i="1"/>
  <c r="AR259" i="1" s="1"/>
  <c r="AP150" i="1"/>
  <c r="AR150" i="1" s="1"/>
  <c r="AP210" i="1"/>
  <c r="AP335" i="1"/>
  <c r="AP22" i="1"/>
  <c r="AP96" i="1"/>
  <c r="AP53" i="1"/>
  <c r="AP169" i="1"/>
  <c r="AP155" i="1"/>
  <c r="AR155" i="1" s="1"/>
  <c r="AP253" i="1"/>
  <c r="AP331" i="1"/>
  <c r="AP167" i="1"/>
  <c r="AP187" i="1"/>
  <c r="AR187" i="1" s="1"/>
  <c r="AP42" i="1"/>
  <c r="AR42" i="1" s="1"/>
  <c r="AP148" i="1"/>
  <c r="AP285" i="1"/>
  <c r="AP51" i="1"/>
  <c r="AR51" i="1" s="1"/>
  <c r="AP111" i="1"/>
  <c r="AR111" i="1" s="1"/>
  <c r="AP181" i="1"/>
  <c r="AR181" i="1" s="1"/>
  <c r="AP77" i="1"/>
  <c r="AP40" i="1"/>
  <c r="AR40" i="1" s="1"/>
  <c r="AP182" i="1"/>
  <c r="AP211" i="1"/>
  <c r="AP170" i="1"/>
  <c r="AP334" i="1"/>
  <c r="AR334" i="1" s="1"/>
  <c r="AP81" i="1"/>
  <c r="AP173" i="1"/>
  <c r="AR173" i="1" s="1"/>
  <c r="AP188" i="1"/>
  <c r="AR188" i="1" s="1"/>
  <c r="AP80" i="1"/>
  <c r="AP24" i="1"/>
  <c r="AP207" i="1"/>
  <c r="AR207" i="1" s="1"/>
  <c r="AP11" i="1"/>
  <c r="AR11" i="1" s="1"/>
  <c r="AP39" i="1"/>
  <c r="AR39" i="1" s="1"/>
  <c r="AP196" i="1"/>
  <c r="AP201" i="1"/>
  <c r="AR201" i="1" s="1"/>
  <c r="AP277" i="1"/>
  <c r="AR277" i="1" s="1"/>
  <c r="AP289" i="1"/>
  <c r="AR289" i="1" s="1"/>
  <c r="AP19" i="1"/>
  <c r="AP180" i="1"/>
  <c r="AR180" i="1" s="1"/>
  <c r="AP318" i="1"/>
  <c r="AP292" i="1"/>
  <c r="AR292" i="1" s="1"/>
  <c r="AP35" i="1"/>
  <c r="AP163" i="1"/>
  <c r="AP14" i="1"/>
  <c r="AR14" i="1" s="1"/>
  <c r="AP343" i="1"/>
  <c r="AR343" i="1" s="1"/>
  <c r="AP27" i="1"/>
  <c r="AP311" i="1"/>
  <c r="AR311" i="1" s="1"/>
  <c r="AP239" i="1"/>
  <c r="AP26" i="1"/>
  <c r="AP128" i="1"/>
  <c r="AP168" i="1"/>
  <c r="AR168" i="1" s="1"/>
  <c r="AP226" i="1"/>
  <c r="AP177" i="1"/>
  <c r="AP342" i="1"/>
  <c r="AP256" i="1"/>
  <c r="AR256" i="1" s="1"/>
  <c r="AP132" i="1"/>
  <c r="AR132" i="1" s="1"/>
  <c r="AP258" i="1"/>
  <c r="AP86" i="1"/>
  <c r="AP273" i="1"/>
  <c r="AR273" i="1" s="1"/>
  <c r="AP324" i="1"/>
  <c r="AR324" i="1" s="1"/>
  <c r="AP83" i="1"/>
  <c r="AR83" i="1" s="1"/>
  <c r="AP344" i="1"/>
  <c r="AP23" i="1"/>
  <c r="AP152" i="1"/>
  <c r="AP20" i="1"/>
  <c r="AP250" i="1"/>
  <c r="AP172" i="1"/>
  <c r="AP225" i="1"/>
  <c r="AR225" i="1" s="1"/>
  <c r="AP68" i="1"/>
  <c r="AR68" i="1" s="1"/>
  <c r="AP15" i="1"/>
  <c r="AR15" i="1" s="1"/>
  <c r="AP16" i="1"/>
  <c r="AR16" i="1" s="1"/>
  <c r="AP316" i="1"/>
  <c r="AP224" i="1"/>
  <c r="AR224" i="1" s="1"/>
  <c r="AP92" i="1"/>
  <c r="AR92" i="1" s="1"/>
  <c r="AP269" i="1"/>
  <c r="AP287" i="1"/>
  <c r="AP280" i="1"/>
  <c r="AP233" i="1"/>
  <c r="AP252" i="1"/>
  <c r="AR252" i="1" s="1"/>
  <c r="AP193" i="1"/>
  <c r="AR193" i="1" s="1"/>
  <c r="AP17" i="1"/>
  <c r="AR17" i="1" s="1"/>
  <c r="AP117" i="1"/>
  <c r="AP282" i="1"/>
  <c r="AR282" i="1" s="1"/>
  <c r="AP116" i="1"/>
  <c r="AP59" i="1"/>
  <c r="AP321" i="1"/>
  <c r="AP21" i="1"/>
  <c r="AR21" i="1" s="1"/>
  <c r="AP330" i="1"/>
  <c r="AP195" i="1"/>
  <c r="AP104" i="1"/>
  <c r="AP205" i="1"/>
  <c r="AR205" i="1" s="1"/>
  <c r="AP232" i="1"/>
  <c r="AP71" i="1"/>
  <c r="AP293" i="1"/>
  <c r="AR293" i="1" s="1"/>
  <c r="AP323" i="1"/>
  <c r="AR323" i="1" s="1"/>
  <c r="AP235" i="1"/>
  <c r="AR235" i="1" s="1"/>
  <c r="AP139" i="1"/>
  <c r="AR139" i="1" s="1"/>
  <c r="AP221" i="1"/>
  <c r="AR221" i="1" s="1"/>
  <c r="AP206" i="1"/>
  <c r="AR206" i="1" s="1"/>
  <c r="AP107" i="1"/>
  <c r="AP88" i="1"/>
  <c r="AP219" i="1"/>
  <c r="AR219" i="1" s="1"/>
  <c r="AP270" i="1"/>
  <c r="AR270" i="1" s="1"/>
  <c r="AP247" i="1"/>
  <c r="AR247" i="1" s="1"/>
  <c r="AP56" i="1"/>
  <c r="AR56" i="1" s="1"/>
  <c r="AP36" i="1"/>
  <c r="AR36" i="1" s="1"/>
  <c r="AP261" i="1"/>
  <c r="AR261" i="1" s="1"/>
  <c r="AP262" i="1"/>
  <c r="AP329" i="1"/>
  <c r="AR329" i="1" s="1"/>
  <c r="AP135" i="1"/>
  <c r="AR135" i="1" s="1"/>
  <c r="AP44" i="1"/>
  <c r="AR44" i="1" s="1"/>
  <c r="AP90" i="1"/>
  <c r="AP267" i="1"/>
  <c r="AR267" i="1" s="1"/>
  <c r="AP6" i="1"/>
  <c r="AP129" i="1"/>
  <c r="AP125" i="1"/>
  <c r="AR125" i="1" s="1"/>
  <c r="AP315" i="1"/>
  <c r="AR315" i="1" s="1"/>
  <c r="AP213" i="1"/>
  <c r="AR213" i="1" s="1"/>
  <c r="AP127" i="1"/>
  <c r="AR127" i="1" s="1"/>
  <c r="AP327" i="1"/>
  <c r="AR327" i="1" s="1"/>
  <c r="AP48" i="1"/>
  <c r="AP95" i="1"/>
  <c r="AR95" i="1" s="1"/>
  <c r="AP136" i="1"/>
  <c r="AR136" i="1" s="1"/>
  <c r="AP274" i="1"/>
  <c r="AP69" i="1"/>
  <c r="AR69" i="1" s="1"/>
  <c r="AP265" i="1"/>
  <c r="AR265" i="1" s="1"/>
  <c r="AP153" i="1"/>
  <c r="AP272" i="1"/>
  <c r="AP37" i="1"/>
  <c r="AR37" i="1" s="1"/>
  <c r="AP99" i="1"/>
  <c r="AR99" i="1" s="1"/>
  <c r="AP263" i="1"/>
  <c r="AP243" i="1"/>
  <c r="AP102" i="1"/>
  <c r="AP183" i="1"/>
  <c r="AP58" i="1"/>
  <c r="AR58" i="1" s="1"/>
  <c r="AP241" i="1"/>
  <c r="AR241" i="1" s="1"/>
  <c r="AP218" i="1"/>
  <c r="AP109" i="1"/>
  <c r="AP38" i="1"/>
  <c r="AR38" i="1" s="1"/>
  <c r="AP229" i="1"/>
  <c r="AR229" i="1" s="1"/>
  <c r="AP8" i="1"/>
  <c r="AR8" i="1" s="1"/>
  <c r="AP79" i="1"/>
  <c r="AR79" i="1" s="1"/>
  <c r="AP271" i="1"/>
  <c r="AP320" i="1"/>
  <c r="AP227" i="1"/>
  <c r="AR227" i="1" s="1"/>
  <c r="AP147" i="1"/>
  <c r="AR147" i="1" s="1"/>
  <c r="AP123" i="1"/>
  <c r="AR123" i="1" s="1"/>
  <c r="AP217" i="1"/>
  <c r="AP215" i="1"/>
  <c r="AR215" i="1" s="1"/>
  <c r="AP216" i="1"/>
  <c r="AP62" i="1"/>
  <c r="AR62" i="1" s="1"/>
  <c r="AP304" i="1"/>
  <c r="AR304" i="1" s="1"/>
  <c r="AP94" i="1"/>
  <c r="AR94" i="1" s="1"/>
  <c r="AP339" i="1"/>
  <c r="AR339" i="1" s="1"/>
  <c r="AP162" i="1"/>
  <c r="AP328" i="1"/>
  <c r="AP240" i="1"/>
  <c r="AR240" i="1" s="1"/>
  <c r="AP164" i="1"/>
  <c r="AR164" i="1" s="1"/>
  <c r="AP31" i="1"/>
  <c r="AR31" i="1" s="1"/>
  <c r="AP346" i="1"/>
  <c r="AP266" i="1"/>
  <c r="AR266" i="1" s="1"/>
  <c r="AP333" i="1"/>
  <c r="AP317" i="1"/>
  <c r="AR317" i="1" s="1"/>
  <c r="AP203" i="1"/>
  <c r="AR203" i="1" s="1"/>
  <c r="AP103" i="1"/>
  <c r="AR103" i="1" s="1"/>
  <c r="AP63" i="1"/>
  <c r="AP310" i="1"/>
  <c r="AR310" i="1" s="1"/>
  <c r="AP46" i="1"/>
  <c r="AR46" i="1" s="1"/>
  <c r="AP5" i="1"/>
  <c r="AP84" i="1"/>
  <c r="AP98" i="1"/>
  <c r="AP105" i="1"/>
  <c r="AR105" i="1" s="1"/>
  <c r="AP34" i="1"/>
  <c r="AR34" i="1" s="1"/>
  <c r="AP325" i="1"/>
  <c r="AP137" i="1"/>
  <c r="AP50" i="1"/>
  <c r="AP283" i="1"/>
  <c r="AR283" i="1" s="1"/>
  <c r="AP97" i="1"/>
  <c r="AR97" i="1" s="1"/>
  <c r="AP257" i="1"/>
  <c r="AP208" i="1"/>
  <c r="AR208" i="1" s="1"/>
  <c r="AP124" i="1"/>
  <c r="AR124" i="1" s="1"/>
  <c r="AP114" i="1"/>
  <c r="AP133" i="1"/>
  <c r="AP75" i="1"/>
  <c r="AP76" i="1"/>
  <c r="AP284" i="1"/>
  <c r="AP244" i="1"/>
  <c r="AR244" i="1" s="1"/>
  <c r="AP297" i="1"/>
  <c r="AP190" i="1"/>
  <c r="AR190" i="1" s="1"/>
  <c r="AP251" i="1"/>
  <c r="AR251" i="1" s="1"/>
  <c r="AP332" i="1"/>
  <c r="AR332" i="1" s="1"/>
  <c r="AP223" i="1"/>
  <c r="AR223" i="1" s="1"/>
  <c r="AP149" i="1"/>
  <c r="AR149" i="1" s="1"/>
  <c r="AP55" i="1"/>
  <c r="AP202" i="1"/>
  <c r="AR202" i="1" s="1"/>
  <c r="AP73" i="1"/>
  <c r="AP268" i="1"/>
  <c r="AP340" i="1"/>
  <c r="AP54" i="1"/>
  <c r="AR54" i="1" s="1"/>
  <c r="AP67" i="1"/>
  <c r="AP108" i="1"/>
  <c r="AR108" i="1" s="1"/>
  <c r="AP222" i="1"/>
  <c r="AR222" i="1" s="1"/>
  <c r="AP307" i="1"/>
  <c r="AP286" i="1"/>
  <c r="AP110" i="1"/>
  <c r="AR110" i="1" s="1"/>
  <c r="AP7" i="1"/>
  <c r="AR7" i="1" s="1"/>
  <c r="AP296" i="1"/>
  <c r="AR296" i="1" s="1"/>
  <c r="AP255" i="1"/>
  <c r="AR255" i="1" s="1"/>
  <c r="AP126" i="1"/>
  <c r="AP288" i="1"/>
  <c r="AP12" i="1"/>
  <c r="AP264" i="1"/>
  <c r="AR264" i="1" s="1"/>
  <c r="AP278" i="1"/>
  <c r="AR278" i="1" s="1"/>
  <c r="AP186" i="1"/>
  <c r="AR186" i="1" s="1"/>
  <c r="AP4" i="1"/>
  <c r="AR4" i="1" s="1"/>
  <c r="AP118" i="1"/>
  <c r="AR118" i="1" s="1"/>
  <c r="AP220" i="1"/>
  <c r="AR220" i="1" s="1"/>
  <c r="AP145" i="1"/>
  <c r="AR145" i="1" s="1"/>
  <c r="AP309" i="1"/>
  <c r="AP120" i="1"/>
  <c r="AP158" i="1"/>
  <c r="AP131" i="1"/>
  <c r="AR131" i="1" s="1"/>
  <c r="AP194" i="1"/>
  <c r="AR194" i="1" s="1"/>
  <c r="AP300" i="1"/>
  <c r="AR300" i="1" s="1"/>
  <c r="AR320" i="1" l="1"/>
  <c r="AR307" i="1"/>
  <c r="AR257" i="1"/>
  <c r="AR162" i="1"/>
  <c r="AR271" i="1"/>
  <c r="AR211" i="1"/>
  <c r="AR113" i="1"/>
  <c r="AR249" i="1"/>
  <c r="AR338" i="1"/>
  <c r="AR30" i="1"/>
  <c r="AR151" i="1"/>
  <c r="AR298" i="1"/>
  <c r="AR279" i="1"/>
  <c r="AR258" i="1"/>
  <c r="AR297" i="1"/>
  <c r="AR272" i="1"/>
  <c r="AR53" i="1"/>
  <c r="AR66" i="1"/>
  <c r="AR146" i="1"/>
  <c r="AR43" i="1"/>
  <c r="AR288" i="1"/>
  <c r="AR284" i="1"/>
  <c r="AR325" i="1"/>
  <c r="AR216" i="1"/>
  <c r="AR6" i="1"/>
  <c r="AR250" i="1"/>
  <c r="AR35" i="1"/>
  <c r="AR204" i="1"/>
  <c r="AR184" i="1"/>
  <c r="AR291" i="1"/>
  <c r="AR245" i="1"/>
  <c r="AR10" i="1"/>
  <c r="AR120" i="1"/>
  <c r="AR73" i="1"/>
  <c r="AR217" i="1"/>
  <c r="AR330" i="1"/>
  <c r="AR287" i="1"/>
  <c r="AR285" i="1"/>
  <c r="AR336" i="1"/>
  <c r="AR60" i="1"/>
  <c r="AR309" i="1"/>
  <c r="AR239" i="1"/>
  <c r="AR200" i="1"/>
  <c r="AR5" i="1"/>
  <c r="AR48" i="1"/>
  <c r="AR59" i="1"/>
  <c r="AR286" i="1"/>
  <c r="AR243" i="1"/>
  <c r="AR262" i="1"/>
  <c r="AR116" i="1"/>
  <c r="AR316" i="1"/>
  <c r="AR167" i="1"/>
  <c r="AR341" i="1"/>
  <c r="AR119" i="1"/>
  <c r="AR308" i="1"/>
  <c r="AR295" i="1"/>
  <c r="AR144" i="1"/>
  <c r="AR57" i="1"/>
  <c r="AR29" i="1"/>
  <c r="AR232" i="1"/>
  <c r="AR169" i="1"/>
  <c r="AR106" i="1"/>
  <c r="AR82" i="1"/>
  <c r="AR50" i="1"/>
  <c r="AR275" i="1"/>
  <c r="AR61" i="1"/>
  <c r="AR12" i="1"/>
  <c r="AR104" i="1"/>
  <c r="AR233" i="1"/>
  <c r="AR342" i="1"/>
  <c r="AR24" i="1"/>
  <c r="AR96" i="1"/>
  <c r="AR41" i="1"/>
  <c r="AR312" i="1"/>
  <c r="AR305" i="1"/>
  <c r="AR2" i="1"/>
  <c r="AR340" i="1"/>
  <c r="AR158" i="1"/>
  <c r="AR76" i="1"/>
  <c r="AR88" i="1"/>
  <c r="AR20" i="1"/>
  <c r="AR156" i="1"/>
  <c r="AR269" i="1"/>
  <c r="AR84" i="1"/>
  <c r="AR321" i="1"/>
  <c r="AR303" i="1"/>
  <c r="AR209" i="1"/>
  <c r="AR49" i="1"/>
  <c r="AR55" i="1"/>
  <c r="AR102" i="1"/>
  <c r="AR26" i="1"/>
  <c r="AR301" i="1"/>
  <c r="AR314" i="1"/>
  <c r="AR154" i="1"/>
  <c r="AR299" i="1"/>
  <c r="AR98" i="1"/>
  <c r="AR148" i="1"/>
  <c r="AR114" i="1"/>
  <c r="AR344" i="1"/>
  <c r="AR128" i="1"/>
  <c r="AR19" i="1"/>
  <c r="AR81" i="1"/>
  <c r="AR348" i="1"/>
  <c r="AR347" i="1"/>
  <c r="AR170" i="1"/>
  <c r="AR263" i="1"/>
  <c r="AR117" i="1"/>
  <c r="AR86" i="1"/>
  <c r="AR27" i="1"/>
  <c r="AR71" i="1"/>
  <c r="AR67" i="1"/>
  <c r="AR172" i="1"/>
  <c r="AR121" i="1"/>
  <c r="AR189" i="1"/>
  <c r="AR268" i="1"/>
  <c r="AR80" i="1"/>
  <c r="AR218" i="1"/>
  <c r="AR195" i="1"/>
  <c r="AR75" i="1"/>
  <c r="AR346" i="1"/>
  <c r="AR90" i="1"/>
  <c r="AR152" i="1"/>
  <c r="AR226" i="1"/>
  <c r="AR133" i="1"/>
  <c r="AR210" i="1"/>
  <c r="AR178" i="1"/>
  <c r="AR63" i="1"/>
  <c r="AR196" i="1"/>
  <c r="AR182" i="1"/>
  <c r="AR253" i="1"/>
  <c r="AR89" i="1"/>
  <c r="AR246" i="1"/>
  <c r="AR33" i="1"/>
  <c r="AR74" i="1"/>
  <c r="AR171" i="1"/>
  <c r="AR192" i="1"/>
  <c r="AR242" i="1"/>
  <c r="AR161" i="1"/>
  <c r="AR64" i="1"/>
  <c r="AR163" i="1"/>
  <c r="AR129" i="1"/>
  <c r="AR109" i="1"/>
  <c r="AR126" i="1"/>
  <c r="AR177" i="1"/>
  <c r="AR294" i="1"/>
  <c r="AR157" i="1"/>
  <c r="AR230" i="1"/>
  <c r="AR333" i="1"/>
  <c r="AR274" i="1"/>
  <c r="AR107" i="1"/>
  <c r="AR318" i="1"/>
  <c r="AR335" i="1"/>
  <c r="AR191" i="1"/>
  <c r="AR254" i="1"/>
  <c r="AR185" i="1"/>
  <c r="AR32" i="1"/>
  <c r="AR165" i="1"/>
  <c r="AR159" i="1"/>
  <c r="AR175" i="1"/>
  <c r="AR328" i="1"/>
  <c r="AR65" i="1"/>
  <c r="AR93" i="1"/>
  <c r="AR331" i="1"/>
  <c r="AR198" i="1"/>
  <c r="AR276" i="1"/>
  <c r="AR115" i="1"/>
  <c r="AR101" i="1"/>
  <c r="AR199" i="1"/>
  <c r="AR77" i="1"/>
  <c r="AR137" i="1"/>
  <c r="AR153" i="1"/>
  <c r="AR28" i="1"/>
  <c r="AR9" i="1"/>
  <c r="AR228" i="1"/>
  <c r="AR280" i="1"/>
  <c r="AR22" i="1"/>
  <c r="AR78" i="1"/>
  <c r="AR248" i="1"/>
  <c r="AR322" i="1"/>
  <c r="AR23" i="1"/>
  <c r="AR183" i="1"/>
  <c r="AR231" i="1"/>
  <c r="AR130" i="1"/>
  <c r="AT79" i="1" l="1"/>
  <c r="AT22" i="1"/>
  <c r="AU22" i="1" s="1"/>
  <c r="AT91" i="1"/>
  <c r="AT198" i="1"/>
  <c r="AT320" i="1"/>
  <c r="AT3" i="1"/>
  <c r="AU3" i="1" s="1"/>
  <c r="AT93" i="1"/>
  <c r="AU93" i="1" s="1"/>
  <c r="AT208" i="1"/>
  <c r="AT139" i="1"/>
  <c r="AU139" i="1" s="1"/>
  <c r="AT344" i="1"/>
  <c r="AT234" i="1"/>
  <c r="AU234" i="1" s="1"/>
  <c r="AT52" i="1"/>
  <c r="AU52" i="1" s="1"/>
  <c r="AT120" i="1"/>
  <c r="AT177" i="1"/>
  <c r="AT305" i="1"/>
  <c r="AT43" i="1"/>
  <c r="AT13" i="1"/>
  <c r="AU13" i="1" s="1"/>
  <c r="AT300" i="1"/>
  <c r="AT298" i="1"/>
  <c r="AU298" i="1" s="1"/>
  <c r="AT8" i="1"/>
  <c r="AU8" i="1" s="1"/>
  <c r="AT99" i="1"/>
  <c r="AU99" i="1" s="1"/>
  <c r="AT28" i="1"/>
  <c r="AU28" i="1" s="1"/>
  <c r="AT29" i="1"/>
  <c r="AU29" i="1" s="1"/>
  <c r="AT239" i="1"/>
  <c r="AU239" i="1" s="1"/>
  <c r="AT223" i="1"/>
  <c r="AT314" i="1"/>
  <c r="AT329" i="1"/>
  <c r="AT209" i="1"/>
  <c r="AU209" i="1" s="1"/>
  <c r="AT92" i="1"/>
  <c r="AT136" i="1"/>
  <c r="AT178" i="1"/>
  <c r="AU178" i="1" s="1"/>
  <c r="AT44" i="1"/>
  <c r="AU44" i="1" s="1"/>
  <c r="AT336" i="1"/>
  <c r="AT330" i="1"/>
  <c r="AU330" i="1" s="1"/>
  <c r="AT158" i="1"/>
  <c r="AU158" i="1" s="1"/>
  <c r="AT127" i="1"/>
  <c r="AU127" i="1" s="1"/>
  <c r="AT20" i="1"/>
  <c r="AU20" i="1" s="1"/>
  <c r="AT250" i="1"/>
  <c r="AU250" i="1" s="1"/>
  <c r="AT10" i="1"/>
  <c r="AU10" i="1" s="1"/>
  <c r="AT104" i="1"/>
  <c r="AU104" i="1" s="1"/>
  <c r="AT61" i="1"/>
  <c r="AU61" i="1" s="1"/>
  <c r="AT172" i="1"/>
  <c r="AT161" i="1"/>
  <c r="AT232" i="1"/>
  <c r="AT108" i="1"/>
  <c r="AT155" i="1"/>
  <c r="AT94" i="1"/>
  <c r="AU94" i="1" s="1"/>
  <c r="AT237" i="1"/>
  <c r="AU237" i="1" s="1"/>
  <c r="AT9" i="1"/>
  <c r="AT277" i="1"/>
  <c r="AU277" i="1" s="1"/>
  <c r="AT281" i="1"/>
  <c r="AU281" i="1" s="1"/>
  <c r="AT337" i="1"/>
  <c r="AT145" i="1"/>
  <c r="AU145" i="1" s="1"/>
  <c r="AT206" i="1"/>
  <c r="AT287" i="1"/>
  <c r="AT211" i="1"/>
  <c r="AT126" i="1"/>
  <c r="AT342" i="1"/>
  <c r="AU342" i="1" s="1"/>
  <c r="AT256" i="1"/>
  <c r="AU256" i="1" s="1"/>
  <c r="AT193" i="1"/>
  <c r="AU193" i="1" s="1"/>
  <c r="AT89" i="1"/>
  <c r="AT130" i="1"/>
  <c r="AT153" i="1"/>
  <c r="AU153" i="1" s="1"/>
  <c r="AT57" i="1"/>
  <c r="AT324" i="1"/>
  <c r="AU324" i="1" s="1"/>
  <c r="AT286" i="1"/>
  <c r="AT301" i="1"/>
  <c r="AT48" i="1"/>
  <c r="AT303" i="1"/>
  <c r="AU303" i="1" s="1"/>
  <c r="AT321" i="1"/>
  <c r="AT31" i="1"/>
  <c r="AU31" i="1" s="1"/>
  <c r="AT306" i="1"/>
  <c r="AU306" i="1" s="1"/>
  <c r="AT58" i="1"/>
  <c r="AU58" i="1" s="1"/>
  <c r="AT185" i="1"/>
  <c r="AU185" i="1" s="1"/>
  <c r="AT107" i="1"/>
  <c r="AU107" i="1" s="1"/>
  <c r="AT233" i="1"/>
  <c r="AT230" i="1"/>
  <c r="AU230" i="1" s="1"/>
  <c r="AT195" i="1"/>
  <c r="AT219" i="1"/>
  <c r="AU219" i="1" s="1"/>
  <c r="AT245" i="1"/>
  <c r="AT6" i="1"/>
  <c r="AU6" i="1" s="1"/>
  <c r="AT189" i="1"/>
  <c r="AU189" i="1" s="1"/>
  <c r="AT252" i="1"/>
  <c r="AU252" i="1" s="1"/>
  <c r="AT106" i="1"/>
  <c r="AT247" i="1"/>
  <c r="AT338" i="1"/>
  <c r="AT40" i="1"/>
  <c r="AU40" i="1" s="1"/>
  <c r="AT85" i="1"/>
  <c r="AT253" i="1"/>
  <c r="AT339" i="1"/>
  <c r="AT118" i="1"/>
  <c r="AT133" i="1"/>
  <c r="AT326" i="1"/>
  <c r="AU326" i="1" s="1"/>
  <c r="AT123" i="1"/>
  <c r="AU123" i="1" s="1"/>
  <c r="AT254" i="1"/>
  <c r="AU254" i="1" s="1"/>
  <c r="AT90" i="1"/>
  <c r="AU90" i="1" s="1"/>
  <c r="AT265" i="1"/>
  <c r="AU265" i="1" s="1"/>
  <c r="AT156" i="1"/>
  <c r="AU156" i="1" s="1"/>
  <c r="AT88" i="1"/>
  <c r="AU88" i="1" s="1"/>
  <c r="AT109" i="1"/>
  <c r="AU109" i="1" s="1"/>
  <c r="AT291" i="1"/>
  <c r="AU291" i="1" s="1"/>
  <c r="AT216" i="1"/>
  <c r="AT146" i="1"/>
  <c r="AT62" i="1"/>
  <c r="AT87" i="1"/>
  <c r="AU87" i="1" s="1"/>
  <c r="AT125" i="1"/>
  <c r="AU125" i="1" s="1"/>
  <c r="AT16" i="1"/>
  <c r="AU16" i="1" s="1"/>
  <c r="AT39" i="1"/>
  <c r="AU39" i="1" s="1"/>
  <c r="AT282" i="1"/>
  <c r="AT182" i="1"/>
  <c r="AU182" i="1" s="1"/>
  <c r="AT63" i="1"/>
  <c r="AT316" i="1"/>
  <c r="AT116" i="1"/>
  <c r="AT296" i="1"/>
  <c r="AT333" i="1"/>
  <c r="AT184" i="1"/>
  <c r="AT340" i="1"/>
  <c r="AU340" i="1" s="1"/>
  <c r="AT121" i="1"/>
  <c r="AT12" i="1"/>
  <c r="AU12" i="1" s="1"/>
  <c r="AT176" i="1"/>
  <c r="AU176" i="1" s="1"/>
  <c r="AT272" i="1"/>
  <c r="AU272" i="1" s="1"/>
  <c r="AT310" i="1"/>
  <c r="AT343" i="1"/>
  <c r="AU343" i="1" s="1"/>
  <c r="AT257" i="1"/>
  <c r="AT196" i="1"/>
  <c r="AT97" i="1"/>
  <c r="AT231" i="1"/>
  <c r="AU231" i="1" s="1"/>
  <c r="AT221" i="1"/>
  <c r="AT77" i="1"/>
  <c r="AU77" i="1" s="1"/>
  <c r="AT227" i="1"/>
  <c r="AU227" i="1" s="1"/>
  <c r="AT274" i="1"/>
  <c r="AU274" i="1" s="1"/>
  <c r="AT199" i="1"/>
  <c r="AT187" i="1"/>
  <c r="AU187" i="1" s="1"/>
  <c r="AT95" i="1"/>
  <c r="AT323" i="1"/>
  <c r="AU323" i="1" s="1"/>
  <c r="AT241" i="1"/>
  <c r="AT284" i="1"/>
  <c r="AT157" i="1"/>
  <c r="AT69" i="1"/>
  <c r="AU69" i="1" s="1"/>
  <c r="AT288" i="1"/>
  <c r="AU288" i="1" s="1"/>
  <c r="AT312" i="1"/>
  <c r="AU312" i="1" s="1"/>
  <c r="AT129" i="1"/>
  <c r="AU129" i="1" s="1"/>
  <c r="AT275" i="1"/>
  <c r="AU275" i="1" s="1"/>
  <c r="AT278" i="1"/>
  <c r="AU278" i="1" s="1"/>
  <c r="AT319" i="1"/>
  <c r="AT229" i="1"/>
  <c r="AU229" i="1" s="1"/>
  <c r="AT279" i="1"/>
  <c r="AU279" i="1" s="1"/>
  <c r="AT258" i="1"/>
  <c r="AT192" i="1"/>
  <c r="AT27" i="1"/>
  <c r="AT251" i="1"/>
  <c r="AT166" i="1"/>
  <c r="AU166" i="1" s="1"/>
  <c r="AT183" i="1"/>
  <c r="AU183" i="1" s="1"/>
  <c r="AT259" i="1"/>
  <c r="AU259" i="1" s="1"/>
  <c r="AT134" i="1"/>
  <c r="AU134" i="1" s="1"/>
  <c r="AT267" i="1"/>
  <c r="AU267" i="1" s="1"/>
  <c r="AT308" i="1"/>
  <c r="AT240" i="1"/>
  <c r="AT210" i="1"/>
  <c r="AU210" i="1" s="1"/>
  <c r="AT322" i="1"/>
  <c r="AU322" i="1" s="1"/>
  <c r="AT101" i="1"/>
  <c r="AU101" i="1" s="1"/>
  <c r="AT65" i="1"/>
  <c r="AT262" i="1"/>
  <c r="AU262" i="1" s="1"/>
  <c r="AT220" i="1"/>
  <c r="AU220" i="1" s="1"/>
  <c r="AT334" i="1"/>
  <c r="AU334" i="1" s="1"/>
  <c r="AT124" i="1"/>
  <c r="AU124" i="1" s="1"/>
  <c r="AT100" i="1"/>
  <c r="AU100" i="1" s="1"/>
  <c r="AT147" i="1"/>
  <c r="AU147" i="1" s="1"/>
  <c r="AT307" i="1"/>
  <c r="AT148" i="1"/>
  <c r="AU148" i="1" s="1"/>
  <c r="AT309" i="1"/>
  <c r="AU309" i="1" s="1"/>
  <c r="AT335" i="1"/>
  <c r="AT217" i="1"/>
  <c r="AU217" i="1" s="1"/>
  <c r="AT131" i="1"/>
  <c r="AU131" i="1" s="1"/>
  <c r="AT294" i="1"/>
  <c r="AT218" i="1"/>
  <c r="AT205" i="1"/>
  <c r="AU205" i="1" s="1"/>
  <c r="AT204" i="1"/>
  <c r="AU204" i="1" s="1"/>
  <c r="AT38" i="1"/>
  <c r="AU38" i="1" s="1"/>
  <c r="AT302" i="1"/>
  <c r="AU302" i="1" s="1"/>
  <c r="AT25" i="1"/>
  <c r="AT140" i="1"/>
  <c r="AU140" i="1" s="1"/>
  <c r="AT304" i="1"/>
  <c r="AU304" i="1" s="1"/>
  <c r="AT212" i="1"/>
  <c r="AT68" i="1"/>
  <c r="AT214" i="1"/>
  <c r="AT86" i="1"/>
  <c r="AT222" i="1"/>
  <c r="AT144" i="1"/>
  <c r="AT174" i="1"/>
  <c r="AU174" i="1" s="1"/>
  <c r="AT5" i="1"/>
  <c r="AU5" i="1" s="1"/>
  <c r="AT135" i="1"/>
  <c r="AU135" i="1" s="1"/>
  <c r="AT290" i="1"/>
  <c r="AT325" i="1"/>
  <c r="AU325" i="1" s="1"/>
  <c r="AT235" i="1"/>
  <c r="AU235" i="1" s="1"/>
  <c r="AT348" i="1"/>
  <c r="AU348" i="1" s="1"/>
  <c r="AT202" i="1"/>
  <c r="AU202" i="1" s="1"/>
  <c r="AT248" i="1"/>
  <c r="AU248" i="1" s="1"/>
  <c r="AT115" i="1"/>
  <c r="AU115" i="1" s="1"/>
  <c r="AT119" i="1"/>
  <c r="AT327" i="1"/>
  <c r="AU327" i="1" s="1"/>
  <c r="AT260" i="1"/>
  <c r="AU260" i="1" s="1"/>
  <c r="AT289" i="1"/>
  <c r="AU289" i="1" s="1"/>
  <c r="AT110" i="1"/>
  <c r="AU110" i="1" s="1"/>
  <c r="AT150" i="1"/>
  <c r="AT164" i="1"/>
  <c r="AT45" i="1"/>
  <c r="AU45" i="1" s="1"/>
  <c r="AT173" i="1"/>
  <c r="AT271" i="1"/>
  <c r="AT285" i="1"/>
  <c r="AU285" i="1" s="1"/>
  <c r="AT346" i="1"/>
  <c r="AT270" i="1"/>
  <c r="AU270" i="1" s="1"/>
  <c r="AT141" i="1"/>
  <c r="AU141" i="1" s="1"/>
  <c r="AT215" i="1"/>
  <c r="AU215" i="1" s="1"/>
  <c r="AT244" i="1"/>
  <c r="AU244" i="1" s="1"/>
  <c r="AT41" i="1"/>
  <c r="AU41" i="1" s="1"/>
  <c r="AT54" i="1"/>
  <c r="AU54" i="1" s="1"/>
  <c r="AT66" i="1"/>
  <c r="AT113" i="1"/>
  <c r="AU113" i="1" s="1"/>
  <c r="AT169" i="1"/>
  <c r="AT203" i="1"/>
  <c r="AU203" i="1" s="1"/>
  <c r="AT18" i="1"/>
  <c r="AT17" i="1"/>
  <c r="AU17" i="1" s="1"/>
  <c r="AT171" i="1"/>
  <c r="AT15" i="1"/>
  <c r="AU15" i="1" s="1"/>
  <c r="AT186" i="1"/>
  <c r="AU186" i="1" s="1"/>
  <c r="AT137" i="1"/>
  <c r="AU137" i="1" s="1"/>
  <c r="AT102" i="1"/>
  <c r="AU102" i="1" s="1"/>
  <c r="AT295" i="1"/>
  <c r="AT347" i="1"/>
  <c r="AT98" i="1"/>
  <c r="AU98" i="1" s="1"/>
  <c r="AT143" i="1"/>
  <c r="AT23" i="1"/>
  <c r="AT149" i="1"/>
  <c r="AT191" i="1"/>
  <c r="AU191" i="1" s="1"/>
  <c r="AT78" i="1"/>
  <c r="AT276" i="1"/>
  <c r="AU276" i="1" s="1"/>
  <c r="AT200" i="1"/>
  <c r="AU200" i="1" s="1"/>
  <c r="AT243" i="1"/>
  <c r="AU243" i="1" s="1"/>
  <c r="AT179" i="1"/>
  <c r="AU179" i="1" s="1"/>
  <c r="AT26" i="1"/>
  <c r="AU26" i="1" s="1"/>
  <c r="AT332" i="1"/>
  <c r="AU332" i="1" s="1"/>
  <c r="AT42" i="1"/>
  <c r="AU42" i="1" s="1"/>
  <c r="AT84" i="1"/>
  <c r="AT47" i="1"/>
  <c r="AU47" i="1" s="1"/>
  <c r="AT180" i="1"/>
  <c r="AT60" i="1"/>
  <c r="AT188" i="1"/>
  <c r="AU188" i="1" s="1"/>
  <c r="AT105" i="1"/>
  <c r="AU105" i="1" s="1"/>
  <c r="AT317" i="1"/>
  <c r="AU317" i="1" s="1"/>
  <c r="AT160" i="1"/>
  <c r="AU160" i="1" s="1"/>
  <c r="AT266" i="1"/>
  <c r="AU266" i="1" s="1"/>
  <c r="AT103" i="1"/>
  <c r="AU103" i="1" s="1"/>
  <c r="AT96" i="1"/>
  <c r="AU96" i="1" s="1"/>
  <c r="AT283" i="1"/>
  <c r="AU283" i="1" s="1"/>
  <c r="AT53" i="1"/>
  <c r="AU53" i="1" s="1"/>
  <c r="AT261" i="1"/>
  <c r="AT11" i="1"/>
  <c r="AT50" i="1"/>
  <c r="AU50" i="1" s="1"/>
  <c r="AT313" i="1"/>
  <c r="AU313" i="1" s="1"/>
  <c r="AT71" i="1"/>
  <c r="AU71" i="1" s="1"/>
  <c r="AT74" i="1"/>
  <c r="AU74" i="1" s="1"/>
  <c r="AT117" i="1"/>
  <c r="AU117" i="1" s="1"/>
  <c r="AT151" i="1"/>
  <c r="AU151" i="1" s="1"/>
  <c r="AT341" i="1"/>
  <c r="AT83" i="1"/>
  <c r="AU83" i="1" s="1"/>
  <c r="AT175" i="1"/>
  <c r="AT81" i="1"/>
  <c r="AU81" i="1" s="1"/>
  <c r="AT114" i="1"/>
  <c r="AU114" i="1" s="1"/>
  <c r="AT345" i="1"/>
  <c r="AU345" i="1" s="1"/>
  <c r="AT168" i="1"/>
  <c r="AT165" i="1"/>
  <c r="AT318" i="1"/>
  <c r="AU318" i="1" s="1"/>
  <c r="AT75" i="1"/>
  <c r="AU75" i="1" s="1"/>
  <c r="AT194" i="1"/>
  <c r="AU194" i="1" s="1"/>
  <c r="AT51" i="1"/>
  <c r="AU51" i="1" s="1"/>
  <c r="AT34" i="1"/>
  <c r="AU34" i="1" s="1"/>
  <c r="AT201" i="1"/>
  <c r="AU201" i="1" s="1"/>
  <c r="AT111" i="1"/>
  <c r="AU111" i="1" s="1"/>
  <c r="AT30" i="1"/>
  <c r="AT181" i="1"/>
  <c r="AT82" i="1"/>
  <c r="AU82" i="1" s="1"/>
  <c r="AT14" i="1"/>
  <c r="AU14" i="1" s="1"/>
  <c r="AT297" i="1"/>
  <c r="AU297" i="1" s="1"/>
  <c r="AT72" i="1"/>
  <c r="AU72" i="1" s="1"/>
  <c r="AT56" i="1"/>
  <c r="AU56" i="1" s="1"/>
  <c r="AT33" i="1"/>
  <c r="AU33" i="1" s="1"/>
  <c r="AT293" i="1"/>
  <c r="AU293" i="1" s="1"/>
  <c r="AT112" i="1"/>
  <c r="AU112" i="1" s="1"/>
  <c r="AT331" i="1"/>
  <c r="AU331" i="1" s="1"/>
  <c r="AT167" i="1"/>
  <c r="AT299" i="1"/>
  <c r="AT224" i="1"/>
  <c r="AT19" i="1"/>
  <c r="AT238" i="1"/>
  <c r="AT269" i="1"/>
  <c r="AU269" i="1" s="1"/>
  <c r="AT138" i="1"/>
  <c r="AU138" i="1" s="1"/>
  <c r="AT226" i="1"/>
  <c r="AU226" i="1" s="1"/>
  <c r="AT73" i="1"/>
  <c r="AU73" i="1" s="1"/>
  <c r="AT190" i="1"/>
  <c r="AU190" i="1" s="1"/>
  <c r="AT80" i="1"/>
  <c r="AU80" i="1" s="1"/>
  <c r="AT76" i="1"/>
  <c r="AU76" i="1" s="1"/>
  <c r="AT4" i="1"/>
  <c r="AU4" i="1" s="1"/>
  <c r="AT24" i="1"/>
  <c r="AU24" i="1" s="1"/>
  <c r="AT311" i="1"/>
  <c r="AT207" i="1"/>
  <c r="AT64" i="1"/>
  <c r="AT132" i="1"/>
  <c r="AU132" i="1" s="1"/>
  <c r="AT67" i="1"/>
  <c r="AU67" i="1" s="1"/>
  <c r="AT242" i="1"/>
  <c r="AU242" i="1" s="1"/>
  <c r="AT315" i="1"/>
  <c r="AU315" i="1" s="1"/>
  <c r="AT246" i="1"/>
  <c r="AU246" i="1" s="1"/>
  <c r="AT36" i="1"/>
  <c r="AU36" i="1" s="1"/>
  <c r="AT273" i="1"/>
  <c r="AU273" i="1" s="1"/>
  <c r="AT280" i="1"/>
  <c r="AU280" i="1" s="1"/>
  <c r="AT328" i="1"/>
  <c r="AU328" i="1" s="1"/>
  <c r="AT159" i="1"/>
  <c r="AU159" i="1" s="1"/>
  <c r="AT55" i="1"/>
  <c r="AU55" i="1" s="1"/>
  <c r="AT228" i="1"/>
  <c r="AU228" i="1" s="1"/>
  <c r="AT70" i="1"/>
  <c r="AU70" i="1" s="1"/>
  <c r="AT170" i="1"/>
  <c r="AU170" i="1" s="1"/>
  <c r="AT46" i="1"/>
  <c r="AU46" i="1" s="1"/>
  <c r="AT154" i="1"/>
  <c r="AU154" i="1" s="1"/>
  <c r="AT59" i="1"/>
  <c r="AU59" i="1" s="1"/>
  <c r="AT49" i="1"/>
  <c r="AU49" i="1" s="1"/>
  <c r="AT128" i="1"/>
  <c r="AU128" i="1" s="1"/>
  <c r="AT7" i="1"/>
  <c r="AU7" i="1" s="1"/>
  <c r="AT122" i="1"/>
  <c r="AU122" i="1" s="1"/>
  <c r="AT21" i="1"/>
  <c r="AU21" i="1" s="1"/>
  <c r="AT32" i="1"/>
  <c r="AU32" i="1" s="1"/>
  <c r="AT152" i="1"/>
  <c r="AT255" i="1"/>
  <c r="AU255" i="1" s="1"/>
  <c r="AT249" i="1"/>
  <c r="AU249" i="1" s="1"/>
  <c r="AT292" i="1"/>
  <c r="AU292" i="1" s="1"/>
  <c r="AT268" i="1"/>
  <c r="AU268" i="1" s="1"/>
  <c r="AT2" i="1"/>
  <c r="AU2" i="1" s="1"/>
  <c r="AT35" i="1"/>
  <c r="AU35" i="1" s="1"/>
  <c r="AT162" i="1"/>
  <c r="AU162" i="1" s="1"/>
  <c r="AT163" i="1"/>
  <c r="AU163" i="1" s="1"/>
  <c r="AT197" i="1"/>
  <c r="AU197" i="1" s="1"/>
  <c r="AT225" i="1"/>
  <c r="AU225" i="1" s="1"/>
  <c r="AT264" i="1"/>
  <c r="AU264" i="1" s="1"/>
  <c r="AT142" i="1"/>
  <c r="AU142" i="1" s="1"/>
  <c r="AT37" i="1"/>
  <c r="AU37" i="1" s="1"/>
  <c r="AT236" i="1"/>
  <c r="AU236" i="1" s="1"/>
  <c r="AT213" i="1"/>
  <c r="AU213" i="1" s="1"/>
  <c r="AT263" i="1"/>
  <c r="AU263" i="1" s="1"/>
  <c r="AU9" i="1"/>
  <c r="AU92" i="1"/>
  <c r="AU68" i="1"/>
  <c r="AU91" i="1"/>
  <c r="AU121" i="1"/>
  <c r="AU11" i="1"/>
  <c r="AU221" i="1"/>
  <c r="AU195" i="1"/>
  <c r="AU296" i="1"/>
  <c r="AU120" i="1"/>
  <c r="AU86" i="1"/>
  <c r="AU30" i="1"/>
  <c r="AU84" i="1"/>
  <c r="AU172" i="1"/>
  <c r="AU240" i="1"/>
  <c r="AU85" i="1"/>
  <c r="AU57" i="1"/>
  <c r="AU307" i="1"/>
  <c r="AU271" i="1"/>
  <c r="AU208" i="1"/>
  <c r="AU62" i="1"/>
  <c r="AU245" i="1"/>
  <c r="AU184" i="1"/>
  <c r="AU196" i="1"/>
  <c r="AU198" i="1"/>
  <c r="AU144" i="1"/>
  <c r="AU173" i="1"/>
  <c r="AU155" i="1"/>
  <c r="AU161" i="1"/>
  <c r="AU143" i="1"/>
  <c r="AU25" i="1"/>
  <c r="AU295" i="1"/>
  <c r="AU284" i="1"/>
  <c r="AU199" i="1"/>
  <c r="AU19" i="1"/>
  <c r="AU118" i="1"/>
  <c r="AU319" i="1"/>
  <c r="AU64" i="1"/>
  <c r="AU168" i="1"/>
  <c r="AU157" i="1"/>
  <c r="AU212" i="1"/>
  <c r="AU335" i="1"/>
  <c r="AU347" i="1"/>
  <c r="AU211" i="1"/>
  <c r="AU336" i="1"/>
  <c r="AU339" i="1"/>
  <c r="AU338" i="1"/>
  <c r="AU308" i="1"/>
  <c r="AU301" i="1"/>
  <c r="AU314" i="1"/>
  <c r="AU146" i="1"/>
  <c r="AU223" i="1"/>
  <c r="AU169" i="1"/>
  <c r="AU321" i="1"/>
  <c r="AU300" i="1"/>
  <c r="AU258" i="1"/>
  <c r="AU175" i="1"/>
  <c r="AU311" i="1"/>
  <c r="AU216" i="1"/>
  <c r="AU180" i="1"/>
  <c r="AU238" i="1"/>
  <c r="AU344" i="1"/>
  <c r="AU241" i="1"/>
  <c r="AU97" i="1"/>
  <c r="AU65" i="1"/>
  <c r="AU136" i="1"/>
  <c r="AU27" i="1"/>
  <c r="AU329" i="1"/>
  <c r="AU257" i="1"/>
  <c r="AU133" i="1"/>
  <c r="AU165" i="1"/>
  <c r="AU305" i="1"/>
  <c r="AU66" i="1"/>
  <c r="AU247" i="1"/>
  <c r="AU108" i="1"/>
  <c r="AU95" i="1"/>
  <c r="AU287" i="1"/>
  <c r="AU48" i="1"/>
  <c r="AU18" i="1"/>
  <c r="AU79" i="1"/>
  <c r="AU119" i="1"/>
  <c r="AU222" i="1"/>
  <c r="AU126" i="1"/>
  <c r="AU149" i="1"/>
  <c r="AU43" i="1"/>
  <c r="AU78" i="1"/>
  <c r="AU63" i="1"/>
  <c r="AU181" i="1"/>
  <c r="AU286" i="1"/>
  <c r="AU316" i="1"/>
  <c r="AU164" i="1"/>
  <c r="AU192" i="1"/>
  <c r="AU251" i="1"/>
  <c r="AU341" i="1"/>
  <c r="AU23" i="1"/>
  <c r="AU60" i="1"/>
  <c r="AU333" i="1"/>
  <c r="AU310" i="1"/>
  <c r="AU116" i="1"/>
  <c r="AU206" i="1"/>
  <c r="AU152" i="1"/>
  <c r="AU150" i="1"/>
  <c r="AU106" i="1"/>
  <c r="AU89" i="1"/>
  <c r="AU214" i="1"/>
  <c r="AU282" i="1"/>
  <c r="AU167" i="1"/>
  <c r="AU299" i="1"/>
  <c r="AU320" i="1"/>
  <c r="AU224" i="1"/>
  <c r="AU218" i="1"/>
  <c r="AU346" i="1"/>
  <c r="AU290" i="1"/>
  <c r="AU294" i="1"/>
  <c r="AU177" i="1"/>
  <c r="AU130" i="1"/>
  <c r="AU337" i="1"/>
  <c r="AU233" i="1"/>
  <c r="AU253" i="1"/>
  <c r="AU171" i="1"/>
  <c r="AU232" i="1"/>
  <c r="AU207" i="1"/>
  <c r="AU261" i="1"/>
</calcChain>
</file>

<file path=xl/sharedStrings.xml><?xml version="1.0" encoding="utf-8"?>
<sst xmlns="http://schemas.openxmlformats.org/spreadsheetml/2006/main" count="5312" uniqueCount="453">
  <si>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</si>
  <si>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</si>
  <si>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</si>
  <si>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</si>
  <si>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</si>
  <si>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</si>
  <si>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</si>
  <si>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</si>
  <si>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</si>
  <si>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</si>
  <si>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</si>
  <si>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</si>
  <si>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</si>
  <si>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</si>
  <si>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</si>
  <si>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A-N</t>
  </si>
  <si>
    <t>H</t>
  </si>
  <si>
    <t>AN-H AVG</t>
  </si>
  <si>
    <t>Rank AN-H</t>
  </si>
  <si>
    <t>AVG RANK BIG 3</t>
  </si>
  <si>
    <t>Champ Filter</t>
  </si>
  <si>
    <t xml:space="preserve">Champ Filter Rank </t>
  </si>
  <si>
    <t>Power Filter</t>
  </si>
  <si>
    <t>Power Filter Rank</t>
  </si>
  <si>
    <t>TOP RANK (P/C)</t>
  </si>
  <si>
    <t>TEAM</t>
  </si>
  <si>
    <t>DAVIS VALUE</t>
  </si>
  <si>
    <t>Power 9?</t>
  </si>
  <si>
    <t>Power 7?</t>
  </si>
  <si>
    <t>power</t>
  </si>
  <si>
    <t>Top 30?</t>
  </si>
  <si>
    <t>DAVIS VALUE 2</t>
  </si>
  <si>
    <t>AVG DV</t>
  </si>
  <si>
    <t>DV RANK</t>
  </si>
  <si>
    <t xml:space="preserve">AVG DV AND TOP </t>
  </si>
  <si>
    <t>champ</t>
  </si>
  <si>
    <t>MIN</t>
  </si>
  <si>
    <t>Adjusted Rank</t>
  </si>
  <si>
    <t>Team</t>
  </si>
  <si>
    <t>MATCH?</t>
  </si>
  <si>
    <t>KP A-Z</t>
  </si>
  <si>
    <t>T-Rank A-Z</t>
  </si>
  <si>
    <t>Momentum (A-N jan 31)</t>
  </si>
  <si>
    <t>Momentum Rank</t>
  </si>
  <si>
    <t>noncon all value</t>
  </si>
  <si>
    <t>noncon rank</t>
  </si>
  <si>
    <t>16 ind</t>
  </si>
  <si>
    <t>INDEX Rk</t>
  </si>
  <si>
    <t>Rank</t>
  </si>
  <si>
    <t>ALLN</t>
  </si>
  <si>
    <t>Rk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</si>
  <si>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</si>
  <si>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</si>
  <si>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</si>
  <si>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</si>
  <si>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</si>
  <si>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</si>
  <si>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</si>
  <si>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</si>
  <si>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</si>
  <si>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</si>
  <si>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</si>
  <si>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</si>
  <si>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Little Rock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</si>
  <si>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</si>
  <si>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</si>
  <si>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</si>
  <si>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</si>
  <si>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</si>
  <si>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</si>
  <si>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</si>
  <si>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</si>
  <si>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</si>
  <si>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</si>
  <si>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</si>
  <si>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</si>
  <si>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</si>
  <si>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</si>
  <si>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</si>
  <si>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</si>
  <si>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</si>
  <si>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</si>
  <si>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</si>
  <si>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</si>
  <si>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</si>
  <si>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</si>
  <si>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</si>
  <si>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</si>
  <si>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</si>
  <si>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</si>
  <si>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</si>
  <si>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</si>
  <si>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</si>
  <si>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</si>
  <si>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</si>
  <si>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</si>
  <si>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</si>
  <si>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</si>
  <si>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</si>
  <si>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</si>
  <si>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</si>
  <si>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</si>
  <si>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</si>
  <si>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</si>
  <si>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College of Charleston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</si>
  <si>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</si>
  <si>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</si>
  <si>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</si>
  <si>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</si>
  <si>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</si>
  <si>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</si>
  <si>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</si>
  <si>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</si>
  <si>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</si>
  <si>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</si>
  <si>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</si>
  <si>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</si>
  <si>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</si>
  <si>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</si>
  <si>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Detroit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</si>
  <si>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</si>
  <si>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</si>
  <si>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</si>
  <si>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</si>
  <si>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</si>
  <si>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</si>
  <si>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</si>
  <si>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</si>
  <si>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</si>
  <si>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</si>
  <si>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</si>
  <si>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</si>
  <si>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</si>
  <si>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</si>
  <si>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</si>
  <si>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</si>
  <si>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</si>
  <si>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</si>
  <si>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</si>
  <si>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</si>
  <si>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</si>
  <si>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</si>
  <si>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</si>
  <si>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</si>
  <si>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</si>
  <si>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</si>
  <si>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</si>
  <si>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</si>
  <si>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</si>
  <si>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</si>
  <si>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</si>
  <si>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</si>
  <si>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</si>
  <si>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</si>
  <si>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</si>
  <si>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</si>
  <si>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</si>
  <si>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</si>
  <si>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</si>
  <si>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</si>
  <si>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</si>
  <si>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</si>
  <si>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</si>
  <si>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</si>
  <si>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</si>
  <si>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St.</t>
  </si>
  <si>
    <t>Illinois</t>
  </si>
  <si>
    <t>Illinois Chicago</t>
  </si>
  <si>
    <t>Illinois St.</t>
  </si>
  <si>
    <t>Indiana</t>
  </si>
  <si>
    <t>Indiana St.</t>
  </si>
  <si>
    <t>Iona</t>
  </si>
  <si>
    <t>Iowa</t>
  </si>
  <si>
    <t>Iowa St.</t>
  </si>
  <si>
    <t>IPFW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</si>
  <si>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</si>
  <si>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</si>
  <si>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</si>
  <si>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</si>
  <si>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</si>
  <si>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</si>
  <si>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</si>
  <si>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</si>
  <si>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</si>
  <si>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</si>
  <si>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</si>
  <si>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</si>
  <si>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</si>
  <si>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</si>
  <si>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</si>
  <si>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Lipscomb</t>
  </si>
  <si>
    <t>LIU Brooklyn</t>
  </si>
  <si>
    <t>Long Beach St.</t>
  </si>
  <si>
    <t>Longwood</t>
  </si>
  <si>
    <t>Louisiana Lafayette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</si>
  <si>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</si>
  <si>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</si>
  <si>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</si>
  <si>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</si>
  <si>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</si>
  <si>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</si>
  <si>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</si>
  <si>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</si>
  <si>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</si>
  <si>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</si>
  <si>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</si>
  <si>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</si>
  <si>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</si>
  <si>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</si>
  <si>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</si>
  <si>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</si>
  <si>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</si>
  <si>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</si>
  <si>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</si>
  <si>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</si>
  <si>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</si>
  <si>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</si>
  <si>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</si>
  <si>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</si>
  <si>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</si>
  <si>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</si>
  <si>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</si>
  <si>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</si>
  <si>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</si>
  <si>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</si>
  <si>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</si>
  <si>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</si>
  <si>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</si>
  <si>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</si>
  <si>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</si>
  <si>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</si>
  <si>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</si>
  <si>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</si>
  <si>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</si>
  <si>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</si>
  <si>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</si>
  <si>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</si>
  <si>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</si>
  <si>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</si>
  <si>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</si>
  <si>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</si>
  <si>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</si>
  <si>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</si>
  <si>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</si>
  <si>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Carolina</t>
  </si>
  <si>
    <t>North Carolina A&amp;T</t>
  </si>
  <si>
    <t>North Carolina Central</t>
  </si>
  <si>
    <t>North Carolina St.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</si>
  <si>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</si>
  <si>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</si>
  <si>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</si>
  <si>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</si>
  <si>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</si>
  <si>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</si>
  <si>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</si>
  <si>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</si>
  <si>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</si>
  <si>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</si>
  <si>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</si>
  <si>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</si>
  <si>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</si>
  <si>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</si>
  <si>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</si>
  <si>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</si>
  <si>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</si>
  <si>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</si>
  <si>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</si>
  <si>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</si>
  <si>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</si>
  <si>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</si>
  <si>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</si>
  <si>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</si>
  <si>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</si>
  <si>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</si>
  <si>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</si>
  <si>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</si>
  <si>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</si>
  <si>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</si>
  <si>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</si>
  <si>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</si>
  <si>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</si>
  <si>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</si>
  <si>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</si>
  <si>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</si>
  <si>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</si>
  <si>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</si>
  <si>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</si>
  <si>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</si>
  <si>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</si>
  <si>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</si>
  <si>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</si>
  <si>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</si>
  <si>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</si>
  <si>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</si>
  <si>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</si>
  <si>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</si>
  <si>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</si>
  <si>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</si>
  <si>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</si>
  <si>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</si>
  <si>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</si>
  <si>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</si>
  <si>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</si>
  <si>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Savannah St.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</si>
  <si>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</si>
  <si>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</si>
  <si>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</si>
  <si>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</si>
  <si>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</si>
  <si>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</si>
  <si>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</si>
  <si>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</si>
  <si>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</si>
  <si>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</si>
  <si>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</si>
  <si>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</si>
  <si>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</si>
  <si>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</si>
  <si>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</si>
  <si>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</si>
  <si>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</si>
  <si>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</si>
  <si>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Francis NY</t>
  </si>
  <si>
    <t>St. Francis PA</t>
  </si>
  <si>
    <t>St. John's</t>
  </si>
  <si>
    <t>Stanford</t>
  </si>
  <si>
    <t>Stephen F. Austin</t>
  </si>
  <si>
    <t>Stetson</t>
  </si>
  <si>
    <t>Stony Brook</t>
  </si>
  <si>
    <t>Syracuse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</si>
  <si>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</si>
  <si>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</si>
  <si>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</si>
  <si>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</si>
  <si>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</si>
  <si>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</si>
  <si>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</si>
  <si>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</si>
  <si>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Corpus Chris</t>
  </si>
  <si>
    <t>Texas Pan American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</si>
  <si>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</si>
  <si>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</si>
  <si>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</si>
  <si>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</si>
  <si>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</si>
  <si>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</si>
  <si>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</si>
  <si>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</si>
  <si>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</si>
  <si>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</si>
  <si>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</si>
  <si>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</si>
  <si>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</si>
  <si>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Santa Barbara</t>
  </si>
  <si>
    <t>UCF</t>
  </si>
  <si>
    <t>UCLA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</si>
  <si>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</si>
  <si>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</si>
  <si>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</si>
  <si>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</si>
  <si>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</si>
  <si>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</si>
  <si>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</si>
  <si>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</si>
  <si>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</si>
  <si>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Utah</t>
  </si>
  <si>
    <t>Utah St.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</si>
  <si>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</si>
  <si>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</si>
  <si>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</si>
  <si>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</si>
  <si>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</si>
  <si>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</si>
  <si>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</si>
  <si>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</si>
  <si>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</si>
  <si>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</si>
  <si>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</si>
  <si>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</si>
  <si>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</si>
  <si>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</si>
  <si>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</si>
  <si>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</si>
  <si>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</si>
  <si>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</si>
  <si>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</si>
  <si>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</si>
  <si>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</si>
  <si>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</si>
  <si>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</si>
  <si>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</si>
  <si>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</si>
  <si>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</si>
  <si>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</si>
  <si>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</si>
  <si>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</si>
  <si>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</si>
  <si>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</si>
  <si>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BARTHAG</t>
  </si>
  <si>
    <t>   1 seed, CHAMPS</t>
  </si>
  <si>
    <t>   1 seed, Sweet Sixteen</t>
  </si>
  <si>
    <t>   2 seed, R64</t>
  </si>
  <si>
    <t>   1 seed, R32</t>
  </si>
  <si>
    <t>   3 seed, Elite Eight</t>
  </si>
  <si>
    <t>   8 seed, R64</t>
  </si>
  <si>
    <t>   2 seed, Elite Eight</t>
  </si>
  <si>
    <t>   4 seed, Finals</t>
  </si>
  <si>
    <t>   7 seed, R32</t>
  </si>
  <si>
    <t>   6 seed, Sweet Sixteen</t>
  </si>
  <si>
    <t>   4 seed, Final Four</t>
  </si>
  <si>
    <t>   5 seed, R64</t>
  </si>
  <si>
    <t>   3 seed, Sweet Sixteen</t>
  </si>
  <si>
    <t>   10 seed, R64</t>
  </si>
  <si>
    <t>   4 seed, R32</t>
  </si>
  <si>
    <t>   5 seed, R32</t>
  </si>
  <si>
    <t>   9 seed, R32</t>
  </si>
  <si>
    <t>   6 seed, R32</t>
  </si>
  <si>
    <t>   4 seed, R64</t>
  </si>
  <si>
    <t>   2 seed, Sweet Sixteen</t>
  </si>
  <si>
    <t>   11 seed, R64</t>
  </si>
  <si>
    <t>   8 seed, R32</t>
  </si>
  <si>
    <t>   9 seed, R64</t>
  </si>
  <si>
    <t>   9 seed, Final Four</t>
  </si>
  <si>
    <t>   7 seed, R64</t>
  </si>
  <si>
    <t>   13 seed, Sweet Sixteen</t>
  </si>
  <si>
    <t>   3 seed, R64</t>
  </si>
  <si>
    <t>   6 seed, R64</t>
  </si>
  <si>
    <t>   11 seed, R32</t>
  </si>
  <si>
    <t>   12 seed, R32</t>
  </si>
  <si>
    <t>   10 seed, R32</t>
  </si>
  <si>
    <t>   12 seed, Sweet Sixteen</t>
  </si>
  <si>
    <t>   12 seed, R64</t>
  </si>
  <si>
    <t>   13 seed, R68</t>
  </si>
  <si>
    <t>   14 seed, R64</t>
  </si>
  <si>
    <t>   15 seed, R64</t>
  </si>
  <si>
    <t>   11 seed, R68</t>
  </si>
  <si>
    <t>   14 seed, R32</t>
  </si>
  <si>
    <t>   13 seed, R64</t>
  </si>
  <si>
    <t>   15 seed, Sweet Sixteen</t>
  </si>
  <si>
    <t>   16 seed, R64</t>
  </si>
  <si>
    <t>   16 seed, R68</t>
  </si>
  <si>
    <t>Little Rock</t>
  </si>
  <si>
    <t>UT Rio Grande Valley</t>
  </si>
  <si>
    <t>Houston Christian</t>
  </si>
  <si>
    <t>Ranker</t>
  </si>
  <si>
    <t>test d</t>
  </si>
  <si>
    <t>NEWRKD</t>
  </si>
  <si>
    <t>test o</t>
  </si>
  <si>
    <t>NEWRKO</t>
  </si>
  <si>
    <t>trde</t>
  </si>
  <si>
    <t>StRDE</t>
  </si>
  <si>
    <t>StRDE+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</si>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</sst>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FFFF00"/>
      <name val="Calibri"/>
      <family val="2"/>
      <scheme val="minor"/>
    </font>
  </fonts>
  <fills count="2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FAD2D5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21FF4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5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6" borderId="0" xfId="0" applyFont="1" applyFill="1"/>
    <xf numFmtId="0" fontId="7" fillId="0" borderId="0" xfId="1" applyAlignment="1">
      <alignment horizontal="left" vertical="center"/>
    </xf>
    <xf numFmtId="0" fontId="7" fillId="0" borderId="6" xfId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4" fillId="40" borderId="8" xfId="0" applyFont="1" applyFill="1" applyBorder="1" applyAlignment="1">
      <alignment horizontal="center" vertical="center"/>
    </xf>
    <xf numFmtId="0" fontId="5" fillId="40" borderId="7" xfId="0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4" fillId="20" borderId="8" xfId="0" applyFont="1" applyFill="1" applyBorder="1" applyAlignment="1">
      <alignment horizontal="center" vertical="center"/>
    </xf>
    <xf numFmtId="0" fontId="5" fillId="20" borderId="7" xfId="0" applyFont="1" applyFill="1" applyBorder="1" applyAlignment="1">
      <alignment horizontal="center" vertical="center"/>
    </xf>
    <xf numFmtId="0" fontId="4" fillId="31" borderId="8" xfId="0" applyFont="1" applyFill="1" applyBorder="1" applyAlignment="1">
      <alignment horizontal="center" vertical="center"/>
    </xf>
    <xf numFmtId="0" fontId="5" fillId="31" borderId="7" xfId="0" applyFont="1" applyFill="1" applyBorder="1" applyAlignment="1">
      <alignment horizontal="center" vertical="center"/>
    </xf>
    <xf numFmtId="0" fontId="4" fillId="51" borderId="8" xfId="0" applyFont="1" applyFill="1" applyBorder="1" applyAlignment="1">
      <alignment horizontal="center" vertical="center"/>
    </xf>
    <xf numFmtId="0" fontId="5" fillId="51" borderId="7" xfId="0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/>
    </xf>
    <xf numFmtId="0" fontId="5" fillId="33" borderId="7" xfId="0" applyFont="1" applyFill="1" applyBorder="1" applyAlignment="1">
      <alignment horizontal="center" vertical="center"/>
    </xf>
    <xf numFmtId="0" fontId="4" fillId="26" borderId="8" xfId="0" applyFont="1" applyFill="1" applyBorder="1" applyAlignment="1">
      <alignment horizontal="center" vertical="center"/>
    </xf>
    <xf numFmtId="0" fontId="5" fillId="26" borderId="7" xfId="0" applyFont="1" applyFill="1" applyBorder="1" applyAlignment="1">
      <alignment horizontal="center" vertical="center"/>
    </xf>
    <xf numFmtId="0" fontId="4" fillId="39" borderId="8" xfId="0" applyFont="1" applyFill="1" applyBorder="1" applyAlignment="1">
      <alignment horizontal="center" vertical="center"/>
    </xf>
    <xf numFmtId="0" fontId="5" fillId="39" borderId="7" xfId="0" applyFont="1" applyFill="1" applyBorder="1" applyAlignment="1">
      <alignment horizontal="center" vertical="center"/>
    </xf>
    <xf numFmtId="0" fontId="4" fillId="85" borderId="8" xfId="0" applyFont="1" applyFill="1" applyBorder="1" applyAlignment="1">
      <alignment horizontal="center" vertical="center"/>
    </xf>
    <xf numFmtId="0" fontId="5" fillId="85" borderId="7" xfId="0" applyFont="1" applyFill="1" applyBorder="1" applyAlignment="1">
      <alignment horizontal="center" vertical="center"/>
    </xf>
    <xf numFmtId="0" fontId="4" fillId="49" borderId="8" xfId="0" applyFont="1" applyFill="1" applyBorder="1" applyAlignment="1">
      <alignment horizontal="center" vertical="center"/>
    </xf>
    <xf numFmtId="0" fontId="5" fillId="49" borderId="7" xfId="0" applyFont="1" applyFill="1" applyBorder="1" applyAlignment="1">
      <alignment horizontal="center" vertical="center"/>
    </xf>
    <xf numFmtId="0" fontId="4" fillId="93" borderId="8" xfId="0" applyFont="1" applyFill="1" applyBorder="1" applyAlignment="1">
      <alignment horizontal="center" vertical="center"/>
    </xf>
    <xf numFmtId="0" fontId="5" fillId="93" borderId="7" xfId="0" applyFont="1" applyFill="1" applyBorder="1" applyAlignment="1">
      <alignment horizontal="center" vertical="center"/>
    </xf>
    <xf numFmtId="0" fontId="4" fillId="72" borderId="8" xfId="0" applyFont="1" applyFill="1" applyBorder="1" applyAlignment="1">
      <alignment horizontal="center" vertical="center"/>
    </xf>
    <xf numFmtId="0" fontId="5" fillId="72" borderId="7" xfId="0" applyFont="1" applyFill="1" applyBorder="1" applyAlignment="1">
      <alignment horizontal="center" vertical="center"/>
    </xf>
    <xf numFmtId="0" fontId="4" fillId="69" borderId="8" xfId="0" applyFont="1" applyFill="1" applyBorder="1" applyAlignment="1">
      <alignment horizontal="center" vertical="center"/>
    </xf>
    <xf numFmtId="0" fontId="5" fillId="69" borderId="7" xfId="0" applyFont="1" applyFill="1" applyBorder="1" applyAlignment="1">
      <alignment horizontal="center" vertical="center"/>
    </xf>
    <xf numFmtId="0" fontId="4" fillId="44" borderId="8" xfId="0" applyFont="1" applyFill="1" applyBorder="1" applyAlignment="1">
      <alignment horizontal="center" vertical="center"/>
    </xf>
    <xf numFmtId="0" fontId="5" fillId="44" borderId="7" xfId="0" applyFont="1" applyFill="1" applyBorder="1" applyAlignment="1">
      <alignment horizontal="center" vertical="center"/>
    </xf>
    <xf numFmtId="0" fontId="4" fillId="62" borderId="8" xfId="0" applyFont="1" applyFill="1" applyBorder="1" applyAlignment="1">
      <alignment horizontal="center" vertical="center"/>
    </xf>
    <xf numFmtId="0" fontId="5" fillId="62" borderId="7" xfId="0" applyFont="1" applyFill="1" applyBorder="1" applyAlignment="1">
      <alignment horizontal="center" vertical="center"/>
    </xf>
    <xf numFmtId="0" fontId="4" fillId="55" borderId="8" xfId="0" applyFont="1" applyFill="1" applyBorder="1" applyAlignment="1">
      <alignment horizontal="center" vertical="center"/>
    </xf>
    <xf numFmtId="0" fontId="5" fillId="55" borderId="7" xfId="0" applyFont="1" applyFill="1" applyBorder="1" applyAlignment="1">
      <alignment horizontal="center" vertical="center"/>
    </xf>
    <xf numFmtId="0" fontId="4" fillId="36" borderId="8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4" fillId="68" borderId="8" xfId="0" applyFont="1" applyFill="1" applyBorder="1" applyAlignment="1">
      <alignment horizontal="center" vertical="center"/>
    </xf>
    <xf numFmtId="0" fontId="5" fillId="68" borderId="7" xfId="0" applyFont="1" applyFill="1" applyBorder="1" applyAlignment="1">
      <alignment horizontal="center" vertical="center"/>
    </xf>
    <xf numFmtId="0" fontId="4" fillId="35" borderId="8" xfId="0" applyFont="1" applyFill="1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4" fillId="120" borderId="8" xfId="0" applyFont="1" applyFill="1" applyBorder="1" applyAlignment="1">
      <alignment horizontal="center" vertical="center"/>
    </xf>
    <xf numFmtId="0" fontId="5" fillId="120" borderId="7" xfId="0" applyFont="1" applyFill="1" applyBorder="1" applyAlignment="1">
      <alignment horizontal="center" vertical="center"/>
    </xf>
    <xf numFmtId="0" fontId="4" fillId="38" borderId="8" xfId="0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/>
    </xf>
    <xf numFmtId="0" fontId="4" fillId="59" borderId="8" xfId="0" applyFont="1" applyFill="1" applyBorder="1" applyAlignment="1">
      <alignment horizontal="center" vertical="center"/>
    </xf>
    <xf numFmtId="0" fontId="5" fillId="59" borderId="7" xfId="0" applyFont="1" applyFill="1" applyBorder="1" applyAlignment="1">
      <alignment horizontal="center" vertical="center"/>
    </xf>
    <xf numFmtId="0" fontId="6" fillId="127" borderId="6" xfId="0" applyFont="1" applyFill="1" applyBorder="1" applyAlignment="1">
      <alignment horizontal="left" vertical="center"/>
    </xf>
    <xf numFmtId="0" fontId="7" fillId="127" borderId="7" xfId="1" applyFill="1" applyBorder="1" applyAlignment="1">
      <alignment horizontal="center" vertical="center"/>
    </xf>
    <xf numFmtId="0" fontId="4" fillId="115" borderId="8" xfId="0" applyFont="1" applyFill="1" applyBorder="1" applyAlignment="1">
      <alignment horizontal="center" vertical="center"/>
    </xf>
    <xf numFmtId="0" fontId="5" fillId="115" borderId="7" xfId="0" applyFont="1" applyFill="1" applyBorder="1" applyAlignment="1">
      <alignment horizontal="center" vertical="center"/>
    </xf>
    <xf numFmtId="0" fontId="4" fillId="106" borderId="8" xfId="0" applyFont="1" applyFill="1" applyBorder="1" applyAlignment="1">
      <alignment horizontal="center" vertical="center"/>
    </xf>
    <xf numFmtId="0" fontId="5" fillId="106" borderId="7" xfId="0" applyFont="1" applyFill="1" applyBorder="1" applyAlignment="1">
      <alignment horizontal="center" vertical="center"/>
    </xf>
    <xf numFmtId="0" fontId="4" fillId="92" borderId="8" xfId="0" applyFont="1" applyFill="1" applyBorder="1" applyAlignment="1">
      <alignment horizontal="center" vertical="center"/>
    </xf>
    <xf numFmtId="0" fontId="5" fillId="92" borderId="7" xfId="0" applyFont="1" applyFill="1" applyBorder="1" applyAlignment="1">
      <alignment horizontal="center" vertical="center"/>
    </xf>
    <xf numFmtId="0" fontId="4" fillId="98" borderId="8" xfId="0" applyFont="1" applyFill="1" applyBorder="1" applyAlignment="1">
      <alignment horizontal="center" vertical="center"/>
    </xf>
    <xf numFmtId="0" fontId="5" fillId="98" borderId="7" xfId="0" applyFont="1" applyFill="1" applyBorder="1" applyAlignment="1">
      <alignment horizontal="center" vertical="center"/>
    </xf>
    <xf numFmtId="0" fontId="4" fillId="81" borderId="8" xfId="0" applyFont="1" applyFill="1" applyBorder="1" applyAlignment="1">
      <alignment horizontal="center" vertical="center"/>
    </xf>
    <xf numFmtId="0" fontId="5" fillId="81" borderId="7" xfId="0" applyFont="1" applyFill="1" applyBorder="1" applyAlignment="1">
      <alignment horizontal="center" vertical="center"/>
    </xf>
    <xf numFmtId="0" fontId="4" fillId="111" borderId="8" xfId="0" applyFont="1" applyFill="1" applyBorder="1" applyAlignment="1">
      <alignment horizontal="center" vertical="center"/>
    </xf>
    <xf numFmtId="0" fontId="5" fillId="111" borderId="7" xfId="0" applyFont="1" applyFill="1" applyBorder="1" applyAlignment="1">
      <alignment horizontal="center" vertical="center"/>
    </xf>
    <xf numFmtId="0" fontId="4" fillId="22" borderId="8" xfId="0" applyFont="1" applyFill="1" applyBorder="1" applyAlignment="1">
      <alignment horizontal="center" vertical="center"/>
    </xf>
    <xf numFmtId="0" fontId="5" fillId="22" borderId="7" xfId="0" applyFont="1" applyFill="1" applyBorder="1" applyAlignment="1">
      <alignment horizontal="center" vertical="center"/>
    </xf>
    <xf numFmtId="0" fontId="4" fillId="107" borderId="8" xfId="0" applyFont="1" applyFill="1" applyBorder="1" applyAlignment="1">
      <alignment horizontal="center" vertical="center"/>
    </xf>
    <xf numFmtId="0" fontId="5" fillId="107" borderId="7" xfId="0" applyFont="1" applyFill="1" applyBorder="1" applyAlignment="1">
      <alignment horizontal="center" vertical="center"/>
    </xf>
    <xf numFmtId="0" fontId="4" fillId="70" borderId="8" xfId="0" applyFont="1" applyFill="1" applyBorder="1" applyAlignment="1">
      <alignment horizontal="center" vertical="center"/>
    </xf>
    <xf numFmtId="0" fontId="5" fillId="70" borderId="7" xfId="0" applyFont="1" applyFill="1" applyBorder="1" applyAlignment="1">
      <alignment horizontal="center" vertical="center"/>
    </xf>
    <xf numFmtId="0" fontId="4" fillId="21" borderId="8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4" fillId="24" borderId="8" xfId="0" applyFont="1" applyFill="1" applyBorder="1" applyAlignment="1">
      <alignment horizontal="center" vertical="center"/>
    </xf>
    <xf numFmtId="0" fontId="5" fillId="24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4" fillId="148" borderId="8" xfId="0" applyFont="1" applyFill="1" applyBorder="1" applyAlignment="1">
      <alignment horizontal="center" vertical="center"/>
    </xf>
    <xf numFmtId="0" fontId="5" fillId="148" borderId="7" xfId="0" applyFont="1" applyFill="1" applyBorder="1" applyAlignment="1">
      <alignment horizontal="center" vertical="center"/>
    </xf>
    <xf numFmtId="0" fontId="4" fillId="47" borderId="8" xfId="0" applyFont="1" applyFill="1" applyBorder="1" applyAlignment="1">
      <alignment horizontal="center" vertical="center"/>
    </xf>
    <xf numFmtId="0" fontId="5" fillId="47" borderId="7" xfId="0" applyFont="1" applyFill="1" applyBorder="1" applyAlignment="1">
      <alignment horizontal="center" vertical="center"/>
    </xf>
    <xf numFmtId="0" fontId="4" fillId="74" borderId="8" xfId="0" applyFont="1" applyFill="1" applyBorder="1" applyAlignment="1">
      <alignment horizontal="center" vertical="center"/>
    </xf>
    <xf numFmtId="0" fontId="5" fillId="74" borderId="7" xfId="0" applyFont="1" applyFill="1" applyBorder="1" applyAlignment="1">
      <alignment horizontal="center" vertical="center"/>
    </xf>
    <xf numFmtId="0" fontId="4" fillId="75" borderId="8" xfId="0" applyFont="1" applyFill="1" applyBorder="1" applyAlignment="1">
      <alignment horizontal="center" vertical="center"/>
    </xf>
    <xf numFmtId="0" fontId="5" fillId="75" borderId="7" xfId="0" applyFont="1" applyFill="1" applyBorder="1" applyAlignment="1">
      <alignment horizontal="center" vertical="center"/>
    </xf>
    <xf numFmtId="0" fontId="4" fillId="32" borderId="8" xfId="0" applyFont="1" applyFill="1" applyBorder="1" applyAlignment="1">
      <alignment horizontal="center" vertical="center"/>
    </xf>
    <xf numFmtId="0" fontId="5" fillId="32" borderId="7" xfId="0" applyFont="1" applyFill="1" applyBorder="1" applyAlignment="1">
      <alignment horizontal="center" vertical="center"/>
    </xf>
    <xf numFmtId="0" fontId="4" fillId="76" borderId="8" xfId="0" applyFont="1" applyFill="1" applyBorder="1" applyAlignment="1">
      <alignment horizontal="center" vertical="center"/>
    </xf>
    <xf numFmtId="0" fontId="5" fillId="76" borderId="7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 vertical="center"/>
    </xf>
    <xf numFmtId="0" fontId="5" fillId="27" borderId="7" xfId="0" applyFont="1" applyFill="1" applyBorder="1" applyAlignment="1">
      <alignment horizontal="center" vertical="center"/>
    </xf>
    <xf numFmtId="0" fontId="4" fillId="71" borderId="8" xfId="0" applyFont="1" applyFill="1" applyBorder="1" applyAlignment="1">
      <alignment horizontal="center" vertical="center"/>
    </xf>
    <xf numFmtId="0" fontId="5" fillId="71" borderId="7" xfId="0" applyFont="1" applyFill="1" applyBorder="1" applyAlignment="1">
      <alignment horizontal="center" vertical="center"/>
    </xf>
    <xf numFmtId="0" fontId="4" fillId="42" borderId="8" xfId="0" applyFont="1" applyFill="1" applyBorder="1" applyAlignment="1">
      <alignment horizontal="center" vertical="center"/>
    </xf>
    <xf numFmtId="0" fontId="5" fillId="42" borderId="7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4" fillId="53" borderId="8" xfId="0" applyFont="1" applyFill="1" applyBorder="1" applyAlignment="1">
      <alignment horizontal="center" vertical="center"/>
    </xf>
    <xf numFmtId="0" fontId="5" fillId="53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4" fillId="78" borderId="8" xfId="0" applyFont="1" applyFill="1" applyBorder="1" applyAlignment="1">
      <alignment horizontal="center" vertical="center"/>
    </xf>
    <xf numFmtId="0" fontId="5" fillId="78" borderId="7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4" fillId="41" borderId="8" xfId="0" applyFont="1" applyFill="1" applyBorder="1" applyAlignment="1">
      <alignment horizontal="center" vertical="center"/>
    </xf>
    <xf numFmtId="0" fontId="5" fillId="41" borderId="7" xfId="0" applyFont="1" applyFill="1" applyBorder="1" applyAlignment="1">
      <alignment horizontal="center" vertical="center"/>
    </xf>
    <xf numFmtId="0" fontId="4" fillId="84" borderId="8" xfId="0" applyFont="1" applyFill="1" applyBorder="1" applyAlignment="1">
      <alignment horizontal="center" vertical="center"/>
    </xf>
    <xf numFmtId="0" fontId="5" fillId="84" borderId="7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4" fillId="58" borderId="8" xfId="0" applyFont="1" applyFill="1" applyBorder="1" applyAlignment="1">
      <alignment horizontal="center" vertical="center"/>
    </xf>
    <xf numFmtId="0" fontId="5" fillId="58" borderId="7" xfId="0" applyFont="1" applyFill="1" applyBorder="1" applyAlignment="1">
      <alignment horizontal="center" vertical="center"/>
    </xf>
    <xf numFmtId="0" fontId="4" fillId="174" borderId="8" xfId="0" applyFont="1" applyFill="1" applyBorder="1" applyAlignment="1">
      <alignment horizontal="center" vertical="center"/>
    </xf>
    <xf numFmtId="0" fontId="5" fillId="174" borderId="7" xfId="0" applyFont="1" applyFill="1" applyBorder="1" applyAlignment="1">
      <alignment horizontal="center" vertical="center"/>
    </xf>
    <xf numFmtId="0" fontId="4" fillId="99" borderId="8" xfId="0" applyFont="1" applyFill="1" applyBorder="1" applyAlignment="1">
      <alignment horizontal="center" vertical="center"/>
    </xf>
    <xf numFmtId="0" fontId="5" fillId="99" borderId="7" xfId="0" applyFont="1" applyFill="1" applyBorder="1" applyAlignment="1">
      <alignment horizontal="center" vertical="center"/>
    </xf>
    <xf numFmtId="0" fontId="4" fillId="73" borderId="8" xfId="0" applyFont="1" applyFill="1" applyBorder="1" applyAlignment="1">
      <alignment horizontal="center" vertical="center"/>
    </xf>
    <xf numFmtId="0" fontId="5" fillId="73" borderId="7" xfId="0" applyFont="1" applyFill="1" applyBorder="1" applyAlignment="1">
      <alignment horizontal="center" vertical="center"/>
    </xf>
    <xf numFmtId="0" fontId="4" fillId="96" borderId="8" xfId="0" applyFont="1" applyFill="1" applyBorder="1" applyAlignment="1">
      <alignment horizontal="center" vertical="center"/>
    </xf>
    <xf numFmtId="0" fontId="5" fillId="96" borderId="7" xfId="0" applyFont="1" applyFill="1" applyBorder="1" applyAlignment="1">
      <alignment horizontal="center" vertical="center"/>
    </xf>
    <xf numFmtId="0" fontId="4" fillId="108" borderId="8" xfId="0" applyFont="1" applyFill="1" applyBorder="1" applyAlignment="1">
      <alignment horizontal="center" vertical="center"/>
    </xf>
    <xf numFmtId="0" fontId="5" fillId="108" borderId="7" xfId="0" applyFont="1" applyFill="1" applyBorder="1" applyAlignment="1">
      <alignment horizontal="center" vertical="center"/>
    </xf>
    <xf numFmtId="0" fontId="4" fillId="43" borderId="8" xfId="0" applyFont="1" applyFill="1" applyBorder="1" applyAlignment="1">
      <alignment horizontal="center" vertical="center"/>
    </xf>
    <xf numFmtId="0" fontId="5" fillId="43" borderId="7" xfId="0" applyFont="1" applyFill="1" applyBorder="1" applyAlignment="1">
      <alignment horizontal="center" vertical="center"/>
    </xf>
    <xf numFmtId="0" fontId="4" fillId="110" borderId="8" xfId="0" applyFont="1" applyFill="1" applyBorder="1" applyAlignment="1">
      <alignment horizontal="center" vertical="center"/>
    </xf>
    <xf numFmtId="0" fontId="5" fillId="110" borderId="7" xfId="0" applyFont="1" applyFill="1" applyBorder="1" applyAlignment="1">
      <alignment horizontal="center" vertical="center"/>
    </xf>
    <xf numFmtId="0" fontId="4" fillId="103" borderId="8" xfId="0" applyFont="1" applyFill="1" applyBorder="1" applyAlignment="1">
      <alignment horizontal="center" vertical="center"/>
    </xf>
    <xf numFmtId="0" fontId="5" fillId="103" borderId="7" xfId="0" applyFont="1" applyFill="1" applyBorder="1" applyAlignment="1">
      <alignment horizontal="center" vertical="center"/>
    </xf>
    <xf numFmtId="0" fontId="4" fillId="135" borderId="8" xfId="0" applyFont="1" applyFill="1" applyBorder="1" applyAlignment="1">
      <alignment horizontal="center" vertical="center"/>
    </xf>
    <xf numFmtId="0" fontId="5" fillId="135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4" fillId="165" borderId="8" xfId="0" applyFont="1" applyFill="1" applyBorder="1" applyAlignment="1">
      <alignment horizontal="center" vertical="center"/>
    </xf>
    <xf numFmtId="0" fontId="5" fillId="165" borderId="7" xfId="0" applyFont="1" applyFill="1" applyBorder="1" applyAlignment="1">
      <alignment horizontal="center" vertical="center"/>
    </xf>
    <xf numFmtId="0" fontId="4" fillId="177" borderId="8" xfId="0" applyFont="1" applyFill="1" applyBorder="1" applyAlignment="1">
      <alignment horizontal="center" vertical="center"/>
    </xf>
    <xf numFmtId="0" fontId="5" fillId="177" borderId="7" xfId="0" applyFont="1" applyFill="1" applyBorder="1" applyAlignment="1">
      <alignment horizontal="center" vertical="center"/>
    </xf>
    <xf numFmtId="0" fontId="4" fillId="101" borderId="8" xfId="0" applyFont="1" applyFill="1" applyBorder="1" applyAlignment="1">
      <alignment horizontal="center" vertical="center"/>
    </xf>
    <xf numFmtId="0" fontId="5" fillId="101" borderId="7" xfId="0" applyFont="1" applyFill="1" applyBorder="1" applyAlignment="1">
      <alignment horizontal="center" vertical="center"/>
    </xf>
    <xf numFmtId="0" fontId="4" fillId="102" borderId="8" xfId="0" applyFont="1" applyFill="1" applyBorder="1" applyAlignment="1">
      <alignment horizontal="center" vertical="center"/>
    </xf>
    <xf numFmtId="0" fontId="5" fillId="102" borderId="7" xfId="0" applyFont="1" applyFill="1" applyBorder="1" applyAlignment="1">
      <alignment horizontal="center" vertical="center"/>
    </xf>
    <xf numFmtId="0" fontId="4" fillId="136" borderId="8" xfId="0" applyFont="1" applyFill="1" applyBorder="1" applyAlignment="1">
      <alignment horizontal="center" vertical="center"/>
    </xf>
    <xf numFmtId="0" fontId="5" fillId="136" borderId="7" xfId="0" applyFont="1" applyFill="1" applyBorder="1" applyAlignment="1">
      <alignment horizontal="center" vertical="center"/>
    </xf>
    <xf numFmtId="0" fontId="4" fillId="124" borderId="8" xfId="0" applyFont="1" applyFill="1" applyBorder="1" applyAlignment="1">
      <alignment horizontal="center" vertical="center"/>
    </xf>
    <xf numFmtId="0" fontId="5" fillId="124" borderId="7" xfId="0" applyFont="1" applyFill="1" applyBorder="1" applyAlignment="1">
      <alignment horizontal="center" vertical="center"/>
    </xf>
    <xf numFmtId="0" fontId="4" fillId="28" borderId="8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5" fillId="23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4" fillId="50" borderId="8" xfId="0" applyFont="1" applyFill="1" applyBorder="1" applyAlignment="1">
      <alignment horizontal="center" vertical="center"/>
    </xf>
    <xf numFmtId="0" fontId="5" fillId="50" borderId="7" xfId="0" applyFont="1" applyFill="1" applyBorder="1" applyAlignment="1">
      <alignment horizontal="center" vertical="center"/>
    </xf>
    <xf numFmtId="0" fontId="4" fillId="54" borderId="8" xfId="0" applyFont="1" applyFill="1" applyBorder="1" applyAlignment="1">
      <alignment horizontal="center" vertical="center"/>
    </xf>
    <xf numFmtId="0" fontId="5" fillId="54" borderId="7" xfId="0" applyFont="1" applyFill="1" applyBorder="1" applyAlignment="1">
      <alignment horizontal="center" vertical="center"/>
    </xf>
    <xf numFmtId="0" fontId="4" fillId="118" borderId="8" xfId="0" applyFont="1" applyFill="1" applyBorder="1" applyAlignment="1">
      <alignment horizontal="center" vertical="center"/>
    </xf>
    <xf numFmtId="0" fontId="5" fillId="118" borderId="7" xfId="0" applyFont="1" applyFill="1" applyBorder="1" applyAlignment="1">
      <alignment horizontal="center" vertical="center"/>
    </xf>
    <xf numFmtId="0" fontId="4" fillId="48" borderId="8" xfId="0" applyFont="1" applyFill="1" applyBorder="1" applyAlignment="1">
      <alignment horizontal="center" vertical="center"/>
    </xf>
    <xf numFmtId="0" fontId="5" fillId="48" borderId="7" xfId="0" applyFont="1" applyFill="1" applyBorder="1" applyAlignment="1">
      <alignment horizontal="center" vertical="center"/>
    </xf>
    <xf numFmtId="0" fontId="4" fillId="67" borderId="8" xfId="0" applyFont="1" applyFill="1" applyBorder="1" applyAlignment="1">
      <alignment horizontal="center" vertical="center"/>
    </xf>
    <xf numFmtId="0" fontId="5" fillId="67" borderId="7" xfId="0" applyFont="1" applyFill="1" applyBorder="1" applyAlignment="1">
      <alignment horizontal="center" vertical="center"/>
    </xf>
    <xf numFmtId="0" fontId="4" fillId="25" borderId="8" xfId="0" applyFont="1" applyFill="1" applyBorder="1" applyAlignment="1">
      <alignment horizontal="center" vertical="center"/>
    </xf>
    <xf numFmtId="0" fontId="5" fillId="25" borderId="7" xfId="0" applyFont="1" applyFill="1" applyBorder="1" applyAlignment="1">
      <alignment horizontal="center" vertical="center"/>
    </xf>
    <xf numFmtId="0" fontId="4" fillId="52" borderId="8" xfId="0" applyFont="1" applyFill="1" applyBorder="1" applyAlignment="1">
      <alignment horizontal="center" vertical="center"/>
    </xf>
    <xf numFmtId="0" fontId="5" fillId="52" borderId="7" xfId="0" applyFont="1" applyFill="1" applyBorder="1" applyAlignment="1">
      <alignment horizontal="center" vertical="center"/>
    </xf>
    <xf numFmtId="0" fontId="4" fillId="133" borderId="8" xfId="0" applyFont="1" applyFill="1" applyBorder="1" applyAlignment="1">
      <alignment horizontal="center" vertical="center"/>
    </xf>
    <xf numFmtId="0" fontId="5" fillId="133" borderId="7" xfId="0" applyFont="1" applyFill="1" applyBorder="1" applyAlignment="1">
      <alignment horizontal="center" vertical="center"/>
    </xf>
    <xf numFmtId="0" fontId="4" fillId="63" borderId="8" xfId="0" applyFont="1" applyFill="1" applyBorder="1" applyAlignment="1">
      <alignment horizontal="center" vertical="center"/>
    </xf>
    <xf numFmtId="0" fontId="5" fillId="63" borderId="7" xfId="0" applyFont="1" applyFill="1" applyBorder="1" applyAlignment="1">
      <alignment horizontal="center" vertical="center"/>
    </xf>
    <xf numFmtId="0" fontId="4" fillId="88" borderId="8" xfId="0" applyFont="1" applyFill="1" applyBorder="1" applyAlignment="1">
      <alignment horizontal="center" vertical="center"/>
    </xf>
    <xf numFmtId="0" fontId="5" fillId="88" borderId="7" xfId="0" applyFont="1" applyFill="1" applyBorder="1" applyAlignment="1">
      <alignment horizontal="center" vertical="center"/>
    </xf>
    <xf numFmtId="0" fontId="4" fillId="195" borderId="8" xfId="0" applyFont="1" applyFill="1" applyBorder="1" applyAlignment="1">
      <alignment horizontal="center" vertical="center"/>
    </xf>
    <xf numFmtId="0" fontId="5" fillId="195" borderId="7" xfId="0" applyFont="1" applyFill="1" applyBorder="1" applyAlignment="1">
      <alignment horizontal="center" vertical="center"/>
    </xf>
    <xf numFmtId="0" fontId="4" fillId="113" borderId="8" xfId="0" applyFont="1" applyFill="1" applyBorder="1" applyAlignment="1">
      <alignment horizontal="center" vertical="center"/>
    </xf>
    <xf numFmtId="0" fontId="5" fillId="113" borderId="7" xfId="0" applyFont="1" applyFill="1" applyBorder="1" applyAlignment="1">
      <alignment horizontal="center" vertical="center"/>
    </xf>
    <xf numFmtId="0" fontId="4" fillId="66" borderId="8" xfId="0" applyFont="1" applyFill="1" applyBorder="1" applyAlignment="1">
      <alignment horizontal="center" vertical="center"/>
    </xf>
    <xf numFmtId="0" fontId="5" fillId="66" borderId="7" xfId="0" applyFont="1" applyFill="1" applyBorder="1" applyAlignment="1">
      <alignment horizontal="center" vertical="center"/>
    </xf>
    <xf numFmtId="0" fontId="4" fillId="89" borderId="8" xfId="0" applyFont="1" applyFill="1" applyBorder="1" applyAlignment="1">
      <alignment horizontal="center" vertical="center"/>
    </xf>
    <xf numFmtId="0" fontId="5" fillId="89" borderId="7" xfId="0" applyFont="1" applyFill="1" applyBorder="1" applyAlignment="1">
      <alignment horizontal="center" vertical="center"/>
    </xf>
    <xf numFmtId="0" fontId="4" fillId="97" borderId="8" xfId="0" applyFont="1" applyFill="1" applyBorder="1" applyAlignment="1">
      <alignment horizontal="center" vertical="center"/>
    </xf>
    <xf numFmtId="0" fontId="5" fillId="97" borderId="7" xfId="0" applyFont="1" applyFill="1" applyBorder="1" applyAlignment="1">
      <alignment horizontal="center" vertical="center"/>
    </xf>
    <xf numFmtId="0" fontId="4" fillId="151" borderId="8" xfId="0" applyFont="1" applyFill="1" applyBorder="1" applyAlignment="1">
      <alignment horizontal="center" vertical="center"/>
    </xf>
    <xf numFmtId="0" fontId="5" fillId="151" borderId="7" xfId="0" applyFont="1" applyFill="1" applyBorder="1" applyAlignment="1">
      <alignment horizontal="center" vertical="center"/>
    </xf>
    <xf numFmtId="0" fontId="4" fillId="34" borderId="8" xfId="0" applyFont="1" applyFill="1" applyBorder="1" applyAlignment="1">
      <alignment horizontal="center" vertical="center"/>
    </xf>
    <xf numFmtId="0" fontId="5" fillId="34" borderId="7" xfId="0" applyFont="1" applyFill="1" applyBorder="1" applyAlignment="1">
      <alignment horizontal="center" vertical="center"/>
    </xf>
    <xf numFmtId="0" fontId="4" fillId="56" borderId="8" xfId="0" applyFont="1" applyFill="1" applyBorder="1" applyAlignment="1">
      <alignment horizontal="center" vertical="center"/>
    </xf>
    <xf numFmtId="0" fontId="5" fillId="56" borderId="7" xfId="0" applyFont="1" applyFill="1" applyBorder="1" applyAlignment="1">
      <alignment horizontal="center" vertical="center"/>
    </xf>
    <xf numFmtId="0" fontId="4" fillId="87" borderId="8" xfId="0" applyFont="1" applyFill="1" applyBorder="1" applyAlignment="1">
      <alignment horizontal="center" vertical="center"/>
    </xf>
    <xf numFmtId="0" fontId="5" fillId="87" borderId="7" xfId="0" applyFont="1" applyFill="1" applyBorder="1" applyAlignment="1">
      <alignment horizontal="center" vertical="center"/>
    </xf>
    <xf numFmtId="0" fontId="4" fillId="140" borderId="8" xfId="0" applyFont="1" applyFill="1" applyBorder="1" applyAlignment="1">
      <alignment horizontal="center" vertical="center"/>
    </xf>
    <xf numFmtId="0" fontId="5" fillId="140" borderId="7" xfId="0" applyFont="1" applyFill="1" applyBorder="1" applyAlignment="1">
      <alignment horizontal="center" vertical="center"/>
    </xf>
    <xf numFmtId="0" fontId="4" fillId="139" borderId="8" xfId="0" applyFont="1" applyFill="1" applyBorder="1" applyAlignment="1">
      <alignment horizontal="center" vertical="center"/>
    </xf>
    <xf numFmtId="0" fontId="5" fillId="139" borderId="7" xfId="0" applyFont="1" applyFill="1" applyBorder="1" applyAlignment="1">
      <alignment horizontal="center" vertical="center"/>
    </xf>
    <xf numFmtId="0" fontId="4" fillId="104" borderId="8" xfId="0" applyFont="1" applyFill="1" applyBorder="1" applyAlignment="1">
      <alignment horizontal="center" vertical="center"/>
    </xf>
    <xf numFmtId="0" fontId="5" fillId="104" borderId="7" xfId="0" applyFont="1" applyFill="1" applyBorder="1" applyAlignment="1">
      <alignment horizontal="center" vertical="center"/>
    </xf>
    <xf numFmtId="0" fontId="4" fillId="132" borderId="8" xfId="0" applyFont="1" applyFill="1" applyBorder="1" applyAlignment="1">
      <alignment horizontal="center" vertical="center"/>
    </xf>
    <xf numFmtId="0" fontId="5" fillId="132" borderId="7" xfId="0" applyFont="1" applyFill="1" applyBorder="1" applyAlignment="1">
      <alignment horizontal="center" vertical="center"/>
    </xf>
    <xf numFmtId="0" fontId="4" fillId="128" borderId="8" xfId="0" applyFont="1" applyFill="1" applyBorder="1" applyAlignment="1">
      <alignment horizontal="center" vertical="center"/>
    </xf>
    <xf numFmtId="0" fontId="5" fillId="128" borderId="7" xfId="0" applyFont="1" applyFill="1" applyBorder="1" applyAlignment="1">
      <alignment horizontal="center" vertical="center"/>
    </xf>
    <xf numFmtId="0" fontId="4" fillId="100" borderId="8" xfId="0" applyFont="1" applyFill="1" applyBorder="1" applyAlignment="1">
      <alignment horizontal="center" vertical="center"/>
    </xf>
    <xf numFmtId="0" fontId="5" fillId="100" borderId="7" xfId="0" applyFont="1" applyFill="1" applyBorder="1" applyAlignment="1">
      <alignment horizontal="center" vertical="center"/>
    </xf>
    <xf numFmtId="0" fontId="4" fillId="64" borderId="8" xfId="0" applyFont="1" applyFill="1" applyBorder="1" applyAlignment="1">
      <alignment horizontal="center" vertical="center"/>
    </xf>
    <xf numFmtId="0" fontId="5" fillId="64" borderId="7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4" fillId="192" borderId="8" xfId="0" applyFont="1" applyFill="1" applyBorder="1" applyAlignment="1">
      <alignment horizontal="center" vertical="center"/>
    </xf>
    <xf numFmtId="0" fontId="5" fillId="192" borderId="7" xfId="0" applyFont="1" applyFill="1" applyBorder="1" applyAlignment="1">
      <alignment horizontal="center" vertical="center"/>
    </xf>
    <xf numFmtId="0" fontId="4" fillId="144" borderId="8" xfId="0" applyFont="1" applyFill="1" applyBorder="1" applyAlignment="1">
      <alignment horizontal="center" vertical="center"/>
    </xf>
    <xf numFmtId="0" fontId="5" fillId="144" borderId="7" xfId="0" applyFont="1" applyFill="1" applyBorder="1" applyAlignment="1">
      <alignment horizontal="center" vertical="center"/>
    </xf>
    <xf numFmtId="0" fontId="4" fillId="163" borderId="8" xfId="0" applyFont="1" applyFill="1" applyBorder="1" applyAlignment="1">
      <alignment horizontal="center" vertical="center"/>
    </xf>
    <xf numFmtId="0" fontId="5" fillId="163" borderId="7" xfId="0" applyFont="1" applyFill="1" applyBorder="1" applyAlignment="1">
      <alignment horizontal="center" vertical="center"/>
    </xf>
    <xf numFmtId="0" fontId="4" fillId="156" borderId="8" xfId="0" applyFont="1" applyFill="1" applyBorder="1" applyAlignment="1">
      <alignment horizontal="center" vertical="center"/>
    </xf>
    <xf numFmtId="0" fontId="5" fillId="156" borderId="7" xfId="0" applyFont="1" applyFill="1" applyBorder="1" applyAlignment="1">
      <alignment horizontal="center" vertical="center"/>
    </xf>
    <xf numFmtId="0" fontId="4" fillId="90" borderId="8" xfId="0" applyFont="1" applyFill="1" applyBorder="1" applyAlignment="1">
      <alignment horizontal="center" vertical="center"/>
    </xf>
    <xf numFmtId="0" fontId="5" fillId="90" borderId="7" xfId="0" applyFont="1" applyFill="1" applyBorder="1" applyAlignment="1">
      <alignment horizontal="center" vertical="center"/>
    </xf>
    <xf numFmtId="0" fontId="4" fillId="65" borderId="8" xfId="0" applyFont="1" applyFill="1" applyBorder="1" applyAlignment="1">
      <alignment horizontal="center" vertical="center"/>
    </xf>
    <xf numFmtId="0" fontId="5" fillId="65" borderId="7" xfId="0" applyFont="1" applyFill="1" applyBorder="1" applyAlignment="1">
      <alignment horizontal="center" vertical="center"/>
    </xf>
    <xf numFmtId="0" fontId="4" fillId="202" borderId="8" xfId="0" applyFont="1" applyFill="1" applyBorder="1" applyAlignment="1">
      <alignment horizontal="center" vertical="center"/>
    </xf>
    <xf numFmtId="0" fontId="5" fillId="202" borderId="7" xfId="0" applyFont="1" applyFill="1" applyBorder="1" applyAlignment="1">
      <alignment horizontal="center" vertical="center"/>
    </xf>
    <xf numFmtId="0" fontId="4" fillId="79" borderId="8" xfId="0" applyFont="1" applyFill="1" applyBorder="1" applyAlignment="1">
      <alignment horizontal="center" vertical="center"/>
    </xf>
    <xf numFmtId="0" fontId="5" fillId="79" borderId="7" xfId="0" applyFont="1" applyFill="1" applyBorder="1" applyAlignment="1">
      <alignment horizontal="center" vertical="center"/>
    </xf>
    <xf numFmtId="0" fontId="4" fillId="134" borderId="8" xfId="0" applyFont="1" applyFill="1" applyBorder="1" applyAlignment="1">
      <alignment horizontal="center" vertical="center"/>
    </xf>
    <xf numFmtId="0" fontId="5" fillId="134" borderId="7" xfId="0" applyFont="1" applyFill="1" applyBorder="1" applyAlignment="1">
      <alignment horizontal="center" vertical="center"/>
    </xf>
    <xf numFmtId="0" fontId="4" fillId="61" borderId="8" xfId="0" applyFont="1" applyFill="1" applyBorder="1" applyAlignment="1">
      <alignment horizontal="center" vertical="center"/>
    </xf>
    <xf numFmtId="0" fontId="5" fillId="61" borderId="7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4" fillId="200" borderId="8" xfId="0" applyFont="1" applyFill="1" applyBorder="1" applyAlignment="1">
      <alignment horizontal="center" vertical="center"/>
    </xf>
    <xf numFmtId="0" fontId="5" fillId="200" borderId="7" xfId="0" applyFont="1" applyFill="1" applyBorder="1" applyAlignment="1">
      <alignment horizontal="center" vertical="center"/>
    </xf>
    <xf numFmtId="0" fontId="4" fillId="181" borderId="8" xfId="0" applyFont="1" applyFill="1" applyBorder="1" applyAlignment="1">
      <alignment horizontal="center" vertical="center"/>
    </xf>
    <xf numFmtId="0" fontId="5" fillId="181" borderId="7" xfId="0" applyFont="1" applyFill="1" applyBorder="1" applyAlignment="1">
      <alignment horizontal="center" vertical="center"/>
    </xf>
    <xf numFmtId="0" fontId="4" fillId="149" borderId="8" xfId="0" applyFont="1" applyFill="1" applyBorder="1" applyAlignment="1">
      <alignment horizontal="center" vertical="center"/>
    </xf>
    <xf numFmtId="0" fontId="5" fillId="149" borderId="7" xfId="0" applyFont="1" applyFill="1" applyBorder="1" applyAlignment="1">
      <alignment horizontal="center" vertical="center"/>
    </xf>
    <xf numFmtId="0" fontId="4" fillId="37" borderId="8" xfId="0" applyFont="1" applyFill="1" applyBorder="1" applyAlignment="1">
      <alignment horizontal="center" vertical="center"/>
    </xf>
    <xf numFmtId="0" fontId="5" fillId="37" borderId="7" xfId="0" applyFont="1" applyFill="1" applyBorder="1" applyAlignment="1">
      <alignment horizontal="center" vertical="center"/>
    </xf>
    <xf numFmtId="0" fontId="4" fillId="138" borderId="8" xfId="0" applyFont="1" applyFill="1" applyBorder="1" applyAlignment="1">
      <alignment horizontal="center" vertical="center"/>
    </xf>
    <xf numFmtId="0" fontId="5" fillId="138" borderId="7" xfId="0" applyFont="1" applyFill="1" applyBorder="1" applyAlignment="1">
      <alignment horizontal="center" vertical="center"/>
    </xf>
    <xf numFmtId="0" fontId="4" fillId="141" borderId="8" xfId="0" applyFont="1" applyFill="1" applyBorder="1" applyAlignment="1">
      <alignment horizontal="center" vertical="center"/>
    </xf>
    <xf numFmtId="0" fontId="5" fillId="141" borderId="7" xfId="0" applyFont="1" applyFill="1" applyBorder="1" applyAlignment="1">
      <alignment horizontal="center" vertical="center"/>
    </xf>
    <xf numFmtId="0" fontId="4" fillId="30" borderId="8" xfId="0" applyFont="1" applyFill="1" applyBorder="1" applyAlignment="1">
      <alignment horizontal="center" vertical="center"/>
    </xf>
    <xf numFmtId="0" fontId="5" fillId="30" borderId="7" xfId="0" applyFont="1" applyFill="1" applyBorder="1" applyAlignment="1">
      <alignment horizontal="center" vertical="center"/>
    </xf>
    <xf numFmtId="0" fontId="4" fillId="147" borderId="8" xfId="0" applyFont="1" applyFill="1" applyBorder="1" applyAlignment="1">
      <alignment horizontal="center" vertical="center"/>
    </xf>
    <xf numFmtId="0" fontId="5" fillId="147" borderId="7" xfId="0" applyFont="1" applyFill="1" applyBorder="1" applyAlignment="1">
      <alignment horizontal="center" vertical="center"/>
    </xf>
    <xf numFmtId="0" fontId="4" fillId="154" borderId="8" xfId="0" applyFont="1" applyFill="1" applyBorder="1" applyAlignment="1">
      <alignment horizontal="center" vertical="center"/>
    </xf>
    <xf numFmtId="0" fontId="5" fillId="154" borderId="7" xfId="0" applyFont="1" applyFill="1" applyBorder="1" applyAlignment="1">
      <alignment horizontal="center" vertical="center"/>
    </xf>
    <xf numFmtId="0" fontId="4" fillId="153" borderId="8" xfId="0" applyFont="1" applyFill="1" applyBorder="1" applyAlignment="1">
      <alignment horizontal="center" vertical="center"/>
    </xf>
    <xf numFmtId="0" fontId="5" fillId="153" borderId="7" xfId="0" applyFont="1" applyFill="1" applyBorder="1" applyAlignment="1">
      <alignment horizontal="center" vertical="center"/>
    </xf>
    <xf numFmtId="0" fontId="4" fillId="121" borderId="8" xfId="0" applyFont="1" applyFill="1" applyBorder="1" applyAlignment="1">
      <alignment horizontal="center" vertical="center"/>
    </xf>
    <xf numFmtId="0" fontId="5" fillId="121" borderId="7" xfId="0" applyFont="1" applyFill="1" applyBorder="1" applyAlignment="1">
      <alignment horizontal="center" vertical="center"/>
    </xf>
    <xf numFmtId="0" fontId="4" fillId="152" borderId="8" xfId="0" applyFont="1" applyFill="1" applyBorder="1" applyAlignment="1">
      <alignment horizontal="center" vertical="center"/>
    </xf>
    <xf numFmtId="0" fontId="5" fillId="152" borderId="7" xfId="0" applyFont="1" applyFill="1" applyBorder="1" applyAlignment="1">
      <alignment horizontal="center" vertical="center"/>
    </xf>
    <xf numFmtId="0" fontId="4" fillId="178" borderId="8" xfId="0" applyFont="1" applyFill="1" applyBorder="1" applyAlignment="1">
      <alignment horizontal="center" vertical="center"/>
    </xf>
    <xf numFmtId="0" fontId="5" fillId="178" borderId="7" xfId="0" applyFont="1" applyFill="1" applyBorder="1" applyAlignment="1">
      <alignment horizontal="center" vertical="center"/>
    </xf>
    <xf numFmtId="0" fontId="4" fillId="188" borderId="8" xfId="0" applyFont="1" applyFill="1" applyBorder="1" applyAlignment="1">
      <alignment horizontal="center" vertical="center"/>
    </xf>
    <xf numFmtId="0" fontId="5" fillId="188" borderId="7" xfId="0" applyFont="1" applyFill="1" applyBorder="1" applyAlignment="1">
      <alignment horizontal="center" vertical="center"/>
    </xf>
    <xf numFmtId="0" fontId="4" fillId="105" borderId="8" xfId="0" applyFont="1" applyFill="1" applyBorder="1" applyAlignment="1">
      <alignment horizontal="center" vertical="center"/>
    </xf>
    <xf numFmtId="0" fontId="5" fillId="105" borderId="7" xfId="0" applyFont="1" applyFill="1" applyBorder="1" applyAlignment="1">
      <alignment horizontal="center" vertical="center"/>
    </xf>
    <xf numFmtId="0" fontId="4" fillId="158" borderId="8" xfId="0" applyFont="1" applyFill="1" applyBorder="1" applyAlignment="1">
      <alignment horizontal="center" vertical="center"/>
    </xf>
    <xf numFmtId="0" fontId="5" fillId="158" borderId="7" xfId="0" applyFont="1" applyFill="1" applyBorder="1" applyAlignment="1">
      <alignment horizontal="center" vertical="center"/>
    </xf>
    <xf numFmtId="0" fontId="4" fillId="114" borderId="8" xfId="0" applyFont="1" applyFill="1" applyBorder="1" applyAlignment="1">
      <alignment horizontal="center" vertical="center"/>
    </xf>
    <xf numFmtId="0" fontId="5" fillId="114" borderId="7" xfId="0" applyFont="1" applyFill="1" applyBorder="1" applyAlignment="1">
      <alignment horizontal="center" vertical="center"/>
    </xf>
    <xf numFmtId="0" fontId="4" fillId="112" borderId="8" xfId="0" applyFont="1" applyFill="1" applyBorder="1" applyAlignment="1">
      <alignment horizontal="center" vertical="center"/>
    </xf>
    <xf numFmtId="0" fontId="5" fillId="112" borderId="7" xfId="0" applyFont="1" applyFill="1" applyBorder="1" applyAlignment="1">
      <alignment horizontal="center" vertical="center"/>
    </xf>
    <xf numFmtId="0" fontId="4" fillId="168" borderId="8" xfId="0" applyFont="1" applyFill="1" applyBorder="1" applyAlignment="1">
      <alignment horizontal="center" vertical="center"/>
    </xf>
    <xf numFmtId="0" fontId="5" fillId="168" borderId="7" xfId="0" applyFont="1" applyFill="1" applyBorder="1" applyAlignment="1">
      <alignment horizontal="center" vertical="center"/>
    </xf>
    <xf numFmtId="0" fontId="4" fillId="95" borderId="8" xfId="0" applyFont="1" applyFill="1" applyBorder="1" applyAlignment="1">
      <alignment horizontal="center" vertical="center"/>
    </xf>
    <xf numFmtId="0" fontId="5" fillId="95" borderId="7" xfId="0" applyFont="1" applyFill="1" applyBorder="1" applyAlignment="1">
      <alignment horizontal="center" vertical="center"/>
    </xf>
    <xf numFmtId="0" fontId="4" fillId="116" borderId="8" xfId="0" applyFont="1" applyFill="1" applyBorder="1" applyAlignment="1">
      <alignment horizontal="center" vertical="center"/>
    </xf>
    <xf numFmtId="0" fontId="5" fillId="116" borderId="7" xfId="0" applyFont="1" applyFill="1" applyBorder="1" applyAlignment="1">
      <alignment horizontal="center" vertical="center"/>
    </xf>
    <xf numFmtId="0" fontId="4" fillId="171" borderId="8" xfId="0" applyFont="1" applyFill="1" applyBorder="1" applyAlignment="1">
      <alignment horizontal="center" vertical="center"/>
    </xf>
    <xf numFmtId="0" fontId="5" fillId="171" borderId="7" xfId="0" applyFont="1" applyFill="1" applyBorder="1" applyAlignment="1">
      <alignment horizontal="center" vertical="center"/>
    </xf>
    <xf numFmtId="0" fontId="4" fillId="169" borderId="8" xfId="0" applyFont="1" applyFill="1" applyBorder="1" applyAlignment="1">
      <alignment horizontal="center" vertical="center"/>
    </xf>
    <xf numFmtId="0" fontId="5" fillId="169" borderId="7" xfId="0" applyFont="1" applyFill="1" applyBorder="1" applyAlignment="1">
      <alignment horizontal="center" vertical="center"/>
    </xf>
    <xf numFmtId="0" fontId="4" fillId="173" borderId="8" xfId="0" applyFont="1" applyFill="1" applyBorder="1" applyAlignment="1">
      <alignment horizontal="center" vertical="center"/>
    </xf>
    <xf numFmtId="0" fontId="5" fillId="173" borderId="7" xfId="0" applyFont="1" applyFill="1" applyBorder="1" applyAlignment="1">
      <alignment horizontal="center" vertical="center"/>
    </xf>
    <xf numFmtId="0" fontId="4" fillId="160" borderId="8" xfId="0" applyFont="1" applyFill="1" applyBorder="1" applyAlignment="1">
      <alignment horizontal="center" vertical="center"/>
    </xf>
    <xf numFmtId="0" fontId="5" fillId="160" borderId="7" xfId="0" applyFont="1" applyFill="1" applyBorder="1" applyAlignment="1">
      <alignment horizontal="center" vertical="center"/>
    </xf>
    <xf numFmtId="0" fontId="4" fillId="187" borderId="8" xfId="0" applyFont="1" applyFill="1" applyBorder="1" applyAlignment="1">
      <alignment horizontal="center" vertical="center"/>
    </xf>
    <xf numFmtId="0" fontId="5" fillId="187" borderId="7" xfId="0" applyFont="1" applyFill="1" applyBorder="1" applyAlignment="1">
      <alignment horizontal="center" vertical="center"/>
    </xf>
    <xf numFmtId="0" fontId="4" fillId="155" borderId="8" xfId="0" applyFont="1" applyFill="1" applyBorder="1" applyAlignment="1">
      <alignment horizontal="center" vertical="center"/>
    </xf>
    <xf numFmtId="0" fontId="5" fillId="155" borderId="7" xfId="0" applyFont="1" applyFill="1" applyBorder="1" applyAlignment="1">
      <alignment horizontal="center" vertical="center"/>
    </xf>
    <xf numFmtId="0" fontId="4" fillId="161" borderId="8" xfId="0" applyFont="1" applyFill="1" applyBorder="1" applyAlignment="1">
      <alignment horizontal="center" vertical="center"/>
    </xf>
    <xf numFmtId="0" fontId="5" fillId="161" borderId="7" xfId="0" applyFont="1" applyFill="1" applyBorder="1" applyAlignment="1">
      <alignment horizontal="center" vertical="center"/>
    </xf>
    <xf numFmtId="0" fontId="4" fillId="189" borderId="8" xfId="0" applyFont="1" applyFill="1" applyBorder="1" applyAlignment="1">
      <alignment horizontal="center" vertical="center"/>
    </xf>
    <xf numFmtId="0" fontId="5" fillId="189" borderId="7" xfId="0" applyFont="1" applyFill="1" applyBorder="1" applyAlignment="1">
      <alignment horizontal="center" vertical="center"/>
    </xf>
    <xf numFmtId="0" fontId="4" fillId="185" borderId="8" xfId="0" applyFont="1" applyFill="1" applyBorder="1" applyAlignment="1">
      <alignment horizontal="center" vertical="center"/>
    </xf>
    <xf numFmtId="0" fontId="5" fillId="185" borderId="7" xfId="0" applyFont="1" applyFill="1" applyBorder="1" applyAlignment="1">
      <alignment horizontal="center" vertical="center"/>
    </xf>
    <xf numFmtId="0" fontId="4" fillId="91" borderId="8" xfId="0" applyFont="1" applyFill="1" applyBorder="1" applyAlignment="1">
      <alignment horizontal="center" vertical="center"/>
    </xf>
    <xf numFmtId="0" fontId="5" fillId="91" borderId="7" xfId="0" applyFont="1" applyFill="1" applyBorder="1" applyAlignment="1">
      <alignment horizontal="center" vertical="center"/>
    </xf>
    <xf numFmtId="0" fontId="4" fillId="150" borderId="8" xfId="0" applyFont="1" applyFill="1" applyBorder="1" applyAlignment="1">
      <alignment horizontal="center" vertical="center"/>
    </xf>
    <xf numFmtId="0" fontId="5" fillId="150" borderId="7" xfId="0" applyFont="1" applyFill="1" applyBorder="1" applyAlignment="1">
      <alignment horizontal="center" vertical="center"/>
    </xf>
    <xf numFmtId="0" fontId="4" fillId="83" borderId="8" xfId="0" applyFont="1" applyFill="1" applyBorder="1" applyAlignment="1">
      <alignment horizontal="center" vertical="center"/>
    </xf>
    <xf numFmtId="0" fontId="5" fillId="83" borderId="7" xfId="0" applyFont="1" applyFill="1" applyBorder="1" applyAlignment="1">
      <alignment horizontal="center" vertical="center"/>
    </xf>
    <xf numFmtId="0" fontId="4" fillId="117" borderId="8" xfId="0" applyFont="1" applyFill="1" applyBorder="1" applyAlignment="1">
      <alignment horizontal="center" vertical="center"/>
    </xf>
    <xf numFmtId="0" fontId="5" fillId="117" borderId="7" xfId="0" applyFont="1" applyFill="1" applyBorder="1" applyAlignment="1">
      <alignment horizontal="center" vertical="center"/>
    </xf>
    <xf numFmtId="0" fontId="4" fillId="166" borderId="8" xfId="0" applyFont="1" applyFill="1" applyBorder="1" applyAlignment="1">
      <alignment horizontal="center" vertical="center"/>
    </xf>
    <xf numFmtId="0" fontId="5" fillId="166" borderId="7" xfId="0" applyFont="1" applyFill="1" applyBorder="1" applyAlignment="1">
      <alignment horizontal="center" vertical="center"/>
    </xf>
    <xf numFmtId="0" fontId="4" fillId="159" borderId="8" xfId="0" applyFont="1" applyFill="1" applyBorder="1" applyAlignment="1">
      <alignment horizontal="center" vertical="center"/>
    </xf>
    <xf numFmtId="0" fontId="5" fillId="159" borderId="7" xfId="0" applyFont="1" applyFill="1" applyBorder="1" applyAlignment="1">
      <alignment horizontal="center" vertical="center"/>
    </xf>
    <xf numFmtId="0" fontId="4" fillId="57" borderId="8" xfId="0" applyFont="1" applyFill="1" applyBorder="1" applyAlignment="1">
      <alignment horizontal="center" vertical="center"/>
    </xf>
    <xf numFmtId="0" fontId="5" fillId="57" borderId="7" xfId="0" applyFont="1" applyFill="1" applyBorder="1" applyAlignment="1">
      <alignment horizontal="center" vertical="center"/>
    </xf>
    <xf numFmtId="0" fontId="4" fillId="190" borderId="8" xfId="0" applyFont="1" applyFill="1" applyBorder="1" applyAlignment="1">
      <alignment horizontal="center" vertical="center"/>
    </xf>
    <xf numFmtId="0" fontId="5" fillId="190" borderId="7" xfId="0" applyFont="1" applyFill="1" applyBorder="1" applyAlignment="1">
      <alignment horizontal="center" vertical="center"/>
    </xf>
    <xf numFmtId="0" fontId="4" fillId="162" borderId="8" xfId="0" applyFont="1" applyFill="1" applyBorder="1" applyAlignment="1">
      <alignment horizontal="center" vertical="center"/>
    </xf>
    <xf numFmtId="0" fontId="5" fillId="162" borderId="7" xfId="0" applyFont="1" applyFill="1" applyBorder="1" applyAlignment="1">
      <alignment horizontal="center" vertical="center"/>
    </xf>
    <xf numFmtId="0" fontId="4" fillId="131" borderId="8" xfId="0" applyFont="1" applyFill="1" applyBorder="1" applyAlignment="1">
      <alignment horizontal="center" vertical="center"/>
    </xf>
    <xf numFmtId="0" fontId="5" fillId="131" borderId="7" xfId="0" applyFont="1" applyFill="1" applyBorder="1" applyAlignment="1">
      <alignment horizontal="center" vertical="center"/>
    </xf>
    <xf numFmtId="0" fontId="4" fillId="122" borderId="8" xfId="0" applyFont="1" applyFill="1" applyBorder="1" applyAlignment="1">
      <alignment horizontal="center" vertical="center"/>
    </xf>
    <xf numFmtId="0" fontId="5" fillId="122" borderId="7" xfId="0" applyFont="1" applyFill="1" applyBorder="1" applyAlignment="1">
      <alignment horizontal="center" vertical="center"/>
    </xf>
    <xf numFmtId="0" fontId="4" fillId="196" borderId="8" xfId="0" applyFont="1" applyFill="1" applyBorder="1" applyAlignment="1">
      <alignment horizontal="center" vertical="center"/>
    </xf>
    <xf numFmtId="0" fontId="5" fillId="196" borderId="7" xfId="0" applyFont="1" applyFill="1" applyBorder="1" applyAlignment="1">
      <alignment horizontal="center" vertical="center"/>
    </xf>
    <xf numFmtId="0" fontId="4" fillId="175" borderId="8" xfId="0" applyFont="1" applyFill="1" applyBorder="1" applyAlignment="1">
      <alignment horizontal="center" vertical="center"/>
    </xf>
    <xf numFmtId="0" fontId="5" fillId="175" borderId="7" xfId="0" applyFont="1" applyFill="1" applyBorder="1" applyAlignment="1">
      <alignment horizontal="center" vertical="center"/>
    </xf>
    <xf numFmtId="0" fontId="4" fillId="191" borderId="8" xfId="0" applyFont="1" applyFill="1" applyBorder="1" applyAlignment="1">
      <alignment horizontal="center" vertical="center"/>
    </xf>
    <xf numFmtId="0" fontId="5" fillId="191" borderId="7" xfId="0" applyFont="1" applyFill="1" applyBorder="1" applyAlignment="1">
      <alignment horizontal="center" vertical="center"/>
    </xf>
    <xf numFmtId="0" fontId="4" fillId="172" borderId="8" xfId="0" applyFont="1" applyFill="1" applyBorder="1" applyAlignment="1">
      <alignment horizontal="center" vertical="center"/>
    </xf>
    <xf numFmtId="0" fontId="5" fillId="172" borderId="7" xfId="0" applyFont="1" applyFill="1" applyBorder="1" applyAlignment="1">
      <alignment horizontal="center" vertical="center"/>
    </xf>
    <xf numFmtId="0" fontId="4" fillId="77" borderId="8" xfId="0" applyFont="1" applyFill="1" applyBorder="1" applyAlignment="1">
      <alignment horizontal="center" vertical="center"/>
    </xf>
    <xf numFmtId="0" fontId="5" fillId="77" borderId="7" xfId="0" applyFont="1" applyFill="1" applyBorder="1" applyAlignment="1">
      <alignment horizontal="center" vertical="center"/>
    </xf>
    <xf numFmtId="0" fontId="4" fillId="199" borderId="8" xfId="0" applyFont="1" applyFill="1" applyBorder="1" applyAlignment="1">
      <alignment horizontal="center" vertical="center"/>
    </xf>
    <xf numFmtId="0" fontId="5" fillId="199" borderId="7" xfId="0" applyFont="1" applyFill="1" applyBorder="1" applyAlignment="1">
      <alignment horizontal="center" vertical="center"/>
    </xf>
    <xf numFmtId="0" fontId="4" fillId="29" borderId="8" xfId="0" applyFont="1" applyFill="1" applyBorder="1" applyAlignment="1">
      <alignment horizontal="center" vertical="center"/>
    </xf>
    <xf numFmtId="0" fontId="5" fillId="29" borderId="7" xfId="0" applyFont="1" applyFill="1" applyBorder="1" applyAlignment="1">
      <alignment horizontal="center" vertical="center"/>
    </xf>
    <xf numFmtId="0" fontId="4" fillId="179" borderId="8" xfId="0" applyFont="1" applyFill="1" applyBorder="1" applyAlignment="1">
      <alignment horizontal="center" vertical="center"/>
    </xf>
    <xf numFmtId="0" fontId="5" fillId="179" borderId="7" xfId="0" applyFont="1" applyFill="1" applyBorder="1" applyAlignment="1">
      <alignment horizontal="center" vertical="center"/>
    </xf>
    <xf numFmtId="0" fontId="4" fillId="94" borderId="8" xfId="0" applyFont="1" applyFill="1" applyBorder="1" applyAlignment="1">
      <alignment horizontal="center" vertical="center"/>
    </xf>
    <xf numFmtId="0" fontId="5" fillId="94" borderId="7" xfId="0" applyFont="1" applyFill="1" applyBorder="1" applyAlignment="1">
      <alignment horizontal="center" vertical="center"/>
    </xf>
    <xf numFmtId="0" fontId="4" fillId="129" borderId="8" xfId="0" applyFont="1" applyFill="1" applyBorder="1" applyAlignment="1">
      <alignment horizontal="center" vertical="center"/>
    </xf>
    <xf numFmtId="0" fontId="5" fillId="129" borderId="7" xfId="0" applyFont="1" applyFill="1" applyBorder="1" applyAlignment="1">
      <alignment horizontal="center" vertical="center"/>
    </xf>
    <xf numFmtId="0" fontId="4" fillId="145" borderId="8" xfId="0" applyFont="1" applyFill="1" applyBorder="1" applyAlignment="1">
      <alignment horizontal="center" vertical="center"/>
    </xf>
    <xf numFmtId="0" fontId="5" fillId="145" borderId="7" xfId="0" applyFont="1" applyFill="1" applyBorder="1" applyAlignment="1">
      <alignment horizontal="center" vertical="center"/>
    </xf>
    <xf numFmtId="0" fontId="4" fillId="164" borderId="8" xfId="0" applyFont="1" applyFill="1" applyBorder="1" applyAlignment="1">
      <alignment horizontal="center" vertical="center"/>
    </xf>
    <xf numFmtId="0" fontId="5" fillId="164" borderId="7" xfId="0" applyFont="1" applyFill="1" applyBorder="1" applyAlignment="1">
      <alignment horizontal="center" vertical="center"/>
    </xf>
    <xf numFmtId="0" fontId="4" fillId="119" borderId="8" xfId="0" applyFont="1" applyFill="1" applyBorder="1" applyAlignment="1">
      <alignment horizontal="center" vertical="center"/>
    </xf>
    <xf numFmtId="0" fontId="5" fillId="119" borderId="7" xfId="0" applyFont="1" applyFill="1" applyBorder="1" applyAlignment="1">
      <alignment horizontal="center" vertical="center"/>
    </xf>
    <xf numFmtId="0" fontId="4" fillId="157" borderId="8" xfId="0" applyFont="1" applyFill="1" applyBorder="1" applyAlignment="1">
      <alignment horizontal="center" vertical="center"/>
    </xf>
    <xf numFmtId="0" fontId="5" fillId="157" borderId="7" xfId="0" applyFont="1" applyFill="1" applyBorder="1" applyAlignment="1">
      <alignment horizontal="center" vertical="center"/>
    </xf>
    <xf numFmtId="0" fontId="4" fillId="143" borderId="8" xfId="0" applyFont="1" applyFill="1" applyBorder="1" applyAlignment="1">
      <alignment horizontal="center" vertical="center"/>
    </xf>
    <xf numFmtId="0" fontId="5" fillId="143" borderId="7" xfId="0" applyFont="1" applyFill="1" applyBorder="1" applyAlignment="1">
      <alignment horizontal="center" vertical="center"/>
    </xf>
    <xf numFmtId="0" fontId="4" fillId="167" borderId="8" xfId="0" applyFont="1" applyFill="1" applyBorder="1" applyAlignment="1">
      <alignment horizontal="center" vertical="center"/>
    </xf>
    <xf numFmtId="0" fontId="5" fillId="167" borderId="7" xfId="0" applyFont="1" applyFill="1" applyBorder="1" applyAlignment="1">
      <alignment horizontal="center" vertical="center"/>
    </xf>
    <xf numFmtId="0" fontId="4" fillId="183" borderId="8" xfId="0" applyFont="1" applyFill="1" applyBorder="1" applyAlignment="1">
      <alignment horizontal="center" vertical="center"/>
    </xf>
    <xf numFmtId="0" fontId="5" fillId="183" borderId="7" xfId="0" applyFont="1" applyFill="1" applyBorder="1" applyAlignment="1">
      <alignment horizontal="center" vertical="center"/>
    </xf>
    <xf numFmtId="0" fontId="4" fillId="180" borderId="8" xfId="0" applyFont="1" applyFill="1" applyBorder="1" applyAlignment="1">
      <alignment horizontal="center" vertical="center"/>
    </xf>
    <xf numFmtId="0" fontId="5" fillId="180" borderId="7" xfId="0" applyFont="1" applyFill="1" applyBorder="1" applyAlignment="1">
      <alignment horizontal="center" vertical="center"/>
    </xf>
    <xf numFmtId="0" fontId="4" fillId="203" borderId="8" xfId="0" applyFont="1" applyFill="1" applyBorder="1" applyAlignment="1">
      <alignment horizontal="center" vertical="center"/>
    </xf>
    <xf numFmtId="0" fontId="5" fillId="203" borderId="7" xfId="0" applyFont="1" applyFill="1" applyBorder="1" applyAlignment="1">
      <alignment horizontal="center" vertical="center"/>
    </xf>
    <xf numFmtId="0" fontId="4" fillId="60" borderId="8" xfId="0" applyFont="1" applyFill="1" applyBorder="1" applyAlignment="1">
      <alignment horizontal="center" vertical="center"/>
    </xf>
    <xf numFmtId="0" fontId="5" fillId="60" borderId="7" xfId="0" applyFont="1" applyFill="1" applyBorder="1" applyAlignment="1">
      <alignment horizontal="center" vertical="center"/>
    </xf>
    <xf numFmtId="0" fontId="4" fillId="130" borderId="8" xfId="0" applyFont="1" applyFill="1" applyBorder="1" applyAlignment="1">
      <alignment horizontal="center" vertical="center"/>
    </xf>
    <xf numFmtId="0" fontId="5" fillId="130" borderId="7" xfId="0" applyFont="1" applyFill="1" applyBorder="1" applyAlignment="1">
      <alignment horizontal="center" vertical="center"/>
    </xf>
    <xf numFmtId="0" fontId="4" fillId="137" borderId="8" xfId="0" applyFont="1" applyFill="1" applyBorder="1" applyAlignment="1">
      <alignment horizontal="center" vertical="center"/>
    </xf>
    <xf numFmtId="0" fontId="5" fillId="137" borderId="7" xfId="0" applyFont="1" applyFill="1" applyBorder="1" applyAlignment="1">
      <alignment horizontal="center" vertical="center"/>
    </xf>
    <xf numFmtId="0" fontId="4" fillId="142" borderId="8" xfId="0" applyFont="1" applyFill="1" applyBorder="1" applyAlignment="1">
      <alignment horizontal="center" vertical="center"/>
    </xf>
    <xf numFmtId="0" fontId="5" fillId="142" borderId="7" xfId="0" applyFont="1" applyFill="1" applyBorder="1" applyAlignment="1">
      <alignment horizontal="center" vertical="center"/>
    </xf>
    <xf numFmtId="0" fontId="4" fillId="194" borderId="8" xfId="0" applyFont="1" applyFill="1" applyBorder="1" applyAlignment="1">
      <alignment horizontal="center" vertical="center"/>
    </xf>
    <xf numFmtId="0" fontId="5" fillId="194" borderId="7" xfId="0" applyFont="1" applyFill="1" applyBorder="1" applyAlignment="1">
      <alignment horizontal="center" vertical="center"/>
    </xf>
    <xf numFmtId="0" fontId="4" fillId="170" borderId="8" xfId="0" applyFont="1" applyFill="1" applyBorder="1" applyAlignment="1">
      <alignment horizontal="center" vertical="center"/>
    </xf>
    <xf numFmtId="0" fontId="5" fillId="170" borderId="7" xfId="0" applyFont="1" applyFill="1" applyBorder="1" applyAlignment="1">
      <alignment horizontal="center" vertical="center"/>
    </xf>
    <xf numFmtId="0" fontId="4" fillId="197" borderId="8" xfId="0" applyFont="1" applyFill="1" applyBorder="1" applyAlignment="1">
      <alignment horizontal="center" vertical="center"/>
    </xf>
    <xf numFmtId="0" fontId="5" fillId="197" borderId="7" xfId="0" applyFont="1" applyFill="1" applyBorder="1" applyAlignment="1">
      <alignment horizontal="center" vertical="center"/>
    </xf>
    <xf numFmtId="0" fontId="4" fillId="109" borderId="8" xfId="0" applyFont="1" applyFill="1" applyBorder="1" applyAlignment="1">
      <alignment horizontal="center" vertical="center"/>
    </xf>
    <xf numFmtId="0" fontId="5" fillId="109" borderId="7" xfId="0" applyFont="1" applyFill="1" applyBorder="1" applyAlignment="1">
      <alignment horizontal="center" vertical="center"/>
    </xf>
    <xf numFmtId="0" fontId="4" fillId="123" borderId="8" xfId="0" applyFont="1" applyFill="1" applyBorder="1" applyAlignment="1">
      <alignment horizontal="center" vertical="center"/>
    </xf>
    <xf numFmtId="0" fontId="5" fillId="123" borderId="7" xfId="0" applyFont="1" applyFill="1" applyBorder="1" applyAlignment="1">
      <alignment horizontal="center" vertical="center"/>
    </xf>
    <xf numFmtId="0" fontId="4" fillId="146" borderId="8" xfId="0" applyFont="1" applyFill="1" applyBorder="1" applyAlignment="1">
      <alignment horizontal="center" vertical="center"/>
    </xf>
    <xf numFmtId="0" fontId="5" fillId="146" borderId="7" xfId="0" applyFont="1" applyFill="1" applyBorder="1" applyAlignment="1">
      <alignment horizontal="center" vertical="center"/>
    </xf>
    <xf numFmtId="0" fontId="4" fillId="45" borderId="8" xfId="0" applyFont="1" applyFill="1" applyBorder="1" applyAlignment="1">
      <alignment horizontal="center" vertical="center"/>
    </xf>
    <xf numFmtId="0" fontId="5" fillId="45" borderId="7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4" fillId="176" borderId="8" xfId="0" applyFont="1" applyFill="1" applyBorder="1" applyAlignment="1">
      <alignment horizontal="center" vertical="center"/>
    </xf>
    <xf numFmtId="0" fontId="5" fillId="176" borderId="7" xfId="0" applyFont="1" applyFill="1" applyBorder="1" applyAlignment="1">
      <alignment horizontal="center" vertical="center"/>
    </xf>
    <xf numFmtId="0" fontId="4" fillId="201" borderId="8" xfId="0" applyFont="1" applyFill="1" applyBorder="1" applyAlignment="1">
      <alignment horizontal="center" vertical="center"/>
    </xf>
    <xf numFmtId="0" fontId="5" fillId="201" borderId="7" xfId="0" applyFont="1" applyFill="1" applyBorder="1" applyAlignment="1">
      <alignment horizontal="center" vertical="center"/>
    </xf>
    <xf numFmtId="0" fontId="4" fillId="198" borderId="8" xfId="0" applyFont="1" applyFill="1" applyBorder="1" applyAlignment="1">
      <alignment horizontal="center" vertical="center"/>
    </xf>
    <xf numFmtId="0" fontId="5" fillId="198" borderId="7" xfId="0" applyFont="1" applyFill="1" applyBorder="1" applyAlignment="1">
      <alignment horizontal="center" vertical="center"/>
    </xf>
    <xf numFmtId="0" fontId="4" fillId="126" borderId="8" xfId="0" applyFont="1" applyFill="1" applyBorder="1" applyAlignment="1">
      <alignment horizontal="center" vertical="center"/>
    </xf>
    <xf numFmtId="0" fontId="5" fillId="126" borderId="7" xfId="0" applyFont="1" applyFill="1" applyBorder="1" applyAlignment="1">
      <alignment horizontal="center" vertical="center"/>
    </xf>
    <xf numFmtId="0" fontId="4" fillId="80" borderId="8" xfId="0" applyFont="1" applyFill="1" applyBorder="1" applyAlignment="1">
      <alignment horizontal="center" vertical="center"/>
    </xf>
    <xf numFmtId="0" fontId="5" fillId="80" borderId="7" xfId="0" applyFont="1" applyFill="1" applyBorder="1" applyAlignment="1">
      <alignment horizontal="center" vertical="center"/>
    </xf>
    <xf numFmtId="0" fontId="4" fillId="184" borderId="8" xfId="0" applyFont="1" applyFill="1" applyBorder="1" applyAlignment="1">
      <alignment horizontal="center" vertical="center"/>
    </xf>
    <xf numFmtId="0" fontId="5" fillId="184" borderId="7" xfId="0" applyFont="1" applyFill="1" applyBorder="1" applyAlignment="1">
      <alignment horizontal="center" vertical="center"/>
    </xf>
    <xf numFmtId="0" fontId="4" fillId="125" borderId="8" xfId="0" applyFont="1" applyFill="1" applyBorder="1" applyAlignment="1">
      <alignment horizontal="center" vertical="center"/>
    </xf>
    <xf numFmtId="0" fontId="5" fillId="125" borderId="7" xfId="0" applyFont="1" applyFill="1" applyBorder="1" applyAlignment="1">
      <alignment horizontal="center" vertical="center"/>
    </xf>
    <xf numFmtId="0" fontId="4" fillId="82" borderId="8" xfId="0" applyFont="1" applyFill="1" applyBorder="1" applyAlignment="1">
      <alignment horizontal="center" vertical="center"/>
    </xf>
    <xf numFmtId="0" fontId="5" fillId="82" borderId="7" xfId="0" applyFont="1" applyFill="1" applyBorder="1" applyAlignment="1">
      <alignment horizontal="center" vertical="center"/>
    </xf>
    <xf numFmtId="0" fontId="4" fillId="86" borderId="8" xfId="0" applyFont="1" applyFill="1" applyBorder="1" applyAlignment="1">
      <alignment horizontal="center" vertical="center"/>
    </xf>
    <xf numFmtId="0" fontId="5" fillId="86" borderId="7" xfId="0" applyFont="1" applyFill="1" applyBorder="1" applyAlignment="1">
      <alignment horizontal="center" vertical="center"/>
    </xf>
    <xf numFmtId="0" fontId="4" fillId="186" borderId="8" xfId="0" applyFont="1" applyFill="1" applyBorder="1" applyAlignment="1">
      <alignment horizontal="center" vertical="center"/>
    </xf>
    <xf numFmtId="0" fontId="5" fillId="186" borderId="7" xfId="0" applyFont="1" applyFill="1" applyBorder="1" applyAlignment="1">
      <alignment horizontal="center" vertical="center"/>
    </xf>
    <xf numFmtId="0" fontId="4" fillId="182" borderId="8" xfId="0" applyFont="1" applyFill="1" applyBorder="1" applyAlignment="1">
      <alignment horizontal="center" vertical="center"/>
    </xf>
    <xf numFmtId="0" fontId="5" fillId="182" borderId="7" xfId="0" applyFont="1" applyFill="1" applyBorder="1" applyAlignment="1">
      <alignment horizontal="center" vertical="center"/>
    </xf>
    <xf numFmtId="0" fontId="4" fillId="46" borderId="8" xfId="0" applyFont="1" applyFill="1" applyBorder="1" applyAlignment="1">
      <alignment horizontal="center" vertical="center"/>
    </xf>
    <xf numFmtId="0" fontId="5" fillId="46" borderId="7" xfId="0" applyFont="1" applyFill="1" applyBorder="1" applyAlignment="1">
      <alignment horizontal="center" vertical="center"/>
    </xf>
    <xf numFmtId="0" fontId="4" fillId="193" borderId="8" xfId="0" applyFont="1" applyFill="1" applyBorder="1" applyAlignment="1">
      <alignment horizontal="center" vertical="center"/>
    </xf>
    <xf numFmtId="0" fontId="5" fillId="193" borderId="7" xfId="0" applyFont="1" applyFill="1" applyBorder="1" applyAlignment="1">
      <alignment horizontal="center" vertical="center"/>
    </xf>
    <xf numFmtId="0" fontId="8" fillId="3" borderId="0" xfId="0" applyFont="1" applyFill="1"/>
    <xf numFmtId="0" fontId="8" fillId="6" borderId="0" xfId="0" applyFont="1" applyFill="1"/>
    <xf numFmtId="0" fontId="2" fillId="123" borderId="8" xfId="0" applyFont="1" applyFill="1" applyBorder="1" applyAlignment="1">
      <alignment horizontal="center" vertical="center"/>
    </xf>
    <xf numFmtId="0" fontId="3" fillId="123" borderId="7" xfId="0" applyFont="1" applyFill="1" applyBorder="1" applyAlignment="1">
      <alignment horizontal="center" vertical="center"/>
    </xf>
    <xf numFmtId="0" fontId="2" fillId="125" borderId="8" xfId="0" applyFont="1" applyFill="1" applyBorder="1" applyAlignment="1">
      <alignment horizontal="center" vertical="center"/>
    </xf>
    <xf numFmtId="0" fontId="3" fillId="125" borderId="7" xfId="0" applyFont="1" applyFill="1" applyBorder="1" applyAlignment="1">
      <alignment horizontal="center" vertical="center"/>
    </xf>
    <xf numFmtId="0" fontId="0" fillId="204" borderId="0" xfId="0" applyFill="1"/>
    <xf numFmtId="0" fontId="9" fillId="204" borderId="0" xfId="0" applyFont="1" applyFill="1"/>
    <xf numFmtId="0" fontId="0" fillId="205" borderId="0" xfId="0" applyFill="1"/>
    <xf numFmtId="0" fontId="0" fillId="206" borderId="0" xfId="0" applyFill="1"/>
    <xf numFmtId="0" fontId="0" fillId="4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1" fillId="212" borderId="0" xfId="0" applyFont="1" applyFill="1"/>
    <xf numFmtId="0" fontId="7" fillId="0" borderId="9" xfId="1" applyBorder="1" applyAlignment="1">
      <alignment horizontal="left" vertical="center"/>
    </xf>
    <xf numFmtId="0" fontId="7" fillId="0" borderId="6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Manhattan&amp;year=2013" TargetMode="External"/><Relationship Id="rId299" Type="http://schemas.openxmlformats.org/officeDocument/2006/relationships/hyperlink" Target="https://barttorvik.com/team.php?team=Jacksonville+St.&amp;year=2013" TargetMode="External"/><Relationship Id="rId21" Type="http://schemas.openxmlformats.org/officeDocument/2006/relationships/hyperlink" Target="https://barttorvik.com/team.php?team=Saint+Mary%27s&amp;year=2013" TargetMode="External"/><Relationship Id="rId63" Type="http://schemas.openxmlformats.org/officeDocument/2006/relationships/hyperlink" Target="https://barttorvik.com/team.php?team=Villanova&amp;year=2013" TargetMode="External"/><Relationship Id="rId159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324" Type="http://schemas.openxmlformats.org/officeDocument/2006/relationships/hyperlink" Target="https://barttorvik.com/team.php?team=UNC+Greensboro&amp;year=2013" TargetMode="External"/><Relationship Id="rId366" Type="http://schemas.openxmlformats.org/officeDocument/2006/relationships/hyperlink" Target="https://barttorvik.com/team.php?team=TCU&amp;year=2013" TargetMode="External"/><Relationship Id="rId170" Type="http://schemas.openxmlformats.org/officeDocument/2006/relationships/hyperlink" Target="https://barttorvik.com/team.php?team=Western+Kentucky&amp;year=2013" TargetMode="External"/><Relationship Id="rId226" Type="http://schemas.openxmlformats.org/officeDocument/2006/relationships/hyperlink" Target="https://barttorvik.com/team.php?team=Vermont&amp;year=2013" TargetMode="External"/><Relationship Id="rId268" Type="http://schemas.openxmlformats.org/officeDocument/2006/relationships/hyperlink" Target="https://barttorvik.com/team.php?team=Delaware&amp;year=2013" TargetMode="External"/><Relationship Id="rId32" Type="http://schemas.openxmlformats.org/officeDocument/2006/relationships/hyperlink" Target="https://barttorvik.com/team.php?team=Kansas+St.&amp;year=2013" TargetMode="External"/><Relationship Id="rId74" Type="http://schemas.openxmlformats.org/officeDocument/2006/relationships/hyperlink" Target="https://barttorvik.com/team.php?team=Denver&amp;year=2013" TargetMode="External"/><Relationship Id="rId128" Type="http://schemas.openxmlformats.org/officeDocument/2006/relationships/hyperlink" Target="https://barttorvik.com/team.php?team=Akron&amp;year=2013" TargetMode="External"/><Relationship Id="rId335" Type="http://schemas.openxmlformats.org/officeDocument/2006/relationships/hyperlink" Target="https://barttorvik.com/team.php?team=VMI&amp;year=2013" TargetMode="External"/><Relationship Id="rId377" Type="http://schemas.openxmlformats.org/officeDocument/2006/relationships/hyperlink" Target="https://barttorvik.com/team.php?team=Holy+Cross&amp;year=2013" TargetMode="External"/><Relationship Id="rId5" Type="http://schemas.openxmlformats.org/officeDocument/2006/relationships/hyperlink" Target="https://barttorvik.com/team.php?team=Indiana&amp;year=2013" TargetMode="External"/><Relationship Id="rId181" Type="http://schemas.openxmlformats.org/officeDocument/2006/relationships/hyperlink" Target="https://barttorvik.com/team.php?team=Charlotte&amp;year=2013" TargetMode="External"/><Relationship Id="rId237" Type="http://schemas.openxmlformats.org/officeDocument/2006/relationships/hyperlink" Target="https://barttorvik.com/team.php?team=Arkansas+Pine+Bluff&amp;year=2013" TargetMode="External"/><Relationship Id="rId402" Type="http://schemas.openxmlformats.org/officeDocument/2006/relationships/hyperlink" Target="https://barttorvik.com/team.php?team=Alabama+A%26M&amp;year=2013" TargetMode="External"/><Relationship Id="rId279" Type="http://schemas.openxmlformats.org/officeDocument/2006/relationships/hyperlink" Target="https://barttorvik.com/team.php?team=Northeastern&amp;year=2013" TargetMode="External"/><Relationship Id="rId43" Type="http://schemas.openxmlformats.org/officeDocument/2006/relationships/hyperlink" Target="https://barttorvik.com/team.php?team=Memphis&amp;year=2013" TargetMode="External"/><Relationship Id="rId139" Type="http://schemas.openxmlformats.org/officeDocument/2006/relationships/hyperlink" Target="https://barttorvik.com/team.php?team=Albany&amp;year=2013" TargetMode="External"/><Relationship Id="rId290" Type="http://schemas.openxmlformats.org/officeDocument/2006/relationships/hyperlink" Target="https://barttorvik.com/team.php?team=Long+Beach+St.&amp;year=2013" TargetMode="External"/><Relationship Id="rId304" Type="http://schemas.openxmlformats.org/officeDocument/2006/relationships/hyperlink" Target="https://barttorvik.com/team.php?team=Mississippi+St.&amp;year=2013" TargetMode="External"/><Relationship Id="rId346" Type="http://schemas.openxmlformats.org/officeDocument/2006/relationships/hyperlink" Target="https://barttorvik.com/team.php?team=Troy&amp;year=2013" TargetMode="External"/><Relationship Id="rId388" Type="http://schemas.openxmlformats.org/officeDocument/2006/relationships/hyperlink" Target="https://barttorvik.com/team.php?team=UC+Riverside&amp;year=2013" TargetMode="External"/><Relationship Id="rId85" Type="http://schemas.openxmlformats.org/officeDocument/2006/relationships/hyperlink" Target="https://barttorvik.com/team.php?team=Colorado+St.&amp;year=2013" TargetMode="External"/><Relationship Id="rId150" Type="http://schemas.openxmlformats.org/officeDocument/2006/relationships/hyperlink" Target="https://barttorvik.com/team.php?team=Iona&amp;year=2013" TargetMode="External"/><Relationship Id="rId171" Type="http://schemas.openxmlformats.org/officeDocument/2006/relationships/hyperlink" Target="https://barttorvik.com/team.php?team=Western+Kentucky&amp;year=2013" TargetMode="External"/><Relationship Id="rId192" Type="http://schemas.openxmlformats.org/officeDocument/2006/relationships/hyperlink" Target="https://barttorvik.com/team.php?team=Northwestern+St.&amp;year=2013" TargetMode="External"/><Relationship Id="rId206" Type="http://schemas.openxmlformats.org/officeDocument/2006/relationships/hyperlink" Target="https://barttorvik.com/team.php?team=Minnesota&amp;year=2013" TargetMode="External"/><Relationship Id="rId227" Type="http://schemas.openxmlformats.org/officeDocument/2006/relationships/hyperlink" Target="https://barttorvik.com/team.php?team=Santa+Clara&amp;year=2013" TargetMode="External"/><Relationship Id="rId413" Type="http://schemas.openxmlformats.org/officeDocument/2006/relationships/hyperlink" Target="https://barttorvik.com/team.php?team=UT+Rio+Grande+Valley&amp;year=2013" TargetMode="External"/><Relationship Id="rId248" Type="http://schemas.openxmlformats.org/officeDocument/2006/relationships/hyperlink" Target="https://barttorvik.com/team.php?team=Old+Dominion&amp;year=2013" TargetMode="External"/><Relationship Id="rId269" Type="http://schemas.openxmlformats.org/officeDocument/2006/relationships/hyperlink" Target="https://barttorvik.com/team.php?team=Miami+OH&amp;year=2013" TargetMode="External"/><Relationship Id="rId12" Type="http://schemas.openxmlformats.org/officeDocument/2006/relationships/hyperlink" Target="https://barttorvik.com/team.php?team=Duke&amp;year=2013" TargetMode="External"/><Relationship Id="rId33" Type="http://schemas.openxmlformats.org/officeDocument/2006/relationships/hyperlink" Target="https://barttorvik.com/team.php?team=Stanford&amp;year=2013" TargetMode="External"/><Relationship Id="rId108" Type="http://schemas.openxmlformats.org/officeDocument/2006/relationships/hyperlink" Target="https://barttorvik.com/team.php?team=LSU&amp;year=2013" TargetMode="External"/><Relationship Id="rId129" Type="http://schemas.openxmlformats.org/officeDocument/2006/relationships/hyperlink" Target="https://barttorvik.com/team.php?team=Akron&amp;year=2013" TargetMode="External"/><Relationship Id="rId280" Type="http://schemas.openxmlformats.org/officeDocument/2006/relationships/hyperlink" Target="https://barttorvik.com/team.php?team=Missouri+St.&amp;year=2013" TargetMode="External"/><Relationship Id="rId315" Type="http://schemas.openxmlformats.org/officeDocument/2006/relationships/hyperlink" Target="https://barttorvik.com/team.php?team=Hampton&amp;year=2013" TargetMode="External"/><Relationship Id="rId336" Type="http://schemas.openxmlformats.org/officeDocument/2006/relationships/hyperlink" Target="https://barttorvik.com/team.php?team=Penn&amp;year=2013" TargetMode="External"/><Relationship Id="rId357" Type="http://schemas.openxmlformats.org/officeDocument/2006/relationships/hyperlink" Target="https://barttorvik.com/team.php?team=Cleveland+St.&amp;year=2013" TargetMode="External"/><Relationship Id="rId54" Type="http://schemas.openxmlformats.org/officeDocument/2006/relationships/hyperlink" Target="https://barttorvik.com/team.php?team=Temple&amp;year=2013" TargetMode="External"/><Relationship Id="rId75" Type="http://schemas.openxmlformats.org/officeDocument/2006/relationships/hyperlink" Target="https://barttorvik.com/team.php?team=Iowa+St.&amp;year=2013" TargetMode="External"/><Relationship Id="rId96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140" Type="http://schemas.openxmlformats.org/officeDocument/2006/relationships/hyperlink" Target="https://barttorvik.com/team.php?team=Seton+Hall&amp;year=2013" TargetMode="External"/><Relationship Id="rId161" Type="http://schemas.openxmlformats.org/officeDocument/2006/relationships/hyperlink" Target="https://barttorvik.com/team.php?team=Dayton&amp;year=2013" TargetMode="External"/><Relationship Id="rId182" Type="http://schemas.openxmlformats.org/officeDocument/2006/relationships/hyperlink" Target="https://barttorvik.com/team.php?team=Florida+Gulf+Coast&amp;year=2013" TargetMode="External"/><Relationship Id="rId217" Type="http://schemas.openxmlformats.org/officeDocument/2006/relationships/hyperlink" Target="https://barttorvik.com/team.php?team=Virginia+Tech&amp;year=2013" TargetMode="External"/><Relationship Id="rId378" Type="http://schemas.openxmlformats.org/officeDocument/2006/relationships/hyperlink" Target="https://barttorvik.com/team.php?team=St.+Francis+PA&amp;year=2013" TargetMode="External"/><Relationship Id="rId399" Type="http://schemas.openxmlformats.org/officeDocument/2006/relationships/hyperlink" Target="https://barttorvik.com/team.php?team=South+Carolina+St.&amp;year=2013" TargetMode="External"/><Relationship Id="rId403" Type="http://schemas.openxmlformats.org/officeDocument/2006/relationships/hyperlink" Target="https://barttorvik.com/team.php?team=Chattanooga&amp;year=2013" TargetMode="External"/><Relationship Id="rId6" Type="http://schemas.openxmlformats.org/officeDocument/2006/relationships/hyperlink" Target="https://barttorvik.com/team.php?team=Indiana&amp;year=2013" TargetMode="External"/><Relationship Id="rId238" Type="http://schemas.openxmlformats.org/officeDocument/2006/relationships/hyperlink" Target="https://barttorvik.com/team.php?team=Loyola+Marymount&amp;year=2013" TargetMode="External"/><Relationship Id="rId259" Type="http://schemas.openxmlformats.org/officeDocument/2006/relationships/hyperlink" Target="https://barttorvik.com/team.php?team=Pacific&amp;year=2013" TargetMode="External"/><Relationship Id="rId424" Type="http://schemas.openxmlformats.org/officeDocument/2006/relationships/hyperlink" Target="https://barttorvik.com/team.php?team=Maryland+Eastern+Shore&amp;year=2013" TargetMode="External"/><Relationship Id="rId23" Type="http://schemas.openxmlformats.org/officeDocument/2006/relationships/hyperlink" Target="https://barttorvik.com/team.php?team=North+Carolina&amp;year=2013" TargetMode="External"/><Relationship Id="rId119" Type="http://schemas.openxmlformats.org/officeDocument/2006/relationships/hyperlink" Target="https://barttorvik.com/team.php?team=Mississippi&amp;year=2013" TargetMode="External"/><Relationship Id="rId270" Type="http://schemas.openxmlformats.org/officeDocument/2006/relationships/hyperlink" Target="https://barttorvik.com/team.php?team=Pepperdine&amp;year=2013" TargetMode="External"/><Relationship Id="rId291" Type="http://schemas.openxmlformats.org/officeDocument/2006/relationships/hyperlink" Target="https://barttorvik.com/team.php?team=Northern+Colorado&amp;year=2013" TargetMode="External"/><Relationship Id="rId305" Type="http://schemas.openxmlformats.org/officeDocument/2006/relationships/hyperlink" Target="https://barttorvik.com/team.php?team=Fairfield&amp;year=2013" TargetMode="External"/><Relationship Id="rId326" Type="http://schemas.openxmlformats.org/officeDocument/2006/relationships/hyperlink" Target="https://barttorvik.com/team.php?team=UNC+Asheville&amp;year=2013" TargetMode="External"/><Relationship Id="rId347" Type="http://schemas.openxmlformats.org/officeDocument/2006/relationships/hyperlink" Target="https://barttorvik.com/team.php?team=Illinois+Chicago&amp;year=2013" TargetMode="External"/><Relationship Id="rId44" Type="http://schemas.openxmlformats.org/officeDocument/2006/relationships/hyperlink" Target="https://barttorvik.com/team.php?team=Memphis&amp;year=2013" TargetMode="External"/><Relationship Id="rId65" Type="http://schemas.openxmlformats.org/officeDocument/2006/relationships/hyperlink" Target="https://barttorvik.com/team.php?team=California&amp;year=2013" TargetMode="External"/><Relationship Id="rId86" Type="http://schemas.openxmlformats.org/officeDocument/2006/relationships/hyperlink" Target="https://barttorvik.com/team.php?team=Colorado+St.&amp;year=2013" TargetMode="External"/><Relationship Id="rId130" Type="http://schemas.openxmlformats.org/officeDocument/2006/relationships/hyperlink" Target="https://barttorvik.com/team.php?team=Fresno+St.&amp;year=2013" TargetMode="External"/><Relationship Id="rId151" Type="http://schemas.openxmlformats.org/officeDocument/2006/relationships/hyperlink" Target="https://barttorvik.com/team.php?team=Oklahoma&amp;year=2013" TargetMode="External"/><Relationship Id="rId368" Type="http://schemas.openxmlformats.org/officeDocument/2006/relationships/hyperlink" Target="https://barttorvik.com/team.php?team=Coastal+Carolina&amp;year=2013" TargetMode="External"/><Relationship Id="rId389" Type="http://schemas.openxmlformats.org/officeDocument/2006/relationships/hyperlink" Target="https://barttorvik.com/team.php?team=Winthrop&amp;year=2013" TargetMode="External"/><Relationship Id="rId172" Type="http://schemas.openxmlformats.org/officeDocument/2006/relationships/hyperlink" Target="https://barttorvik.com/team.php?team=South+Dakota+St.&amp;year=2013" TargetMode="External"/><Relationship Id="rId193" Type="http://schemas.openxmlformats.org/officeDocument/2006/relationships/hyperlink" Target="https://barttorvik.com/team.php?team=Lafayette&amp;year=2013" TargetMode="External"/><Relationship Id="rId207" Type="http://schemas.openxmlformats.org/officeDocument/2006/relationships/hyperlink" Target="https://barttorvik.com/team.php?team=West+Virginia&amp;year=2013" TargetMode="External"/><Relationship Id="rId228" Type="http://schemas.openxmlformats.org/officeDocument/2006/relationships/hyperlink" Target="https://barttorvik.com/team.php?team=UT+Arlington&amp;year=2013" TargetMode="External"/><Relationship Id="rId249" Type="http://schemas.openxmlformats.org/officeDocument/2006/relationships/hyperlink" Target="https://barttorvik.com/team.php?team=Canisius&amp;year=2013" TargetMode="External"/><Relationship Id="rId414" Type="http://schemas.openxmlformats.org/officeDocument/2006/relationships/hyperlink" Target="https://barttorvik.com/team.php?team=Navy&amp;year=2013" TargetMode="External"/><Relationship Id="rId13" Type="http://schemas.openxmlformats.org/officeDocument/2006/relationships/hyperlink" Target="https://barttorvik.com/team.php?team=Ohio+St.&amp;year=2013" TargetMode="External"/><Relationship Id="rId109" Type="http://schemas.openxmlformats.org/officeDocument/2006/relationships/hyperlink" Target="https://barttorvik.com/team.php?team=Colorado&amp;year=2013" TargetMode="External"/><Relationship Id="rId260" Type="http://schemas.openxmlformats.org/officeDocument/2006/relationships/hyperlink" Target="https://barttorvik.com/team.php?team=Pacific&amp;year=2013" TargetMode="External"/><Relationship Id="rId281" Type="http://schemas.openxmlformats.org/officeDocument/2006/relationships/hyperlink" Target="https://barttorvik.com/team.php?team=FIU&amp;year=2013" TargetMode="External"/><Relationship Id="rId316" Type="http://schemas.openxmlformats.org/officeDocument/2006/relationships/hyperlink" Target="https://barttorvik.com/team.php?team=Oakland&amp;year=2013" TargetMode="External"/><Relationship Id="rId337" Type="http://schemas.openxmlformats.org/officeDocument/2006/relationships/hyperlink" Target="https://barttorvik.com/team.php?team=Youngstown+St.&amp;year=2013" TargetMode="External"/><Relationship Id="rId34" Type="http://schemas.openxmlformats.org/officeDocument/2006/relationships/hyperlink" Target="https://barttorvik.com/team.php?team=Marquette&amp;year=2013" TargetMode="External"/><Relationship Id="rId55" Type="http://schemas.openxmlformats.org/officeDocument/2006/relationships/hyperlink" Target="https://barttorvik.com/team.php?team=Creighton&amp;year=2013" TargetMode="External"/><Relationship Id="rId76" Type="http://schemas.openxmlformats.org/officeDocument/2006/relationships/hyperlink" Target="https://barttorvik.com/team.php?team=Iowa+St.&amp;year=2013" TargetMode="External"/><Relationship Id="rId97" Type="http://schemas.openxmlformats.org/officeDocument/2006/relationships/hyperlink" Target="https://barttorvik.com/team.php?team=Alabama&amp;year=2013" TargetMode="External"/><Relationship Id="rId120" Type="http://schemas.openxmlformats.org/officeDocument/2006/relationships/hyperlink" Target="https://barttorvik.com/team.php?team=Mississippi&amp;year=2013" TargetMode="External"/><Relationship Id="rId141" Type="http://schemas.openxmlformats.org/officeDocument/2006/relationships/hyperlink" Target="https://barttorvik.com/team.php?team=Middle+Tennessee&amp;year=2013" TargetMode="External"/><Relationship Id="rId358" Type="http://schemas.openxmlformats.org/officeDocument/2006/relationships/hyperlink" Target="https://barttorvik.com/team.php?team=Northern+Illinois&amp;year=2013" TargetMode="External"/><Relationship Id="rId379" Type="http://schemas.openxmlformats.org/officeDocument/2006/relationships/hyperlink" Target="https://barttorvik.com/team.php?team=Florida+A%26M&amp;year=2013" TargetMode="External"/><Relationship Id="rId7" Type="http://schemas.openxmlformats.org/officeDocument/2006/relationships/hyperlink" Target="https://barttorvik.com/team.php?team=Wisconsin&amp;year=2013" TargetMode="External"/><Relationship Id="rId162" Type="http://schemas.openxmlformats.org/officeDocument/2006/relationships/hyperlink" Target="https://barttorvik.com/team.php?team=Northern+Iowa&amp;year=2013" TargetMode="External"/><Relationship Id="rId183" Type="http://schemas.openxmlformats.org/officeDocument/2006/relationships/hyperlink" Target="https://barttorvik.com/team.php?team=Florida+Gulf+Coast&amp;year=2013" TargetMode="External"/><Relationship Id="rId218" Type="http://schemas.openxmlformats.org/officeDocument/2006/relationships/hyperlink" Target="https://barttorvik.com/team.php?team=Seattle&amp;year=2013" TargetMode="External"/><Relationship Id="rId239" Type="http://schemas.openxmlformats.org/officeDocument/2006/relationships/hyperlink" Target="https://barttorvik.com/team.php?team=Murray+St.&amp;year=2013" TargetMode="External"/><Relationship Id="rId390" Type="http://schemas.openxmlformats.org/officeDocument/2006/relationships/hyperlink" Target="https://barttorvik.com/team.php?team=Sacramento+St.&amp;year=2013" TargetMode="External"/><Relationship Id="rId404" Type="http://schemas.openxmlformats.org/officeDocument/2006/relationships/hyperlink" Target="https://barttorvik.com/team.php?team=Kennesaw+St.&amp;year=2013" TargetMode="External"/><Relationship Id="rId425" Type="http://schemas.openxmlformats.org/officeDocument/2006/relationships/hyperlink" Target="https://barttorvik.com/team.php?team=IUPUI&amp;year=2013" TargetMode="External"/><Relationship Id="rId250" Type="http://schemas.openxmlformats.org/officeDocument/2006/relationships/hyperlink" Target="https://barttorvik.com/team.php?team=Arkansas&amp;year=2013" TargetMode="External"/><Relationship Id="rId271" Type="http://schemas.openxmlformats.org/officeDocument/2006/relationships/hyperlink" Target="https://barttorvik.com/team.php?team=Texas+Tech&amp;year=2013" TargetMode="External"/><Relationship Id="rId292" Type="http://schemas.openxmlformats.org/officeDocument/2006/relationships/hyperlink" Target="https://barttorvik.com/team.php?team=UC+Davis&amp;year=2013" TargetMode="External"/><Relationship Id="rId306" Type="http://schemas.openxmlformats.org/officeDocument/2006/relationships/hyperlink" Target="https://barttorvik.com/team.php?team=Bryant&amp;year=2013" TargetMode="External"/><Relationship Id="rId24" Type="http://schemas.openxmlformats.org/officeDocument/2006/relationships/hyperlink" Target="https://barttorvik.com/team.php?team=North+Carolina&amp;year=2013" TargetMode="External"/><Relationship Id="rId45" Type="http://schemas.openxmlformats.org/officeDocument/2006/relationships/hyperlink" Target="https://barttorvik.com/team.php?team=Miami+FL&amp;year=2013" TargetMode="External"/><Relationship Id="rId66" Type="http://schemas.openxmlformats.org/officeDocument/2006/relationships/hyperlink" Target="https://barttorvik.com/team.php?team=California&amp;year=2013" TargetMode="External"/><Relationship Id="rId87" Type="http://schemas.openxmlformats.org/officeDocument/2006/relationships/hyperlink" Target="https://barttorvik.com/team.php?team=UCLA&amp;year=2013" TargetMode="External"/><Relationship Id="rId110" Type="http://schemas.openxmlformats.org/officeDocument/2006/relationships/hyperlink" Target="https://barttorvik.com/team.php?team=Colorado&amp;year=2013" TargetMode="External"/><Relationship Id="rId131" Type="http://schemas.openxmlformats.org/officeDocument/2006/relationships/hyperlink" Target="https://barttorvik.com/team.php?team=Xavier&amp;year=2013" TargetMode="External"/><Relationship Id="rId327" Type="http://schemas.openxmlformats.org/officeDocument/2006/relationships/hyperlink" Target="https://barttorvik.com/team.php?team=Morehead+St.&amp;year=2013" TargetMode="External"/><Relationship Id="rId348" Type="http://schemas.openxmlformats.org/officeDocument/2006/relationships/hyperlink" Target="https://barttorvik.com/team.php?team=Nicholls+St.&amp;year=2013" TargetMode="External"/><Relationship Id="rId369" Type="http://schemas.openxmlformats.org/officeDocument/2006/relationships/hyperlink" Target="https://barttorvik.com/team.php?team=Siena&amp;year=2013" TargetMode="External"/><Relationship Id="rId152" Type="http://schemas.openxmlformats.org/officeDocument/2006/relationships/hyperlink" Target="https://barttorvik.com/team.php?team=Oklahoma&amp;year=2013" TargetMode="External"/><Relationship Id="rId173" Type="http://schemas.openxmlformats.org/officeDocument/2006/relationships/hyperlink" Target="https://barttorvik.com/team.php?team=South+Dakota+St.&amp;year=2013" TargetMode="External"/><Relationship Id="rId194" Type="http://schemas.openxmlformats.org/officeDocument/2006/relationships/hyperlink" Target="https://barttorvik.com/team.php?team=East+Carolina&amp;year=2013" TargetMode="External"/><Relationship Id="rId208" Type="http://schemas.openxmlformats.org/officeDocument/2006/relationships/hyperlink" Target="https://barttorvik.com/team.php?team=Morgan+St.&amp;year=2013" TargetMode="External"/><Relationship Id="rId229" Type="http://schemas.openxmlformats.org/officeDocument/2006/relationships/hyperlink" Target="https://barttorvik.com/team.php?team=Stetson&amp;year=2013" TargetMode="External"/><Relationship Id="rId380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415" Type="http://schemas.openxmlformats.org/officeDocument/2006/relationships/hyperlink" Target="https://barttorvik.com/team.php?team=Mississippi+Valley+St.&amp;year=2013" TargetMode="External"/><Relationship Id="rId240" Type="http://schemas.openxmlformats.org/officeDocument/2006/relationships/hyperlink" Target="https://barttorvik.com/team.php?team=Houston&amp;year=2013" TargetMode="External"/><Relationship Id="rId261" Type="http://schemas.openxmlformats.org/officeDocument/2006/relationships/hyperlink" Target="https://barttorvik.com/team.php?team=Buffalo&amp;year=2013" TargetMode="External"/><Relationship Id="rId14" Type="http://schemas.openxmlformats.org/officeDocument/2006/relationships/hyperlink" Target="https://barttorvik.com/team.php?team=Ohio+St.&amp;year=2013" TargetMode="External"/><Relationship Id="rId35" Type="http://schemas.openxmlformats.org/officeDocument/2006/relationships/hyperlink" Target="https://barttorvik.com/team.php?team=Marquette&amp;year=2013" TargetMode="External"/><Relationship Id="rId56" Type="http://schemas.openxmlformats.org/officeDocument/2006/relationships/hyperlink" Target="https://barttorvik.com/team.php?team=Creighton&amp;year=2013" TargetMode="External"/><Relationship Id="rId77" Type="http://schemas.openxmlformats.org/officeDocument/2006/relationships/hyperlink" Target="https://barttorvik.com/team.php?team=Boise+St.&amp;year=2013" TargetMode="External"/><Relationship Id="rId100" Type="http://schemas.openxmlformats.org/officeDocument/2006/relationships/hyperlink" Target="https://barttorvik.com/team.php?team=Richmond&amp;year=2013" TargetMode="External"/><Relationship Id="rId282" Type="http://schemas.openxmlformats.org/officeDocument/2006/relationships/hyperlink" Target="https://barttorvik.com/team.php?team=North+Dakota&amp;year=2013" TargetMode="External"/><Relationship Id="rId317" Type="http://schemas.openxmlformats.org/officeDocument/2006/relationships/hyperlink" Target="https://barttorvik.com/team.php?team=Idaho&amp;year=2013" TargetMode="External"/><Relationship Id="rId338" Type="http://schemas.openxmlformats.org/officeDocument/2006/relationships/hyperlink" Target="https://barttorvik.com/team.php?team=Georgia+Southern&amp;year=2013" TargetMode="External"/><Relationship Id="rId359" Type="http://schemas.openxmlformats.org/officeDocument/2006/relationships/hyperlink" Target="https://barttorvik.com/team.php?team=Cal+St.+Fullerton&amp;year=2013" TargetMode="External"/><Relationship Id="rId8" Type="http://schemas.openxmlformats.org/officeDocument/2006/relationships/hyperlink" Target="https://barttorvik.com/team.php?team=Wisconsin&amp;year=2013" TargetMode="External"/><Relationship Id="rId98" Type="http://schemas.openxmlformats.org/officeDocument/2006/relationships/hyperlink" Target="https://barttorvik.com/team.php?team=San+Francisco&amp;year=2013" TargetMode="External"/><Relationship Id="rId121" Type="http://schemas.openxmlformats.org/officeDocument/2006/relationships/hyperlink" Target="https://barttorvik.com/team.php?team=New+Mexico+St.&amp;year=2013" TargetMode="External"/><Relationship Id="rId142" Type="http://schemas.openxmlformats.org/officeDocument/2006/relationships/hyperlink" Target="https://barttorvik.com/team.php?team=Middle+Tennessee&amp;year=2013" TargetMode="External"/><Relationship Id="rId163" Type="http://schemas.openxmlformats.org/officeDocument/2006/relationships/hyperlink" Target="https://barttorvik.com/team.php?team=Penn+St.&amp;year=2013" TargetMode="External"/><Relationship Id="rId184" Type="http://schemas.openxmlformats.org/officeDocument/2006/relationships/hyperlink" Target="https://barttorvik.com/team.php?team=DePaul&amp;year=2013" TargetMode="External"/><Relationship Id="rId219" Type="http://schemas.openxmlformats.org/officeDocument/2006/relationships/hyperlink" Target="https://barttorvik.com/team.php?team=Cal+St.+Bakersfield&amp;year=2013" TargetMode="External"/><Relationship Id="rId370" Type="http://schemas.openxmlformats.org/officeDocument/2006/relationships/hyperlink" Target="https://barttorvik.com/team.php?team=Campbell&amp;year=2013" TargetMode="External"/><Relationship Id="rId391" Type="http://schemas.openxmlformats.org/officeDocument/2006/relationships/hyperlink" Target="https://barttorvik.com/team.php?team=UNC+Wilmington&amp;year=2013" TargetMode="External"/><Relationship Id="rId405" Type="http://schemas.openxmlformats.org/officeDocument/2006/relationships/hyperlink" Target="https://barttorvik.com/team.php?team=Montana+St.&amp;year=2013" TargetMode="External"/><Relationship Id="rId426" Type="http://schemas.openxmlformats.org/officeDocument/2006/relationships/hyperlink" Target="https://barttorvik.com/team.php?team=New+Orleans&amp;year=2013" TargetMode="External"/><Relationship Id="rId230" Type="http://schemas.openxmlformats.org/officeDocument/2006/relationships/hyperlink" Target="https://barttorvik.com/team.php?team=UC+Irvine&amp;year=2013" TargetMode="External"/><Relationship Id="rId251" Type="http://schemas.openxmlformats.org/officeDocument/2006/relationships/hyperlink" Target="https://barttorvik.com/team.php?team=Lehigh&amp;year=2013" TargetMode="External"/><Relationship Id="rId25" Type="http://schemas.openxmlformats.org/officeDocument/2006/relationships/hyperlink" Target="https://barttorvik.com/team.php?team=Illinois&amp;year=2013" TargetMode="External"/><Relationship Id="rId46" Type="http://schemas.openxmlformats.org/officeDocument/2006/relationships/hyperlink" Target="https://barttorvik.com/team.php?team=Miami+FL&amp;year=2013" TargetMode="External"/><Relationship Id="rId67" Type="http://schemas.openxmlformats.org/officeDocument/2006/relationships/hyperlink" Target="https://barttorvik.com/team.php?team=Maryland&amp;year=2013" TargetMode="External"/><Relationship Id="rId272" Type="http://schemas.openxmlformats.org/officeDocument/2006/relationships/hyperlink" Target="https://barttorvik.com/team.php?team=UTSA&amp;year=2013" TargetMode="External"/><Relationship Id="rId293" Type="http://schemas.openxmlformats.org/officeDocument/2006/relationships/hyperlink" Target="https://barttorvik.com/team.php?team=Wake+Forest&amp;year=2013" TargetMode="External"/><Relationship Id="rId307" Type="http://schemas.openxmlformats.org/officeDocument/2006/relationships/hyperlink" Target="https://barttorvik.com/team.php?team=Texas+A%26M+Corpus+Chris&amp;year=2013" TargetMode="External"/><Relationship Id="rId328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349" Type="http://schemas.openxmlformats.org/officeDocument/2006/relationships/hyperlink" Target="https://barttorvik.com/team.php?team=NJIT&amp;year=2013" TargetMode="External"/><Relationship Id="rId88" Type="http://schemas.openxmlformats.org/officeDocument/2006/relationships/hyperlink" Target="https://barttorvik.com/team.php?team=UCLA&amp;year=2013" TargetMode="External"/><Relationship Id="rId111" Type="http://schemas.openxmlformats.org/officeDocument/2006/relationships/hyperlink" Target="https://barttorvik.com/team.php?team=Ohio&amp;year=2013" TargetMode="External"/><Relationship Id="rId132" Type="http://schemas.openxmlformats.org/officeDocument/2006/relationships/hyperlink" Target="https://barttorvik.com/team.php?team=Weber+St.&amp;year=2013" TargetMode="External"/><Relationship Id="rId153" Type="http://schemas.openxmlformats.org/officeDocument/2006/relationships/hyperlink" Target="https://barttorvik.com/team.php?team=Towson&amp;year=2013" TargetMode="External"/><Relationship Id="rId174" Type="http://schemas.openxmlformats.org/officeDocument/2006/relationships/hyperlink" Target="https://barttorvik.com/team.php?team=USC&amp;year=2013" TargetMode="External"/><Relationship Id="rId195" Type="http://schemas.openxmlformats.org/officeDocument/2006/relationships/hyperlink" Target="https://barttorvik.com/team.php?team=BYU&amp;year=2013" TargetMode="External"/><Relationship Id="rId209" Type="http://schemas.openxmlformats.org/officeDocument/2006/relationships/hyperlink" Target="https://barttorvik.com/team.php?team=College+of+Charleston&amp;year=2013" TargetMode="External"/><Relationship Id="rId360" Type="http://schemas.openxmlformats.org/officeDocument/2006/relationships/hyperlink" Target="https://barttorvik.com/team.php?team=Portland&amp;year=2013" TargetMode="External"/><Relationship Id="rId381" Type="http://schemas.openxmlformats.org/officeDocument/2006/relationships/hyperlink" Target="https://barttorvik.com/team.php?team=Wofford&amp;year=2013" TargetMode="External"/><Relationship Id="rId416" Type="http://schemas.openxmlformats.org/officeDocument/2006/relationships/hyperlink" Target="https://barttorvik.com/team.php?team=Alcorn+St.&amp;year=2013" TargetMode="External"/><Relationship Id="rId220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241" Type="http://schemas.openxmlformats.org/officeDocument/2006/relationships/hyperlink" Target="https://barttorvik.com/team.php?team=William+%26+Mary&amp;year=2013" TargetMode="External"/><Relationship Id="rId15" Type="http://schemas.openxmlformats.org/officeDocument/2006/relationships/hyperlink" Target="https://barttorvik.com/team.php?team=Oklahoma+St.&amp;year=2013" TargetMode="External"/><Relationship Id="rId36" Type="http://schemas.openxmlformats.org/officeDocument/2006/relationships/hyperlink" Target="https://barttorvik.com/team.php?team=Florida&amp;year=2013" TargetMode="External"/><Relationship Id="rId57" Type="http://schemas.openxmlformats.org/officeDocument/2006/relationships/hyperlink" Target="https://barttorvik.com/team.php?team=Kansas&amp;year=2013" TargetMode="External"/><Relationship Id="rId262" Type="http://schemas.openxmlformats.org/officeDocument/2006/relationships/hyperlink" Target="https://barttorvik.com/team.php?team=Appalachian+St.&amp;year=2013" TargetMode="External"/><Relationship Id="rId283" Type="http://schemas.openxmlformats.org/officeDocument/2006/relationships/hyperlink" Target="https://barttorvik.com/team.php?team=USC+Upstate&amp;year=2013" TargetMode="External"/><Relationship Id="rId318" Type="http://schemas.openxmlformats.org/officeDocument/2006/relationships/hyperlink" Target="https://barttorvik.com/team.php?team=Columbia&amp;year=2013" TargetMode="External"/><Relationship Id="rId339" Type="http://schemas.openxmlformats.org/officeDocument/2006/relationships/hyperlink" Target="https://barttorvik.com/team.php?team=Saint+Peter%27s&amp;year=2013" TargetMode="External"/><Relationship Id="rId78" Type="http://schemas.openxmlformats.org/officeDocument/2006/relationships/hyperlink" Target="https://barttorvik.com/team.php?team=Boise+St.&amp;year=2013" TargetMode="External"/><Relationship Id="rId99" Type="http://schemas.openxmlformats.org/officeDocument/2006/relationships/hyperlink" Target="https://barttorvik.com/team.php?team=Mercer&amp;year=2013" TargetMode="External"/><Relationship Id="rId101" Type="http://schemas.openxmlformats.org/officeDocument/2006/relationships/hyperlink" Target="https://barttorvik.com/team.php?team=Southern+Miss&amp;year=2013" TargetMode="External"/><Relationship Id="rId122" Type="http://schemas.openxmlformats.org/officeDocument/2006/relationships/hyperlink" Target="https://barttorvik.com/team.php?team=New+Mexico+St.&amp;year=2013" TargetMode="External"/><Relationship Id="rId143" Type="http://schemas.openxmlformats.org/officeDocument/2006/relationships/hyperlink" Target="https://barttorvik.com/team.php?team=Belmont&amp;year=2013" TargetMode="External"/><Relationship Id="rId164" Type="http://schemas.openxmlformats.org/officeDocument/2006/relationships/hyperlink" Target="https://barttorvik.com/team.php?team=Robert+Morris&amp;year=2013" TargetMode="External"/><Relationship Id="rId185" Type="http://schemas.openxmlformats.org/officeDocument/2006/relationships/hyperlink" Target="https://barttorvik.com/team.php?team=North+Dakota+St.&amp;year=2013" TargetMode="External"/><Relationship Id="rId350" Type="http://schemas.openxmlformats.org/officeDocument/2006/relationships/hyperlink" Target="https://barttorvik.com/team.php?team=South+Carolina&amp;year=2013" TargetMode="External"/><Relationship Id="rId371" Type="http://schemas.openxmlformats.org/officeDocument/2006/relationships/hyperlink" Target="https://barttorvik.com/team.php?team=Alabama+St.&amp;year=2013" TargetMode="External"/><Relationship Id="rId406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9" Type="http://schemas.openxmlformats.org/officeDocument/2006/relationships/hyperlink" Target="https://barttorvik.com/team.php?team=Georgetown&amp;year=2013" TargetMode="External"/><Relationship Id="rId210" Type="http://schemas.openxmlformats.org/officeDocument/2006/relationships/hyperlink" Target="https://barttorvik.com/team.php?team=Norfolk+St.&amp;year=2013" TargetMode="External"/><Relationship Id="rId392" Type="http://schemas.openxmlformats.org/officeDocument/2006/relationships/hyperlink" Target="https://barttorvik.com/team.php?team=UMKC&amp;year=2013" TargetMode="External"/><Relationship Id="rId427" Type="http://schemas.openxmlformats.org/officeDocument/2006/relationships/hyperlink" Target="https://barttorvik.com/team.php?team=Lamar&amp;year=2013" TargetMode="External"/><Relationship Id="rId26" Type="http://schemas.openxmlformats.org/officeDocument/2006/relationships/hyperlink" Target="https://barttorvik.com/team.php?team=Illinois&amp;year=2013" TargetMode="External"/><Relationship Id="rId231" Type="http://schemas.openxmlformats.org/officeDocument/2006/relationships/hyperlink" Target="https://barttorvik.com/team.php?team=UCF&amp;year=2013" TargetMode="External"/><Relationship Id="rId252" Type="http://schemas.openxmlformats.org/officeDocument/2006/relationships/hyperlink" Target="https://barttorvik.com/team.php?team=Loyola+Chicago&amp;year=2013" TargetMode="External"/><Relationship Id="rId273" Type="http://schemas.openxmlformats.org/officeDocument/2006/relationships/hyperlink" Target="https://barttorvik.com/team.php?team=Western+Michigan&amp;year=2013" TargetMode="External"/><Relationship Id="rId294" Type="http://schemas.openxmlformats.org/officeDocument/2006/relationships/hyperlink" Target="https://barttorvik.com/team.php?team=Air+Force&amp;year=2013" TargetMode="External"/><Relationship Id="rId308" Type="http://schemas.openxmlformats.org/officeDocument/2006/relationships/hyperlink" Target="https://barttorvik.com/team.php?team=Nevada&amp;year=2013" TargetMode="External"/><Relationship Id="rId329" Type="http://schemas.openxmlformats.org/officeDocument/2006/relationships/hyperlink" Target="https://barttorvik.com/team.php?team=UMBC&amp;year=2013" TargetMode="External"/><Relationship Id="rId47" Type="http://schemas.openxmlformats.org/officeDocument/2006/relationships/hyperlink" Target="https://barttorvik.com/team.php?team=Valparaiso&amp;year=2013" TargetMode="External"/><Relationship Id="rId68" Type="http://schemas.openxmlformats.org/officeDocument/2006/relationships/hyperlink" Target="https://barttorvik.com/team.php?team=Davidson&amp;year=2013" TargetMode="External"/><Relationship Id="rId89" Type="http://schemas.openxmlformats.org/officeDocument/2006/relationships/hyperlink" Target="https://barttorvik.com/team.php?team=VCU&amp;year=2013" TargetMode="External"/><Relationship Id="rId112" Type="http://schemas.openxmlformats.org/officeDocument/2006/relationships/hyperlink" Target="https://barttorvik.com/team.php?team=Rutgers&amp;year=2013" TargetMode="External"/><Relationship Id="rId133" Type="http://schemas.openxmlformats.org/officeDocument/2006/relationships/hyperlink" Target="https://barttorvik.com/team.php?team=Southeast+Missouri+St.&amp;year=2013" TargetMode="External"/><Relationship Id="rId154" Type="http://schemas.openxmlformats.org/officeDocument/2006/relationships/hyperlink" Target="https://barttorvik.com/team.php?team=Baylor&amp;year=2013" TargetMode="External"/><Relationship Id="rId175" Type="http://schemas.openxmlformats.org/officeDocument/2006/relationships/hyperlink" Target="https://barttorvik.com/team.php?team=Tulsa&amp;year=2013" TargetMode="External"/><Relationship Id="rId340" Type="http://schemas.openxmlformats.org/officeDocument/2006/relationships/hyperlink" Target="https://barttorvik.com/team.php?team=Tennessee+Tech&amp;year=2013" TargetMode="External"/><Relationship Id="rId361" Type="http://schemas.openxmlformats.org/officeDocument/2006/relationships/hyperlink" Target="https://barttorvik.com/team.php?team=Chicago+St.&amp;year=2013" TargetMode="External"/><Relationship Id="rId196" Type="http://schemas.openxmlformats.org/officeDocument/2006/relationships/hyperlink" Target="https://barttorvik.com/team.php?team=Purdue&amp;year=2013" TargetMode="External"/><Relationship Id="rId200" Type="http://schemas.openxmlformats.org/officeDocument/2006/relationships/hyperlink" Target="https://barttorvik.com/team.php?team=Harvard&amp;year=2013" TargetMode="External"/><Relationship Id="rId382" Type="http://schemas.openxmlformats.org/officeDocument/2006/relationships/hyperlink" Target="https://barttorvik.com/team.php?team=Utah+Valley&amp;year=2013" TargetMode="External"/><Relationship Id="rId417" Type="http://schemas.openxmlformats.org/officeDocument/2006/relationships/hyperlink" Target="https://barttorvik.com/team.php?team=Presbyterian&amp;year=2013" TargetMode="External"/><Relationship Id="rId16" Type="http://schemas.openxmlformats.org/officeDocument/2006/relationships/hyperlink" Target="https://barttorvik.com/team.php?team=Oklahoma+St.&amp;year=2013" TargetMode="External"/><Relationship Id="rId221" Type="http://schemas.openxmlformats.org/officeDocument/2006/relationships/hyperlink" Target="https://barttorvik.com/team.php?team=North+Carolina+Central&amp;year=2013" TargetMode="External"/><Relationship Id="rId242" Type="http://schemas.openxmlformats.org/officeDocument/2006/relationships/hyperlink" Target="https://barttorvik.com/team.php?team=High+Point&amp;year=2013" TargetMode="External"/><Relationship Id="rId263" Type="http://schemas.openxmlformats.org/officeDocument/2006/relationships/hyperlink" Target="https://barttorvik.com/team.php?team=Clemson&amp;year=2013" TargetMode="External"/><Relationship Id="rId284" Type="http://schemas.openxmlformats.org/officeDocument/2006/relationships/hyperlink" Target="https://barttorvik.com/team.php?team=Rhode+Island&amp;year=2013" TargetMode="External"/><Relationship Id="rId319" Type="http://schemas.openxmlformats.org/officeDocument/2006/relationships/hyperlink" Target="https://barttorvik.com/team.php?team=Sam+Houston+St.&amp;year=2013" TargetMode="External"/><Relationship Id="rId37" Type="http://schemas.openxmlformats.org/officeDocument/2006/relationships/hyperlink" Target="https://barttorvik.com/team.php?team=Florida&amp;year=2013" TargetMode="External"/><Relationship Id="rId58" Type="http://schemas.openxmlformats.org/officeDocument/2006/relationships/hyperlink" Target="https://barttorvik.com/team.php?team=Kansas&amp;year=2013" TargetMode="External"/><Relationship Id="rId79" Type="http://schemas.openxmlformats.org/officeDocument/2006/relationships/hyperlink" Target="https://barttorvik.com/team.php?team=Notre+Dame&amp;year=2013" TargetMode="External"/><Relationship Id="rId102" Type="http://schemas.openxmlformats.org/officeDocument/2006/relationships/hyperlink" Target="https://barttorvik.com/team.php?team=Drake&amp;year=2013" TargetMode="External"/><Relationship Id="rId123" Type="http://schemas.openxmlformats.org/officeDocument/2006/relationships/hyperlink" Target="https://barttorvik.com/team.php?team=Tennessee&amp;year=2013" TargetMode="External"/><Relationship Id="rId144" Type="http://schemas.openxmlformats.org/officeDocument/2006/relationships/hyperlink" Target="https://barttorvik.com/team.php?team=Belmont&amp;year=2013" TargetMode="External"/><Relationship Id="rId330" Type="http://schemas.openxmlformats.org/officeDocument/2006/relationships/hyperlink" Target="https://barttorvik.com/team.php?team=UC+Santa+Barbara&amp;year=2013" TargetMode="External"/><Relationship Id="rId90" Type="http://schemas.openxmlformats.org/officeDocument/2006/relationships/hyperlink" Target="https://barttorvik.com/team.php?team=VCU&amp;year=2013" TargetMode="External"/><Relationship Id="rId165" Type="http://schemas.openxmlformats.org/officeDocument/2006/relationships/hyperlink" Target="https://barttorvik.com/team.php?team=UTEP&amp;year=2013" TargetMode="External"/><Relationship Id="rId186" Type="http://schemas.openxmlformats.org/officeDocument/2006/relationships/hyperlink" Target="https://barttorvik.com/team.php?team=San+Diego&amp;year=2013" TargetMode="External"/><Relationship Id="rId351" Type="http://schemas.openxmlformats.org/officeDocument/2006/relationships/hyperlink" Target="https://barttorvik.com/team.php?team=Louisiana+Lafayette&amp;year=2013" TargetMode="External"/><Relationship Id="rId372" Type="http://schemas.openxmlformats.org/officeDocument/2006/relationships/hyperlink" Target="https://barttorvik.com/team.php?team=North+Florida&amp;year=2013" TargetMode="External"/><Relationship Id="rId393" Type="http://schemas.openxmlformats.org/officeDocument/2006/relationships/hyperlink" Target="https://barttorvik.com/team.php?team=Milwaukee&amp;year=2013" TargetMode="External"/><Relationship Id="rId407" Type="http://schemas.openxmlformats.org/officeDocument/2006/relationships/hyperlink" Target="https://barttorvik.com/team.php?team=Southern+Utah&amp;year=2013" TargetMode="External"/><Relationship Id="rId428" Type="http://schemas.openxmlformats.org/officeDocument/2006/relationships/hyperlink" Target="https://barttorvik.com/team.php?team=Grambling+St.&amp;year=2013" TargetMode="External"/><Relationship Id="rId211" Type="http://schemas.openxmlformats.org/officeDocument/2006/relationships/hyperlink" Target="https://barttorvik.com/team.php?team=James+Madison&amp;year=2013" TargetMode="External"/><Relationship Id="rId232" Type="http://schemas.openxmlformats.org/officeDocument/2006/relationships/hyperlink" Target="https://barttorvik.com/team.php?team=Quinnipiac&amp;year=2013" TargetMode="External"/><Relationship Id="rId253" Type="http://schemas.openxmlformats.org/officeDocument/2006/relationships/hyperlink" Target="https://barttorvik.com/team.php?team=Drexel&amp;year=2013" TargetMode="External"/><Relationship Id="rId274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295" Type="http://schemas.openxmlformats.org/officeDocument/2006/relationships/hyperlink" Target="https://barttorvik.com/team.php?team=Kentucky&amp;year=2013" TargetMode="External"/><Relationship Id="rId309" Type="http://schemas.openxmlformats.org/officeDocument/2006/relationships/hyperlink" Target="https://barttorvik.com/team.php?team=Southern&amp;year=2013" TargetMode="External"/><Relationship Id="rId27" Type="http://schemas.openxmlformats.org/officeDocument/2006/relationships/hyperlink" Target="https://barttorvik.com/team.php?team=Pittsburgh&amp;year=2013" TargetMode="External"/><Relationship Id="rId48" Type="http://schemas.openxmlformats.org/officeDocument/2006/relationships/hyperlink" Target="https://barttorvik.com/team.php?team=Valparaiso&amp;year=2013" TargetMode="External"/><Relationship Id="rId69" Type="http://schemas.openxmlformats.org/officeDocument/2006/relationships/hyperlink" Target="https://barttorvik.com/team.php?team=Davidson&amp;year=2013" TargetMode="External"/><Relationship Id="rId113" Type="http://schemas.openxmlformats.org/officeDocument/2006/relationships/hyperlink" Target="https://barttorvik.com/team.php?team=Connecticut&amp;year=2013" TargetMode="External"/><Relationship Id="rId134" Type="http://schemas.openxmlformats.org/officeDocument/2006/relationships/hyperlink" Target="https://barttorvik.com/team.php?team=Detroit&amp;year=2013" TargetMode="External"/><Relationship Id="rId320" Type="http://schemas.openxmlformats.org/officeDocument/2006/relationships/hyperlink" Target="https://barttorvik.com/team.php?team=Duquesne&amp;year=2013" TargetMode="External"/><Relationship Id="rId80" Type="http://schemas.openxmlformats.org/officeDocument/2006/relationships/hyperlink" Target="https://barttorvik.com/team.php?team=Notre+Dame&amp;year=2013" TargetMode="External"/><Relationship Id="rId155" Type="http://schemas.openxmlformats.org/officeDocument/2006/relationships/hyperlink" Target="https://barttorvik.com/team.php?team=Cal+Poly&amp;year=2013" TargetMode="External"/><Relationship Id="rId176" Type="http://schemas.openxmlformats.org/officeDocument/2006/relationships/hyperlink" Target="https://barttorvik.com/team.php?team=George+Washington&amp;year=2013" TargetMode="External"/><Relationship Id="rId197" Type="http://schemas.openxmlformats.org/officeDocument/2006/relationships/hyperlink" Target="https://barttorvik.com/team.php?team=Eastern+Kentucky&amp;year=2013" TargetMode="External"/><Relationship Id="rId341" Type="http://schemas.openxmlformats.org/officeDocument/2006/relationships/hyperlink" Target="https://barttorvik.com/team.php?team=Colgate&amp;year=2013" TargetMode="External"/><Relationship Id="rId362" Type="http://schemas.openxmlformats.org/officeDocument/2006/relationships/hyperlink" Target="https://barttorvik.com/team.php?team=Sacred+Heart&amp;year=2013" TargetMode="External"/><Relationship Id="rId383" Type="http://schemas.openxmlformats.org/officeDocument/2006/relationships/hyperlink" Target="https://barttorvik.com/team.php?team=McNeese+St.&amp;year=2013" TargetMode="External"/><Relationship Id="rId418" Type="http://schemas.openxmlformats.org/officeDocument/2006/relationships/hyperlink" Target="https://barttorvik.com/team.php?team=SIU+Edwardsville&amp;year=2013" TargetMode="External"/><Relationship Id="rId201" Type="http://schemas.openxmlformats.org/officeDocument/2006/relationships/hyperlink" Target="https://barttorvik.com/team.php?team=Texas&amp;year=2013" TargetMode="External"/><Relationship Id="rId222" Type="http://schemas.openxmlformats.org/officeDocument/2006/relationships/hyperlink" Target="https://barttorvik.com/team.php?team=Yale&amp;year=2013" TargetMode="External"/><Relationship Id="rId243" Type="http://schemas.openxmlformats.org/officeDocument/2006/relationships/hyperlink" Target="https://barttorvik.com/team.php?team=Wagner&amp;year=2013" TargetMode="External"/><Relationship Id="rId264" Type="http://schemas.openxmlformats.org/officeDocument/2006/relationships/hyperlink" Target="https://barttorvik.com/team.php?team=Florida+St.&amp;year=2013" TargetMode="External"/><Relationship Id="rId285" Type="http://schemas.openxmlformats.org/officeDocument/2006/relationships/hyperlink" Target="https://barttorvik.com/team.php?team=Maine&amp;year=2013" TargetMode="External"/><Relationship Id="rId17" Type="http://schemas.openxmlformats.org/officeDocument/2006/relationships/hyperlink" Target="https://barttorvik.com/team.php?team=Michigan+St.&amp;year=2013" TargetMode="External"/><Relationship Id="rId38" Type="http://schemas.openxmlformats.org/officeDocument/2006/relationships/hyperlink" Target="https://barttorvik.com/team.php?team=Syracuse&amp;year=2013" TargetMode="External"/><Relationship Id="rId59" Type="http://schemas.openxmlformats.org/officeDocument/2006/relationships/hyperlink" Target="https://barttorvik.com/team.php?team=North+Carolina+St.&amp;year=2013" TargetMode="External"/><Relationship Id="rId103" Type="http://schemas.openxmlformats.org/officeDocument/2006/relationships/hyperlink" Target="https://barttorvik.com/team.php?team=Kent+St.&amp;year=2013" TargetMode="External"/><Relationship Id="rId124" Type="http://schemas.openxmlformats.org/officeDocument/2006/relationships/hyperlink" Target="https://barttorvik.com/team.php?team=San+Diego+St.&amp;year=2013" TargetMode="External"/><Relationship Id="rId310" Type="http://schemas.openxmlformats.org/officeDocument/2006/relationships/hyperlink" Target="https://barttorvik.com/team.php?team=Southern&amp;year=2013" TargetMode="External"/><Relationship Id="rId70" Type="http://schemas.openxmlformats.org/officeDocument/2006/relationships/hyperlink" Target="https://barttorvik.com/team.php?team=Bucknell&amp;year=2013" TargetMode="External"/><Relationship Id="rId91" Type="http://schemas.openxmlformats.org/officeDocument/2006/relationships/hyperlink" Target="https://barttorvik.com/team.php?team=Butler&amp;year=2013" TargetMode="External"/><Relationship Id="rId145" Type="http://schemas.openxmlformats.org/officeDocument/2006/relationships/hyperlink" Target="https://barttorvik.com/team.php?team=Army&amp;year=2013" TargetMode="External"/><Relationship Id="rId166" Type="http://schemas.openxmlformats.org/officeDocument/2006/relationships/hyperlink" Target="https://barttorvik.com/team.php?team=LIU+Brooklyn&amp;year=2013" TargetMode="External"/><Relationship Id="rId187" Type="http://schemas.openxmlformats.org/officeDocument/2006/relationships/hyperlink" Target="https://barttorvik.com/team.php?team=Boston+University&amp;year=2013" TargetMode="External"/><Relationship Id="rId331" Type="http://schemas.openxmlformats.org/officeDocument/2006/relationships/hyperlink" Target="https://barttorvik.com/team.php?team=South+Dakota&amp;year=2013" TargetMode="External"/><Relationship Id="rId352" Type="http://schemas.openxmlformats.org/officeDocument/2006/relationships/hyperlink" Target="https://barttorvik.com/team.php?team=Florida+Atlantic&amp;year=2013" TargetMode="External"/><Relationship Id="rId373" Type="http://schemas.openxmlformats.org/officeDocument/2006/relationships/hyperlink" Target="https://barttorvik.com/team.php?team=Prairie+View+A%26M&amp;year=2013" TargetMode="External"/><Relationship Id="rId394" Type="http://schemas.openxmlformats.org/officeDocument/2006/relationships/hyperlink" Target="https://barttorvik.com/team.php?team=San+Jose+St.&amp;year=2013" TargetMode="External"/><Relationship Id="rId408" Type="http://schemas.openxmlformats.org/officeDocument/2006/relationships/hyperlink" Target="https://barttorvik.com/team.php?team=Portland+St.&amp;year=2013" TargetMode="External"/><Relationship Id="rId429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1" Type="http://schemas.openxmlformats.org/officeDocument/2006/relationships/hyperlink" Target="https://barttorvik.com/team.php?team=Louisville&amp;year=2013" TargetMode="External"/><Relationship Id="rId212" Type="http://schemas.openxmlformats.org/officeDocument/2006/relationships/hyperlink" Target="https://barttorvik.com/team.php?team=James+Madison&amp;year=2013" TargetMode="External"/><Relationship Id="rId233" Type="http://schemas.openxmlformats.org/officeDocument/2006/relationships/hyperlink" Target="https://barttorvik.com/team.php?team=Texas+Southern&amp;year=2013" TargetMode="External"/><Relationship Id="rId254" Type="http://schemas.openxmlformats.org/officeDocument/2006/relationships/hyperlink" Target="https://barttorvik.com/team.php?team=Wyoming&amp;year=2013" TargetMode="External"/><Relationship Id="rId28" Type="http://schemas.openxmlformats.org/officeDocument/2006/relationships/hyperlink" Target="https://barttorvik.com/team.php?team=Pittsburgh&amp;year=2013" TargetMode="External"/><Relationship Id="rId49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114" Type="http://schemas.openxmlformats.org/officeDocument/2006/relationships/hyperlink" Target="https://barttorvik.com/team.php?team=Cincinnati&amp;year=2013" TargetMode="External"/><Relationship Id="rId275" Type="http://schemas.openxmlformats.org/officeDocument/2006/relationships/hyperlink" Target="https://barttorvik.com/team.php?team=Cornell&amp;year=2013" TargetMode="External"/><Relationship Id="rId296" Type="http://schemas.openxmlformats.org/officeDocument/2006/relationships/hyperlink" Target="https://barttorvik.com/team.php?team=Oral+Roberts&amp;year=2013" TargetMode="External"/><Relationship Id="rId300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60" Type="http://schemas.openxmlformats.org/officeDocument/2006/relationships/hyperlink" Target="https://barttorvik.com/team.php?team=North+Carolina+St.&amp;year=2013" TargetMode="External"/><Relationship Id="rId81" Type="http://schemas.openxmlformats.org/officeDocument/2006/relationships/hyperlink" Target="https://barttorvik.com/team.php?team=La+Salle&amp;year=2013" TargetMode="External"/><Relationship Id="rId135" Type="http://schemas.openxmlformats.org/officeDocument/2006/relationships/hyperlink" Target="https://barttorvik.com/team.php?team=Princeton&amp;year=2013" TargetMode="External"/><Relationship Id="rId156" Type="http://schemas.openxmlformats.org/officeDocument/2006/relationships/hyperlink" Target="https://barttorvik.com/team.php?team=UAB&amp;year=2013" TargetMode="External"/><Relationship Id="rId177" Type="http://schemas.openxmlformats.org/officeDocument/2006/relationships/hyperlink" Target="https://barttorvik.com/team.php?team=Rider&amp;year=2013" TargetMode="External"/><Relationship Id="rId198" Type="http://schemas.openxmlformats.org/officeDocument/2006/relationships/hyperlink" Target="https://barttorvik.com/team.php?team=Nebraska&amp;year=2013" TargetMode="External"/><Relationship Id="rId321" Type="http://schemas.openxmlformats.org/officeDocument/2006/relationships/hyperlink" Target="https://barttorvik.com/team.php?team=Northern+Kentucky&amp;year=2013" TargetMode="External"/><Relationship Id="rId342" Type="http://schemas.openxmlformats.org/officeDocument/2006/relationships/hyperlink" Target="https://barttorvik.com/team.php?team=Longwood&amp;year=2013" TargetMode="External"/><Relationship Id="rId363" Type="http://schemas.openxmlformats.org/officeDocument/2006/relationships/hyperlink" Target="https://barttorvik.com/team.php?team=Jacksonville&amp;year=2013" TargetMode="External"/><Relationship Id="rId384" Type="http://schemas.openxmlformats.org/officeDocument/2006/relationships/hyperlink" Target="https://barttorvik.com/team.php?team=Houston+Christian&amp;year=2013" TargetMode="External"/><Relationship Id="rId419" Type="http://schemas.openxmlformats.org/officeDocument/2006/relationships/hyperlink" Target="https://barttorvik.com/team.php?team=Fairleigh+Dickinson&amp;year=2013" TargetMode="External"/><Relationship Id="rId202" Type="http://schemas.openxmlformats.org/officeDocument/2006/relationships/hyperlink" Target="https://barttorvik.com/team.php?team=Mount+St.+Mary%27s&amp;year=2013" TargetMode="External"/><Relationship Id="rId223" Type="http://schemas.openxmlformats.org/officeDocument/2006/relationships/hyperlink" Target="https://barttorvik.com/team.php?team=Texas+A%26M&amp;year=2013" TargetMode="External"/><Relationship Id="rId244" Type="http://schemas.openxmlformats.org/officeDocument/2006/relationships/hyperlink" Target="https://barttorvik.com/team.php?team=Washington+St.&amp;year=2013" TargetMode="External"/><Relationship Id="rId18" Type="http://schemas.openxmlformats.org/officeDocument/2006/relationships/hyperlink" Target="https://barttorvik.com/team.php?team=Michigan+St.&amp;year=2013" TargetMode="External"/><Relationship Id="rId39" Type="http://schemas.openxmlformats.org/officeDocument/2006/relationships/hyperlink" Target="https://barttorvik.com/team.php?team=Syracuse&amp;year=2013" TargetMode="External"/><Relationship Id="rId265" Type="http://schemas.openxmlformats.org/officeDocument/2006/relationships/hyperlink" Target="https://barttorvik.com/team.php?team=Cal+St.+Northridge&amp;year=2013" TargetMode="External"/><Relationship Id="rId286" Type="http://schemas.openxmlformats.org/officeDocument/2006/relationships/hyperlink" Target="https://barttorvik.com/team.php?team=Marshall&amp;year=2013" TargetMode="External"/><Relationship Id="rId50" Type="http://schemas.openxmlformats.org/officeDocument/2006/relationships/hyperlink" Target="https://barttorvik.com/team.php?team=Iowa&amp;year=2013" TargetMode="External"/><Relationship Id="rId104" Type="http://schemas.openxmlformats.org/officeDocument/2006/relationships/hyperlink" Target="https://barttorvik.com/team.php?team=Oregon+St.&amp;year=2013" TargetMode="External"/><Relationship Id="rId125" Type="http://schemas.openxmlformats.org/officeDocument/2006/relationships/hyperlink" Target="https://barttorvik.com/team.php?team=San+Diego+St.&amp;year=2013" TargetMode="External"/><Relationship Id="rId146" Type="http://schemas.openxmlformats.org/officeDocument/2006/relationships/hyperlink" Target="https://barttorvik.com/team.php?team=Wright+St.&amp;year=2013" TargetMode="External"/><Relationship Id="rId167" Type="http://schemas.openxmlformats.org/officeDocument/2006/relationships/hyperlink" Target="https://barttorvik.com/team.php?team=LIU+Brooklyn&amp;year=2013" TargetMode="External"/><Relationship Id="rId188" Type="http://schemas.openxmlformats.org/officeDocument/2006/relationships/hyperlink" Target="https://barttorvik.com/team.php?team=Utah+St.&amp;year=2013" TargetMode="External"/><Relationship Id="rId311" Type="http://schemas.openxmlformats.org/officeDocument/2006/relationships/hyperlink" Target="https://barttorvik.com/team.php?team=Savannah+St.&amp;year=2013" TargetMode="External"/><Relationship Id="rId332" Type="http://schemas.openxmlformats.org/officeDocument/2006/relationships/hyperlink" Target="https://barttorvik.com/team.php?team=Elon&amp;year=2013" TargetMode="External"/><Relationship Id="rId353" Type="http://schemas.openxmlformats.org/officeDocument/2006/relationships/hyperlink" Target="https://barttorvik.com/team.php?team=Bethune+Cookman&amp;year=2013" TargetMode="External"/><Relationship Id="rId374" Type="http://schemas.openxmlformats.org/officeDocument/2006/relationships/hyperlink" Target="https://barttorvik.com/team.php?team=Delaware+St.&amp;year=2013" TargetMode="External"/><Relationship Id="rId395" Type="http://schemas.openxmlformats.org/officeDocument/2006/relationships/hyperlink" Target="https://barttorvik.com/team.php?team=East+Tennessee+St.&amp;year=2013" TargetMode="External"/><Relationship Id="rId409" Type="http://schemas.openxmlformats.org/officeDocument/2006/relationships/hyperlink" Target="https://barttorvik.com/team.php?team=Idaho+St.&amp;year=2013" TargetMode="External"/><Relationship Id="rId71" Type="http://schemas.openxmlformats.org/officeDocument/2006/relationships/hyperlink" Target="https://barttorvik.com/team.php?team=Bucknell&amp;year=2013" TargetMode="External"/><Relationship Id="rId92" Type="http://schemas.openxmlformats.org/officeDocument/2006/relationships/hyperlink" Target="https://barttorvik.com/team.php?team=Butler&amp;year=2013" TargetMode="External"/><Relationship Id="rId213" Type="http://schemas.openxmlformats.org/officeDocument/2006/relationships/hyperlink" Target="https://barttorvik.com/team.php?team=Montana&amp;year=2013" TargetMode="External"/><Relationship Id="rId234" Type="http://schemas.openxmlformats.org/officeDocument/2006/relationships/hyperlink" Target="https://barttorvik.com/team.php?team=Liberty&amp;year=2013" TargetMode="External"/><Relationship Id="rId420" Type="http://schemas.openxmlformats.org/officeDocument/2006/relationships/hyperlink" Target="https://barttorvik.com/team.php?team=Binghamton&amp;year=2013" TargetMode="External"/><Relationship Id="rId2" Type="http://schemas.openxmlformats.org/officeDocument/2006/relationships/hyperlink" Target="https://barttorvik.com/team.php?team=Louisville&amp;year=2013" TargetMode="External"/><Relationship Id="rId29" Type="http://schemas.openxmlformats.org/officeDocument/2006/relationships/hyperlink" Target="https://barttorvik.com/team.php?team=Missouri&amp;year=2013" TargetMode="External"/><Relationship Id="rId255" Type="http://schemas.openxmlformats.org/officeDocument/2006/relationships/hyperlink" Target="https://barttorvik.com/team.php?team=Tennessee+St.&amp;year=2013" TargetMode="External"/><Relationship Id="rId276" Type="http://schemas.openxmlformats.org/officeDocument/2006/relationships/hyperlink" Target="https://barttorvik.com/team.php?team=Marist&amp;year=2013" TargetMode="External"/><Relationship Id="rId297" Type="http://schemas.openxmlformats.org/officeDocument/2006/relationships/hyperlink" Target="https://barttorvik.com/team.php?team=Eastern+Michigan&amp;year=2013" TargetMode="External"/><Relationship Id="rId40" Type="http://schemas.openxmlformats.org/officeDocument/2006/relationships/hyperlink" Target="https://barttorvik.com/team.php?team=New+Mexico&amp;year=2013" TargetMode="External"/><Relationship Id="rId115" Type="http://schemas.openxmlformats.org/officeDocument/2006/relationships/hyperlink" Target="https://barttorvik.com/team.php?team=Cincinnati&amp;year=2013" TargetMode="External"/><Relationship Id="rId136" Type="http://schemas.openxmlformats.org/officeDocument/2006/relationships/hyperlink" Target="https://barttorvik.com/team.php?team=Georgia&amp;year=2013" TargetMode="External"/><Relationship Id="rId157" Type="http://schemas.openxmlformats.org/officeDocument/2006/relationships/hyperlink" Target="https://barttorvik.com/team.php?team=Stephen+F.+Austin&amp;year=2013" TargetMode="External"/><Relationship Id="rId178" Type="http://schemas.openxmlformats.org/officeDocument/2006/relationships/hyperlink" Target="https://barttorvik.com/team.php?team=St.+Bonaventure&amp;year=2013" TargetMode="External"/><Relationship Id="rId301" Type="http://schemas.openxmlformats.org/officeDocument/2006/relationships/hyperlink" Target="https://barttorvik.com/team.php?team=Western+Carolina&amp;year=2013" TargetMode="External"/><Relationship Id="rId322" Type="http://schemas.openxmlformats.org/officeDocument/2006/relationships/hyperlink" Target="https://barttorvik.com/team.php?team=Central+Connecticut&amp;year=2013" TargetMode="External"/><Relationship Id="rId343" Type="http://schemas.openxmlformats.org/officeDocument/2006/relationships/hyperlink" Target="https://barttorvik.com/team.php?team=Hartford&amp;year=2013" TargetMode="External"/><Relationship Id="rId364" Type="http://schemas.openxmlformats.org/officeDocument/2006/relationships/hyperlink" Target="https://barttorvik.com/team.php?team=Hawaii&amp;year=2013" TargetMode="External"/><Relationship Id="rId61" Type="http://schemas.openxmlformats.org/officeDocument/2006/relationships/hyperlink" Target="https://barttorvik.com/team.php?team=Arizona&amp;year=2013" TargetMode="External"/><Relationship Id="rId82" Type="http://schemas.openxmlformats.org/officeDocument/2006/relationships/hyperlink" Target="https://barttorvik.com/team.php?team=La+Salle&amp;year=2013" TargetMode="External"/><Relationship Id="rId199" Type="http://schemas.openxmlformats.org/officeDocument/2006/relationships/hyperlink" Target="https://barttorvik.com/team.php?team=Harvard&amp;year=2013" TargetMode="External"/><Relationship Id="rId203" Type="http://schemas.openxmlformats.org/officeDocument/2006/relationships/hyperlink" Target="https://barttorvik.com/team.php?team=IPFW&amp;year=2013" TargetMode="External"/><Relationship Id="rId385" Type="http://schemas.openxmlformats.org/officeDocument/2006/relationships/hyperlink" Target="https://barttorvik.com/team.php?team=Lipscomb&amp;year=2013" TargetMode="External"/><Relationship Id="rId19" Type="http://schemas.openxmlformats.org/officeDocument/2006/relationships/hyperlink" Target="https://barttorvik.com/team.php?team=Saint+Louis&amp;year=2013" TargetMode="External"/><Relationship Id="rId224" Type="http://schemas.openxmlformats.org/officeDocument/2006/relationships/hyperlink" Target="https://barttorvik.com/team.php?team=Brown&amp;year=2013" TargetMode="External"/><Relationship Id="rId245" Type="http://schemas.openxmlformats.org/officeDocument/2006/relationships/hyperlink" Target="https://barttorvik.com/team.php?team=Arkansas+St.&amp;year=2013" TargetMode="External"/><Relationship Id="rId266" Type="http://schemas.openxmlformats.org/officeDocument/2006/relationships/hyperlink" Target="https://barttorvik.com/team.php?team=Toledo&amp;year=2013" TargetMode="External"/><Relationship Id="rId287" Type="http://schemas.openxmlformats.org/officeDocument/2006/relationships/hyperlink" Target="https://barttorvik.com/team.php?team=Bradley&amp;year=2013" TargetMode="External"/><Relationship Id="rId410" Type="http://schemas.openxmlformats.org/officeDocument/2006/relationships/hyperlink" Target="https://barttorvik.com/team.php?team=The+Citadel&amp;year=2013" TargetMode="External"/><Relationship Id="rId30" Type="http://schemas.openxmlformats.org/officeDocument/2006/relationships/hyperlink" Target="https://barttorvik.com/team.php?team=Missouri&amp;year=2013" TargetMode="External"/><Relationship Id="rId105" Type="http://schemas.openxmlformats.org/officeDocument/2006/relationships/hyperlink" Target="https://barttorvik.com/team.php?team=George+Mason&amp;year=2013" TargetMode="External"/><Relationship Id="rId126" Type="http://schemas.openxmlformats.org/officeDocument/2006/relationships/hyperlink" Target="https://barttorvik.com/team.php?team=Stony+Brook&amp;year=2013" TargetMode="External"/><Relationship Id="rId147" Type="http://schemas.openxmlformats.org/officeDocument/2006/relationships/hyperlink" Target="https://barttorvik.com/team.php?team=Illinois+St.&amp;year=2013" TargetMode="External"/><Relationship Id="rId168" Type="http://schemas.openxmlformats.org/officeDocument/2006/relationships/hyperlink" Target="https://barttorvik.com/team.php?team=Niagara&amp;year=2013" TargetMode="External"/><Relationship Id="rId312" Type="http://schemas.openxmlformats.org/officeDocument/2006/relationships/hyperlink" Target="https://barttorvik.com/team.php?team=Fordham&amp;year=2013" TargetMode="External"/><Relationship Id="rId333" Type="http://schemas.openxmlformats.org/officeDocument/2006/relationships/hyperlink" Target="https://barttorvik.com/team.php?team=Dartmouth&amp;year=2013" TargetMode="External"/><Relationship Id="rId354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51" Type="http://schemas.openxmlformats.org/officeDocument/2006/relationships/hyperlink" Target="https://barttorvik.com/team.php?team=UNLV&amp;year=2013" TargetMode="External"/><Relationship Id="rId72" Type="http://schemas.openxmlformats.org/officeDocument/2006/relationships/hyperlink" Target="https://barttorvik.com/team.php?team=Michigan&amp;year=2013" TargetMode="External"/><Relationship Id="rId93" Type="http://schemas.openxmlformats.org/officeDocument/2006/relationships/hyperlink" Target="https://barttorvik.com/team.php?team=Wichita+St.&amp;year=2013" TargetMode="External"/><Relationship Id="rId189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375" Type="http://schemas.openxmlformats.org/officeDocument/2006/relationships/hyperlink" Target="https://barttorvik.com/team.php?team=Rice&amp;year=2013" TargetMode="External"/><Relationship Id="rId396" Type="http://schemas.openxmlformats.org/officeDocument/2006/relationships/hyperlink" Target="https://barttorvik.com/team.php?team=Little+Rock&amp;year=2013" TargetMode="External"/><Relationship Id="rId3" Type="http://schemas.openxmlformats.org/officeDocument/2006/relationships/hyperlink" Target="https://barttorvik.com/team.php?team=Gonzaga&amp;year=2013" TargetMode="External"/><Relationship Id="rId214" Type="http://schemas.openxmlformats.org/officeDocument/2006/relationships/hyperlink" Target="https://barttorvik.com/team.php?team=Montana&amp;year=2013" TargetMode="External"/><Relationship Id="rId235" Type="http://schemas.openxmlformats.org/officeDocument/2006/relationships/hyperlink" Target="https://barttorvik.com/team.php?team=Liberty&amp;year=2013" TargetMode="External"/><Relationship Id="rId256" Type="http://schemas.openxmlformats.org/officeDocument/2006/relationships/hyperlink" Target="https://barttorvik.com/team.php?team=South+Florida&amp;year=2013" TargetMode="External"/><Relationship Id="rId277" Type="http://schemas.openxmlformats.org/officeDocument/2006/relationships/hyperlink" Target="https://barttorvik.com/team.php?team=Bowling+Green&amp;year=2013" TargetMode="External"/><Relationship Id="rId298" Type="http://schemas.openxmlformats.org/officeDocument/2006/relationships/hyperlink" Target="https://barttorvik.com/team.php?team=Louisiana+Tech&amp;year=2013" TargetMode="External"/><Relationship Id="rId400" Type="http://schemas.openxmlformats.org/officeDocument/2006/relationships/hyperlink" Target="https://barttorvik.com/team.php?team=American&amp;year=2013" TargetMode="External"/><Relationship Id="rId421" Type="http://schemas.openxmlformats.org/officeDocument/2006/relationships/hyperlink" Target="https://barttorvik.com/team.php?team=Nebraska+Omaha&amp;year=2013" TargetMode="External"/><Relationship Id="rId116" Type="http://schemas.openxmlformats.org/officeDocument/2006/relationships/hyperlink" Target="https://barttorvik.com/team.php?team=Arizona+St.&amp;year=2013" TargetMode="External"/><Relationship Id="rId137" Type="http://schemas.openxmlformats.org/officeDocument/2006/relationships/hyperlink" Target="https://barttorvik.com/team.php?team=Georgia+Tech&amp;year=2013" TargetMode="External"/><Relationship Id="rId158" Type="http://schemas.openxmlformats.org/officeDocument/2006/relationships/hyperlink" Target="https://barttorvik.com/team.php?team=SMU&amp;year=2013" TargetMode="External"/><Relationship Id="rId302" Type="http://schemas.openxmlformats.org/officeDocument/2006/relationships/hyperlink" Target="https://barttorvik.com/team.php?team=North+Carolina+A%26T&amp;year=2013" TargetMode="External"/><Relationship Id="rId323" Type="http://schemas.openxmlformats.org/officeDocument/2006/relationships/hyperlink" Target="https://barttorvik.com/team.php?team=Eastern+Illinois&amp;year=2013" TargetMode="External"/><Relationship Id="rId344" Type="http://schemas.openxmlformats.org/officeDocument/2006/relationships/hyperlink" Target="https://barttorvik.com/team.php?team=Southeastern+Louisiana&amp;year=2013" TargetMode="External"/><Relationship Id="rId20" Type="http://schemas.openxmlformats.org/officeDocument/2006/relationships/hyperlink" Target="https://barttorvik.com/team.php?team=Saint+Louis&amp;year=2013" TargetMode="External"/><Relationship Id="rId41" Type="http://schemas.openxmlformats.org/officeDocument/2006/relationships/hyperlink" Target="https://barttorvik.com/team.php?team=New+Mexico&amp;year=2013" TargetMode="External"/><Relationship Id="rId62" Type="http://schemas.openxmlformats.org/officeDocument/2006/relationships/hyperlink" Target="https://barttorvik.com/team.php?team=Arizona&amp;year=2013" TargetMode="External"/><Relationship Id="rId83" Type="http://schemas.openxmlformats.org/officeDocument/2006/relationships/hyperlink" Target="https://barttorvik.com/team.php?team=Oregon&amp;year=2013" TargetMode="External"/><Relationship Id="rId179" Type="http://schemas.openxmlformats.org/officeDocument/2006/relationships/hyperlink" Target="https://barttorvik.com/team.php?team=Saint+Joseph%27s&amp;year=2013" TargetMode="External"/><Relationship Id="rId365" Type="http://schemas.openxmlformats.org/officeDocument/2006/relationships/hyperlink" Target="https://barttorvik.com/team.php?team=Hofstra&amp;year=2013" TargetMode="External"/><Relationship Id="rId386" Type="http://schemas.openxmlformats.org/officeDocument/2006/relationships/hyperlink" Target="https://barttorvik.com/team.php?team=North+Texas&amp;year=2013" TargetMode="External"/><Relationship Id="rId190" Type="http://schemas.openxmlformats.org/officeDocument/2006/relationships/hyperlink" Target="https://barttorvik.com/team.php?team=Utah&amp;year=2013" TargetMode="External"/><Relationship Id="rId204" Type="http://schemas.openxmlformats.org/officeDocument/2006/relationships/hyperlink" Target="https://barttorvik.com/team.php?team=Georgia+St.&amp;year=2013" TargetMode="External"/><Relationship Id="rId225" Type="http://schemas.openxmlformats.org/officeDocument/2006/relationships/hyperlink" Target="https://barttorvik.com/team.php?team=Loyola+MD&amp;year=2013" TargetMode="External"/><Relationship Id="rId246" Type="http://schemas.openxmlformats.org/officeDocument/2006/relationships/hyperlink" Target="https://barttorvik.com/team.php?team=Texas+St.&amp;year=2013" TargetMode="External"/><Relationship Id="rId267" Type="http://schemas.openxmlformats.org/officeDocument/2006/relationships/hyperlink" Target="https://barttorvik.com/team.php?team=Gardner+Webb&amp;year=2013" TargetMode="External"/><Relationship Id="rId288" Type="http://schemas.openxmlformats.org/officeDocument/2006/relationships/hyperlink" Target="https://barttorvik.com/team.php?team=Southern+Illinois&amp;year=2013" TargetMode="External"/><Relationship Id="rId411" Type="http://schemas.openxmlformats.org/officeDocument/2006/relationships/hyperlink" Target="https://barttorvik.com/team.php?team=Central+Arkansas&amp;year=2013" TargetMode="External"/><Relationship Id="rId106" Type="http://schemas.openxmlformats.org/officeDocument/2006/relationships/hyperlink" Target="https://barttorvik.com/team.php?team=Virginia&amp;year=2013" TargetMode="External"/><Relationship Id="rId127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313" Type="http://schemas.openxmlformats.org/officeDocument/2006/relationships/hyperlink" Target="https://barttorvik.com/team.php?team=Eastern+Washington&amp;year=2013" TargetMode="External"/><Relationship Id="rId10" Type="http://schemas.openxmlformats.org/officeDocument/2006/relationships/hyperlink" Target="https://barttorvik.com/team.php?team=Georgetown&amp;year=2013" TargetMode="External"/><Relationship Id="rId31" Type="http://schemas.openxmlformats.org/officeDocument/2006/relationships/hyperlink" Target="https://barttorvik.com/team.php?team=Kansas+St.&amp;year=2013" TargetMode="External"/><Relationship Id="rId52" Type="http://schemas.openxmlformats.org/officeDocument/2006/relationships/hyperlink" Target="https://barttorvik.com/team.php?team=UNLV&amp;year=2013" TargetMode="External"/><Relationship Id="rId73" Type="http://schemas.openxmlformats.org/officeDocument/2006/relationships/hyperlink" Target="https://barttorvik.com/team.php?team=Michigan&amp;year=2013" TargetMode="External"/><Relationship Id="rId94" Type="http://schemas.openxmlformats.org/officeDocument/2006/relationships/hyperlink" Target="https://barttorvik.com/team.php?team=Wichita+St.&amp;year=2013" TargetMode="External"/><Relationship Id="rId148" Type="http://schemas.openxmlformats.org/officeDocument/2006/relationships/hyperlink" Target="https://barttorvik.com/team.php?team=Providence&amp;year=2013" TargetMode="External"/><Relationship Id="rId169" Type="http://schemas.openxmlformats.org/officeDocument/2006/relationships/hyperlink" Target="https://barttorvik.com/team.php?team=Boston+College&amp;year=2013" TargetMode="External"/><Relationship Id="rId334" Type="http://schemas.openxmlformats.org/officeDocument/2006/relationships/hyperlink" Target="https://barttorvik.com/team.php?team=South+Alabama&amp;year=2013" TargetMode="External"/><Relationship Id="rId355" Type="http://schemas.openxmlformats.org/officeDocument/2006/relationships/hyperlink" Target="https://barttorvik.com/team.php?team=Jackson+St.&amp;year=2013" TargetMode="External"/><Relationship Id="rId376" Type="http://schemas.openxmlformats.org/officeDocument/2006/relationships/hyperlink" Target="https://barttorvik.com/team.php?team=New+Hampshire&amp;year=2013" TargetMode="External"/><Relationship Id="rId397" Type="http://schemas.openxmlformats.org/officeDocument/2006/relationships/hyperlink" Target="https://barttorvik.com/team.php?team=Northern+Arizona&amp;year=2013" TargetMode="External"/><Relationship Id="rId4" Type="http://schemas.openxmlformats.org/officeDocument/2006/relationships/hyperlink" Target="https://barttorvik.com/team.php?team=Gonzaga&amp;year=2013" TargetMode="External"/><Relationship Id="rId180" Type="http://schemas.openxmlformats.org/officeDocument/2006/relationships/hyperlink" Target="https://barttorvik.com/team.php?team=Green+Bay&amp;year=2013" TargetMode="External"/><Relationship Id="rId215" Type="http://schemas.openxmlformats.org/officeDocument/2006/relationships/hyperlink" Target="https://barttorvik.com/team.php?team=Northwestern&amp;year=2013" TargetMode="External"/><Relationship Id="rId236" Type="http://schemas.openxmlformats.org/officeDocument/2006/relationships/hyperlink" Target="https://barttorvik.com/team.php?team=Western+Illinois&amp;year=2013" TargetMode="External"/><Relationship Id="rId257" Type="http://schemas.openxmlformats.org/officeDocument/2006/relationships/hyperlink" Target="https://barttorvik.com/team.php?team=Austin+Peay&amp;year=2013" TargetMode="External"/><Relationship Id="rId278" Type="http://schemas.openxmlformats.org/officeDocument/2006/relationships/hyperlink" Target="https://barttorvik.com/team.php?team=Indiana+St.&amp;year=2013" TargetMode="External"/><Relationship Id="rId401" Type="http://schemas.openxmlformats.org/officeDocument/2006/relationships/hyperlink" Target="https://barttorvik.com/team.php?team=Louisiana+Monroe&amp;year=2013" TargetMode="External"/><Relationship Id="rId422" Type="http://schemas.openxmlformats.org/officeDocument/2006/relationships/hyperlink" Target="https://barttorvik.com/team.php?team=Howard&amp;year=2013" TargetMode="External"/><Relationship Id="rId303" Type="http://schemas.openxmlformats.org/officeDocument/2006/relationships/hyperlink" Target="https://barttorvik.com/team.php?team=North+Carolina+A%26T&amp;year=2013" TargetMode="External"/><Relationship Id="rId42" Type="http://schemas.openxmlformats.org/officeDocument/2006/relationships/hyperlink" Target="https://barttorvik.com/team.php?team=Vanderbilt&amp;year=2013" TargetMode="External"/><Relationship Id="rId84" Type="http://schemas.openxmlformats.org/officeDocument/2006/relationships/hyperlink" Target="https://barttorvik.com/team.php?team=Oregon&amp;year=2013" TargetMode="External"/><Relationship Id="rId138" Type="http://schemas.openxmlformats.org/officeDocument/2006/relationships/hyperlink" Target="https://barttorvik.com/team.php?team=Albany&amp;year=2013" TargetMode="External"/><Relationship Id="rId345" Type="http://schemas.openxmlformats.org/officeDocument/2006/relationships/hyperlink" Target="https://barttorvik.com/team.php?team=St.+Francis+NY&amp;year=2013" TargetMode="External"/><Relationship Id="rId387" Type="http://schemas.openxmlformats.org/officeDocument/2006/relationships/hyperlink" Target="https://barttorvik.com/team.php?team=Monmouth&amp;year=2013" TargetMode="External"/><Relationship Id="rId191" Type="http://schemas.openxmlformats.org/officeDocument/2006/relationships/hyperlink" Target="https://barttorvik.com/team.php?team=Northwestern+St.&amp;year=2013" TargetMode="External"/><Relationship Id="rId205" Type="http://schemas.openxmlformats.org/officeDocument/2006/relationships/hyperlink" Target="https://barttorvik.com/team.php?team=Minnesota&amp;year=2013" TargetMode="External"/><Relationship Id="rId247" Type="http://schemas.openxmlformats.org/officeDocument/2006/relationships/hyperlink" Target="https://barttorvik.com/trank.php?&amp;begin=20130131&amp;end=20130318&amp;conlimit=All&amp;year=2013&amp;top=0&amp;venue=A-N&amp;type=All&amp;mingames=0&amp;quad=5&amp;rpi=" TargetMode="External"/><Relationship Id="rId412" Type="http://schemas.openxmlformats.org/officeDocument/2006/relationships/hyperlink" Target="https://barttorvik.com/team.php?team=Tennessee+Martin&amp;year=2013" TargetMode="External"/><Relationship Id="rId107" Type="http://schemas.openxmlformats.org/officeDocument/2006/relationships/hyperlink" Target="https://barttorvik.com/team.php?team=Massachusetts&amp;year=2013" TargetMode="External"/><Relationship Id="rId289" Type="http://schemas.openxmlformats.org/officeDocument/2006/relationships/hyperlink" Target="https://barttorvik.com/team.php?team=Central+Michigan&amp;year=2013" TargetMode="External"/><Relationship Id="rId11" Type="http://schemas.openxmlformats.org/officeDocument/2006/relationships/hyperlink" Target="https://barttorvik.com/team.php?team=Duke&amp;year=2013" TargetMode="External"/><Relationship Id="rId53" Type="http://schemas.openxmlformats.org/officeDocument/2006/relationships/hyperlink" Target="https://barttorvik.com/team.php?team=Temple&amp;year=2013" TargetMode="External"/><Relationship Id="rId149" Type="http://schemas.openxmlformats.org/officeDocument/2006/relationships/hyperlink" Target="https://barttorvik.com/team.php?team=Iona&amp;year=2013" TargetMode="External"/><Relationship Id="rId314" Type="http://schemas.openxmlformats.org/officeDocument/2006/relationships/hyperlink" Target="https://barttorvik.com/team.php?team=Auburn&amp;year=2013" TargetMode="External"/><Relationship Id="rId356" Type="http://schemas.openxmlformats.org/officeDocument/2006/relationships/hyperlink" Target="https://barttorvik.com/team.php?team=Samford&amp;year=2013" TargetMode="External"/><Relationship Id="rId398" Type="http://schemas.openxmlformats.org/officeDocument/2006/relationships/hyperlink" Target="https://barttorvik.com/team.php?team=Coppin+St.&amp;year=2013" TargetMode="External"/><Relationship Id="rId95" Type="http://schemas.openxmlformats.org/officeDocument/2006/relationships/hyperlink" Target="https://barttorvik.com/team.php?team=Washington&amp;year=2013" TargetMode="External"/><Relationship Id="rId160" Type="http://schemas.openxmlformats.org/officeDocument/2006/relationships/hyperlink" Target="https://barttorvik.com/team.php?team=St.+John%27s&amp;year=2013" TargetMode="External"/><Relationship Id="rId216" Type="http://schemas.openxmlformats.org/officeDocument/2006/relationships/hyperlink" Target="https://barttorvik.com/team.php?team=Tulane&amp;year=2013" TargetMode="External"/><Relationship Id="rId423" Type="http://schemas.openxmlformats.org/officeDocument/2006/relationships/hyperlink" Target="https://barttorvik.com/team.php?team=Furman&amp;year=2013" TargetMode="External"/><Relationship Id="rId258" Type="http://schemas.openxmlformats.org/officeDocument/2006/relationships/hyperlink" Target="https://barttorvik.com/team.php?team=Ball+St.&amp;year=2013" TargetMode="External"/><Relationship Id="rId22" Type="http://schemas.openxmlformats.org/officeDocument/2006/relationships/hyperlink" Target="https://barttorvik.com/team.php?team=Saint+Mary%27s&amp;year=2013" TargetMode="External"/><Relationship Id="rId64" Type="http://schemas.openxmlformats.org/officeDocument/2006/relationships/hyperlink" Target="https://barttorvik.com/team.php?team=Villanova&amp;year=2013" TargetMode="External"/><Relationship Id="rId118" Type="http://schemas.openxmlformats.org/officeDocument/2006/relationships/hyperlink" Target="https://barttorvik.com/team.php?team=Evansville&amp;year=2013" TargetMode="External"/><Relationship Id="rId325" Type="http://schemas.openxmlformats.org/officeDocument/2006/relationships/hyperlink" Target="https://barttorvik.com/team.php?team=Charleston+Southern&amp;year=2013" TargetMode="External"/><Relationship Id="rId367" Type="http://schemas.openxmlformats.org/officeDocument/2006/relationships/hyperlink" Target="https://barttorvik.com/team.php?team=Radford&amp;year=2013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Colorado&amp;year=2013" TargetMode="External"/><Relationship Id="rId671" Type="http://schemas.openxmlformats.org/officeDocument/2006/relationships/hyperlink" Target="https://barttorvik.com/team.php?team=Marist&amp;year=2013" TargetMode="External"/><Relationship Id="rId769" Type="http://schemas.openxmlformats.org/officeDocument/2006/relationships/hyperlink" Target="https://barttorvik.com/team.php?team=Portland+St.&amp;year=2013" TargetMode="External"/><Relationship Id="rId21" Type="http://schemas.openxmlformats.org/officeDocument/2006/relationships/hyperlink" Target="https://barttorvik.com/team.php?team=Ohio+St.&amp;year=2013" TargetMode="External"/><Relationship Id="rId324" Type="http://schemas.openxmlformats.org/officeDocument/2006/relationships/hyperlink" Target="https://barttorvik.com/team.php?team=Marshall&amp;year=2013" TargetMode="External"/><Relationship Id="rId531" Type="http://schemas.openxmlformats.org/officeDocument/2006/relationships/hyperlink" Target="https://barttorvik.com/team.php?team=Butler&amp;year=2013" TargetMode="External"/><Relationship Id="rId629" Type="http://schemas.openxmlformats.org/officeDocument/2006/relationships/hyperlink" Target="https://barttorvik.com/team.php?team=Tulane&amp;year=2013" TargetMode="External"/><Relationship Id="rId170" Type="http://schemas.openxmlformats.org/officeDocument/2006/relationships/hyperlink" Target="https://barttorvik.com/team.php?team=West+Virginia&amp;year=2013" TargetMode="External"/><Relationship Id="rId836" Type="http://schemas.openxmlformats.org/officeDocument/2006/relationships/hyperlink" Target="https://barttorvik.com/team.php?team=Alabama+St.&amp;year=2013" TargetMode="External"/><Relationship Id="rId268" Type="http://schemas.openxmlformats.org/officeDocument/2006/relationships/hyperlink" Target="https://barttorvik.com/team.php?team=Southern&amp;year=2013" TargetMode="External"/><Relationship Id="rId475" Type="http://schemas.openxmlformats.org/officeDocument/2006/relationships/hyperlink" Target="https://barttorvik.com/team.php?team=Marquette&amp;year=2013" TargetMode="External"/><Relationship Id="rId682" Type="http://schemas.openxmlformats.org/officeDocument/2006/relationships/hyperlink" Target="https://barttorvik.com/team.php?team=Yale&amp;year=2013" TargetMode="External"/><Relationship Id="rId32" Type="http://schemas.openxmlformats.org/officeDocument/2006/relationships/hyperlink" Target="https://barttorvik.com/team.php?team=Michigan+St.&amp;year=2013" TargetMode="External"/><Relationship Id="rId128" Type="http://schemas.openxmlformats.org/officeDocument/2006/relationships/hyperlink" Target="https://barttorvik.com/team.php?team=Detroit&amp;year=2013" TargetMode="External"/><Relationship Id="rId335" Type="http://schemas.openxmlformats.org/officeDocument/2006/relationships/hyperlink" Target="https://barttorvik.com/team.php?team=Louisiana+Lafayette&amp;year=2013" TargetMode="External"/><Relationship Id="rId542" Type="http://schemas.openxmlformats.org/officeDocument/2006/relationships/hyperlink" Target="https://barttorvik.com/team.php?team=Texas&amp;year=2013" TargetMode="External"/><Relationship Id="rId181" Type="http://schemas.openxmlformats.org/officeDocument/2006/relationships/hyperlink" Target="https://barttorvik.com/team.php?team=Loyola+MD&amp;year=2013" TargetMode="External"/><Relationship Id="rId402" Type="http://schemas.openxmlformats.org/officeDocument/2006/relationships/hyperlink" Target="https://barttorvik.com/team.php?team=Prairie+View+A%26M&amp;year=2013" TargetMode="External"/><Relationship Id="rId847" Type="http://schemas.openxmlformats.org/officeDocument/2006/relationships/hyperlink" Target="https://barttorvik.com/team.php?team=Mississippi+Valley+St.&amp;year=2013" TargetMode="External"/><Relationship Id="rId279" Type="http://schemas.openxmlformats.org/officeDocument/2006/relationships/hyperlink" Target="https://barttorvik.com/team.php?team=Morgan+St.&amp;year=2013" TargetMode="External"/><Relationship Id="rId486" Type="http://schemas.openxmlformats.org/officeDocument/2006/relationships/hyperlink" Target="https://barttorvik.com/team.php?team=Oklahoma+St.&amp;year=2013" TargetMode="External"/><Relationship Id="rId693" Type="http://schemas.openxmlformats.org/officeDocument/2006/relationships/hyperlink" Target="https://barttorvik.com/team.php?team=Norfolk+St.&amp;year=2013" TargetMode="External"/><Relationship Id="rId707" Type="http://schemas.openxmlformats.org/officeDocument/2006/relationships/hyperlink" Target="https://barttorvik.com/team.php?team=George+Mason&amp;year=2013" TargetMode="External"/><Relationship Id="rId43" Type="http://schemas.openxmlformats.org/officeDocument/2006/relationships/hyperlink" Target="https://barttorvik.com/team.php?team=Memphis&amp;year=2013" TargetMode="External"/><Relationship Id="rId139" Type="http://schemas.openxmlformats.org/officeDocument/2006/relationships/hyperlink" Target="https://barttorvik.com/team.php?team=Lehigh&amp;year=2013" TargetMode="External"/><Relationship Id="rId346" Type="http://schemas.openxmlformats.org/officeDocument/2006/relationships/hyperlink" Target="https://barttorvik.com/team.php?team=Coppin+St.&amp;year=2013" TargetMode="External"/><Relationship Id="rId553" Type="http://schemas.openxmlformats.org/officeDocument/2006/relationships/hyperlink" Target="https://barttorvik.com/team.php?team=Akron&amp;year=2013" TargetMode="External"/><Relationship Id="rId760" Type="http://schemas.openxmlformats.org/officeDocument/2006/relationships/hyperlink" Target="https://barttorvik.com/team.php?team=Troy&amp;year=2013" TargetMode="External"/><Relationship Id="rId192" Type="http://schemas.openxmlformats.org/officeDocument/2006/relationships/hyperlink" Target="https://barttorvik.com/team.php?team=UT+Arlington&amp;year=2013" TargetMode="External"/><Relationship Id="rId206" Type="http://schemas.openxmlformats.org/officeDocument/2006/relationships/hyperlink" Target="https://barttorvik.com/team.php?team=Drexel&amp;year=2013" TargetMode="External"/><Relationship Id="rId413" Type="http://schemas.openxmlformats.org/officeDocument/2006/relationships/hyperlink" Target="https://barttorvik.com/team.php?team=UC+Riverside&amp;year=2013" TargetMode="External"/><Relationship Id="rId858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497" Type="http://schemas.openxmlformats.org/officeDocument/2006/relationships/hyperlink" Target="https://barttorvik.com/team.php?team=Kansas+St.&amp;year=2013" TargetMode="External"/><Relationship Id="rId620" Type="http://schemas.openxmlformats.org/officeDocument/2006/relationships/hyperlink" Target="https://barttorvik.com/team.php?team=Fresno+St.&amp;year=2013" TargetMode="External"/><Relationship Id="rId718" Type="http://schemas.openxmlformats.org/officeDocument/2006/relationships/hyperlink" Target="https://barttorvik.com/team.php?team=Towson&amp;year=2013" TargetMode="External"/><Relationship Id="rId357" Type="http://schemas.openxmlformats.org/officeDocument/2006/relationships/hyperlink" Target="https://barttorvik.com/team.php?team=Bethune+Cookman&amp;year=2013" TargetMode="External"/><Relationship Id="rId54" Type="http://schemas.openxmlformats.org/officeDocument/2006/relationships/hyperlink" Target="https://barttorvik.com/team.php?team=Saint+Mary%27s&amp;year=2013" TargetMode="External"/><Relationship Id="rId217" Type="http://schemas.openxmlformats.org/officeDocument/2006/relationships/hyperlink" Target="https://barttorvik.com/team.php?team=Montana&amp;year=2013" TargetMode="External"/><Relationship Id="rId564" Type="http://schemas.openxmlformats.org/officeDocument/2006/relationships/hyperlink" Target="https://barttorvik.com/team.php?team=California&amp;year=2013" TargetMode="External"/><Relationship Id="rId771" Type="http://schemas.openxmlformats.org/officeDocument/2006/relationships/hyperlink" Target="https://barttorvik.com/team.php?team=Miami+OH&amp;year=2013" TargetMode="External"/><Relationship Id="rId424" Type="http://schemas.openxmlformats.org/officeDocument/2006/relationships/hyperlink" Target="https://barttorvik.com/team.php?team=Maryland+Eastern+Shore&amp;year=2013" TargetMode="External"/><Relationship Id="rId631" Type="http://schemas.openxmlformats.org/officeDocument/2006/relationships/hyperlink" Target="https://barttorvik.com/team.php?team=UCF&amp;year=2013" TargetMode="External"/><Relationship Id="rId729" Type="http://schemas.openxmlformats.org/officeDocument/2006/relationships/hyperlink" Target="https://barttorvik.com/team.php?team=North+Carolina+A%26T&amp;year=2013" TargetMode="External"/><Relationship Id="rId270" Type="http://schemas.openxmlformats.org/officeDocument/2006/relationships/hyperlink" Target="https://barttorvik.com/team.php?team=Texas+Tech&amp;year=2013" TargetMode="External"/><Relationship Id="rId65" Type="http://schemas.openxmlformats.org/officeDocument/2006/relationships/hyperlink" Target="https://barttorvik.com/team.php?team=Colorado+St.&amp;year=2013" TargetMode="External"/><Relationship Id="rId130" Type="http://schemas.openxmlformats.org/officeDocument/2006/relationships/hyperlink" Target="https://barttorvik.com/team.php?team=Valparaiso&amp;year=2013" TargetMode="External"/><Relationship Id="rId368" Type="http://schemas.openxmlformats.org/officeDocument/2006/relationships/hyperlink" Target="https://barttorvik.com/team.php?team=Troy&amp;year=2013" TargetMode="External"/><Relationship Id="rId575" Type="http://schemas.openxmlformats.org/officeDocument/2006/relationships/hyperlink" Target="https://barttorvik.com/team.php?team=North+Dakota+St.&amp;year=2013" TargetMode="External"/><Relationship Id="rId782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172" Type="http://schemas.openxmlformats.org/officeDocument/2006/relationships/hyperlink" Target="https://barttorvik.com/team.php?team=Weber+St.&amp;year=2013" TargetMode="External"/><Relationship Id="rId228" Type="http://schemas.openxmlformats.org/officeDocument/2006/relationships/hyperlink" Target="https://barttorvik.com/team.php?team=Rhode+Island&amp;year=2013" TargetMode="External"/><Relationship Id="rId435" Type="http://schemas.openxmlformats.org/officeDocument/2006/relationships/hyperlink" Target="https://barttorvik.com/team.php?team=Kansas&amp;year=2013" TargetMode="External"/><Relationship Id="rId477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600" Type="http://schemas.openxmlformats.org/officeDocument/2006/relationships/hyperlink" Target="https://barttorvik.com/team.php?team=Texas+A%26M&amp;year=2013" TargetMode="External"/><Relationship Id="rId642" Type="http://schemas.openxmlformats.org/officeDocument/2006/relationships/hyperlink" Target="https://barttorvik.com/team.php?team=Army&amp;year=2013" TargetMode="External"/><Relationship Id="rId684" Type="http://schemas.openxmlformats.org/officeDocument/2006/relationships/hyperlink" Target="https://barttorvik.com/team.php?team=South+Alabama&amp;year=2013" TargetMode="External"/><Relationship Id="rId281" Type="http://schemas.openxmlformats.org/officeDocument/2006/relationships/hyperlink" Target="https://barttorvik.com/team.php?team=Pepperdine&amp;year=2013" TargetMode="External"/><Relationship Id="rId337" Type="http://schemas.openxmlformats.org/officeDocument/2006/relationships/hyperlink" Target="https://barttorvik.com/team.php?team=Eastern+Michigan&amp;year=2013" TargetMode="External"/><Relationship Id="rId502" Type="http://schemas.openxmlformats.org/officeDocument/2006/relationships/hyperlink" Target="https://barttorvik.com/team.php?team=New+Mexico&amp;year=2013" TargetMode="External"/><Relationship Id="rId34" Type="http://schemas.openxmlformats.org/officeDocument/2006/relationships/hyperlink" Target="https://barttorvik.com/team.php?team=Wisconsin&amp;year=2013" TargetMode="External"/><Relationship Id="rId76" Type="http://schemas.openxmlformats.org/officeDocument/2006/relationships/hyperlink" Target="https://barttorvik.com/team.php?team=Santa+Clara&amp;year=2013" TargetMode="External"/><Relationship Id="rId141" Type="http://schemas.openxmlformats.org/officeDocument/2006/relationships/hyperlink" Target="https://barttorvik.com/team.php?team=Ohio&amp;year=2013" TargetMode="External"/><Relationship Id="rId379" Type="http://schemas.openxmlformats.org/officeDocument/2006/relationships/hyperlink" Target="https://barttorvik.com/team.php?team=Central+Arkansas&amp;year=2013" TargetMode="External"/><Relationship Id="rId544" Type="http://schemas.openxmlformats.org/officeDocument/2006/relationships/hyperlink" Target="https://barttorvik.com/team.php?team=New+Mexico+St.&amp;year=2013" TargetMode="External"/><Relationship Id="rId586" Type="http://schemas.openxmlformats.org/officeDocument/2006/relationships/hyperlink" Target="https://barttorvik.com/team.php?team=South+Dakota+St.&amp;year=2013" TargetMode="External"/><Relationship Id="rId751" Type="http://schemas.openxmlformats.org/officeDocument/2006/relationships/hyperlink" Target="https://barttorvik.com/team.php?team=Penn&amp;year=2013" TargetMode="External"/><Relationship Id="rId793" Type="http://schemas.openxmlformats.org/officeDocument/2006/relationships/hyperlink" Target="https://barttorvik.com/team.php?team=Bethune+Cookman&amp;year=2013" TargetMode="External"/><Relationship Id="rId807" Type="http://schemas.openxmlformats.org/officeDocument/2006/relationships/hyperlink" Target="https://barttorvik.com/team.php?team=Ball+St.&amp;year=2013" TargetMode="External"/><Relationship Id="rId849" Type="http://schemas.openxmlformats.org/officeDocument/2006/relationships/hyperlink" Target="https://barttorvik.com/team.php?team=Northern+Illinois&amp;year=2013" TargetMode="External"/><Relationship Id="rId7" Type="http://schemas.openxmlformats.org/officeDocument/2006/relationships/hyperlink" Target="https://barttorvik.com/team.php?team=Gonzaga&amp;year=2013" TargetMode="External"/><Relationship Id="rId183" Type="http://schemas.openxmlformats.org/officeDocument/2006/relationships/hyperlink" Target="https://barttorvik.com/team.php?team=Texas&amp;year=2013" TargetMode="External"/><Relationship Id="rId239" Type="http://schemas.openxmlformats.org/officeDocument/2006/relationships/hyperlink" Target="https://barttorvik.com/team.php?team=Tulsa&amp;year=2013" TargetMode="External"/><Relationship Id="rId390" Type="http://schemas.openxmlformats.org/officeDocument/2006/relationships/hyperlink" Target="https://barttorvik.com/team.php?team=Hofstra&amp;year=2013" TargetMode="External"/><Relationship Id="rId404" Type="http://schemas.openxmlformats.org/officeDocument/2006/relationships/hyperlink" Target="https://barttorvik.com/team.php?team=SIU+Edwardsville&amp;year=2013" TargetMode="External"/><Relationship Id="rId446" Type="http://schemas.openxmlformats.org/officeDocument/2006/relationships/hyperlink" Target="https://barttorvik.com/team.php?team=Syracuse&amp;year=2013" TargetMode="External"/><Relationship Id="rId611" Type="http://schemas.openxmlformats.org/officeDocument/2006/relationships/hyperlink" Target="https://barttorvik.com/team.php?team=St.+Bonaventure&amp;year=2013" TargetMode="External"/><Relationship Id="rId653" Type="http://schemas.openxmlformats.org/officeDocument/2006/relationships/hyperlink" Target="https://barttorvik.com/team.php?team=Montana&amp;year=2013" TargetMode="External"/><Relationship Id="rId250" Type="http://schemas.openxmlformats.org/officeDocument/2006/relationships/hyperlink" Target="https://barttorvik.com/team.php?team=Southeast+Missouri+St.&amp;year=2013" TargetMode="External"/><Relationship Id="rId292" Type="http://schemas.openxmlformats.org/officeDocument/2006/relationships/hyperlink" Target="https://barttorvik.com/team.php?team=Arkansas+St.&amp;year=2013" TargetMode="External"/><Relationship Id="rId306" Type="http://schemas.openxmlformats.org/officeDocument/2006/relationships/hyperlink" Target="https://barttorvik.com/team.php?team=Bradley&amp;year=2013" TargetMode="External"/><Relationship Id="rId488" Type="http://schemas.openxmlformats.org/officeDocument/2006/relationships/hyperlink" Target="https://barttorvik.com/team.php?team=Notre+Dame&amp;year=2013" TargetMode="External"/><Relationship Id="rId695" Type="http://schemas.openxmlformats.org/officeDocument/2006/relationships/hyperlink" Target="https://barttorvik.com/team.php?team=Western+Illinois&amp;year=2013" TargetMode="External"/><Relationship Id="rId709" Type="http://schemas.openxmlformats.org/officeDocument/2006/relationships/hyperlink" Target="https://barttorvik.com/team.php?team=LIU+Brooklyn&amp;year=2013" TargetMode="External"/><Relationship Id="rId45" Type="http://schemas.openxmlformats.org/officeDocument/2006/relationships/hyperlink" Target="https://barttorvik.com/team.php?team=Marquette&amp;year=2013" TargetMode="External"/><Relationship Id="rId87" Type="http://schemas.openxmlformats.org/officeDocument/2006/relationships/hyperlink" Target="https://barttorvik.com/team.php?team=Bucknell&amp;year=2013" TargetMode="External"/><Relationship Id="rId110" Type="http://schemas.openxmlformats.org/officeDocument/2006/relationships/hyperlink" Target="https://barttorvik.com/team.php?team=Dayton&amp;year=2013" TargetMode="External"/><Relationship Id="rId348" Type="http://schemas.openxmlformats.org/officeDocument/2006/relationships/hyperlink" Target="https://barttorvik.com/team.php?team=Portland&amp;year=2013" TargetMode="External"/><Relationship Id="rId513" Type="http://schemas.openxmlformats.org/officeDocument/2006/relationships/hyperlink" Target="https://barttorvik.com/team.php?team=North+Carolina+St.&amp;year=2013" TargetMode="External"/><Relationship Id="rId555" Type="http://schemas.openxmlformats.org/officeDocument/2006/relationships/hyperlink" Target="https://barttorvik.com/team.php?team=Bucknell&amp;year=2013" TargetMode="External"/><Relationship Id="rId597" Type="http://schemas.openxmlformats.org/officeDocument/2006/relationships/hyperlink" Target="https://barttorvik.com/team.php?team=Mercer&amp;year=2013" TargetMode="External"/><Relationship Id="rId720" Type="http://schemas.openxmlformats.org/officeDocument/2006/relationships/hyperlink" Target="https://barttorvik.com/team.php?team=Sam+Houston+St.&amp;year=2013" TargetMode="External"/><Relationship Id="rId762" Type="http://schemas.openxmlformats.org/officeDocument/2006/relationships/hyperlink" Target="https://barttorvik.com/team.php?team=North+Florida&amp;year=2013" TargetMode="External"/><Relationship Id="rId818" Type="http://schemas.openxmlformats.org/officeDocument/2006/relationships/hyperlink" Target="https://barttorvik.com/team.php?team=UTSA&amp;year=2013" TargetMode="External"/><Relationship Id="rId152" Type="http://schemas.openxmlformats.org/officeDocument/2006/relationships/hyperlink" Target="https://barttorvik.com/team.php?team=Saint+Joseph%27s&amp;year=2013" TargetMode="External"/><Relationship Id="rId194" Type="http://schemas.openxmlformats.org/officeDocument/2006/relationships/hyperlink" Target="https://barttorvik.com/team.php?team=Pacific&amp;year=2013" TargetMode="External"/><Relationship Id="rId208" Type="http://schemas.openxmlformats.org/officeDocument/2006/relationships/hyperlink" Target="https://barttorvik.com/team.php?team=Niagara&amp;year=2013" TargetMode="External"/><Relationship Id="rId415" Type="http://schemas.openxmlformats.org/officeDocument/2006/relationships/hyperlink" Target="https://barttorvik.com/team.php?team=South+Carolina+St.&amp;year=2013" TargetMode="External"/><Relationship Id="rId457" Type="http://schemas.openxmlformats.org/officeDocument/2006/relationships/hyperlink" Target="https://barttorvik.com/team.php?team=VCU&amp;year=2013" TargetMode="External"/><Relationship Id="rId622" Type="http://schemas.openxmlformats.org/officeDocument/2006/relationships/hyperlink" Target="https://barttorvik.com/team.php?team=Eastern+Kentucky&amp;year=2013" TargetMode="External"/><Relationship Id="rId261" Type="http://schemas.openxmlformats.org/officeDocument/2006/relationships/hyperlink" Target="https://barttorvik.com/team.php?team=Georgia+St.&amp;year=2013" TargetMode="External"/><Relationship Id="rId499" Type="http://schemas.openxmlformats.org/officeDocument/2006/relationships/hyperlink" Target="https://barttorvik.com/team.php?team=North+Carolina&amp;year=2013" TargetMode="External"/><Relationship Id="rId664" Type="http://schemas.openxmlformats.org/officeDocument/2006/relationships/hyperlink" Target="https://barttorvik.com/team.php?team=Nevada&amp;year=2013" TargetMode="External"/><Relationship Id="rId14" Type="http://schemas.openxmlformats.org/officeDocument/2006/relationships/hyperlink" Target="https://barttorvik.com/team.php?team=Duke&amp;year=2013" TargetMode="External"/><Relationship Id="rId56" Type="http://schemas.openxmlformats.org/officeDocument/2006/relationships/hyperlink" Target="https://barttorvik.com/team.php?team=Butler&amp;year=2013" TargetMode="External"/><Relationship Id="rId317" Type="http://schemas.openxmlformats.org/officeDocument/2006/relationships/hyperlink" Target="https://barttorvik.com/team.php?team=Bowling+Green&amp;year=2013" TargetMode="External"/><Relationship Id="rId359" Type="http://schemas.openxmlformats.org/officeDocument/2006/relationships/hyperlink" Target="https://barttorvik.com/team.php?team=Nicholls+St.&amp;year=2013" TargetMode="External"/><Relationship Id="rId524" Type="http://schemas.openxmlformats.org/officeDocument/2006/relationships/hyperlink" Target="https://barttorvik.com/team.php?team=BYU&amp;year=2013" TargetMode="External"/><Relationship Id="rId566" Type="http://schemas.openxmlformats.org/officeDocument/2006/relationships/hyperlink" Target="https://barttorvik.com/team.php?team=Massachusetts&amp;year=2013" TargetMode="External"/><Relationship Id="rId731" Type="http://schemas.openxmlformats.org/officeDocument/2006/relationships/hyperlink" Target="https://barttorvik.com/team.php?team=UNC+Asheville&amp;year=2013" TargetMode="External"/><Relationship Id="rId773" Type="http://schemas.openxmlformats.org/officeDocument/2006/relationships/hyperlink" Target="https://barttorvik.com/team.php?team=Utah+Valley&amp;year=2013" TargetMode="External"/><Relationship Id="rId98" Type="http://schemas.openxmlformats.org/officeDocument/2006/relationships/hyperlink" Target="https://barttorvik.com/team.php?team=Oregon&amp;year=2013" TargetMode="External"/><Relationship Id="rId121" Type="http://schemas.openxmlformats.org/officeDocument/2006/relationships/hyperlink" Target="https://barttorvik.com/team.php?team=Davidson&amp;year=2013" TargetMode="External"/><Relationship Id="rId163" Type="http://schemas.openxmlformats.org/officeDocument/2006/relationships/hyperlink" Target="https://barttorvik.com/team.php?team=Murray+St.&amp;year=2013" TargetMode="External"/><Relationship Id="rId219" Type="http://schemas.openxmlformats.org/officeDocument/2006/relationships/hyperlink" Target="https://barttorvik.com/team.php?team=Seattle&amp;year=2013" TargetMode="External"/><Relationship Id="rId370" Type="http://schemas.openxmlformats.org/officeDocument/2006/relationships/hyperlink" Target="https://barttorvik.com/team.php?team=Marist&amp;year=2013" TargetMode="External"/><Relationship Id="rId426" Type="http://schemas.openxmlformats.org/officeDocument/2006/relationships/hyperlink" Target="https://barttorvik.com/team.php?team=Lamar&amp;year=2013" TargetMode="External"/><Relationship Id="rId633" Type="http://schemas.openxmlformats.org/officeDocument/2006/relationships/hyperlink" Target="https://barttorvik.com/team.php?team=Canisius&amp;year=2013" TargetMode="External"/><Relationship Id="rId829" Type="http://schemas.openxmlformats.org/officeDocument/2006/relationships/hyperlink" Target="https://barttorvik.com/team.php?team=Navy&amp;year=2013" TargetMode="External"/><Relationship Id="rId230" Type="http://schemas.openxmlformats.org/officeDocument/2006/relationships/hyperlink" Target="https://barttorvik.com/team.php?team=Cal+St.+Northridge&amp;year=2013" TargetMode="External"/><Relationship Id="rId468" Type="http://schemas.openxmlformats.org/officeDocument/2006/relationships/hyperlink" Target="https://barttorvik.com/team.php?team=Iowa&amp;year=2013" TargetMode="External"/><Relationship Id="rId675" Type="http://schemas.openxmlformats.org/officeDocument/2006/relationships/hyperlink" Target="https://barttorvik.com/team.php?team=Marshall&amp;year=2013" TargetMode="External"/><Relationship Id="rId840" Type="http://schemas.openxmlformats.org/officeDocument/2006/relationships/hyperlink" Target="https://barttorvik.com/team.php?team=Coppin+St.&amp;year=2013" TargetMode="External"/><Relationship Id="rId25" Type="http://schemas.openxmlformats.org/officeDocument/2006/relationships/hyperlink" Target="https://barttorvik.com/team.php?team=Arizona&amp;year=2013" TargetMode="External"/><Relationship Id="rId67" Type="http://schemas.openxmlformats.org/officeDocument/2006/relationships/hyperlink" Target="https://barttorvik.com/team.php?team=Washington&amp;year=2013" TargetMode="External"/><Relationship Id="rId272" Type="http://schemas.openxmlformats.org/officeDocument/2006/relationships/hyperlink" Target="https://barttorvik.com/team.php?team=UNC+Asheville&amp;year=2013" TargetMode="External"/><Relationship Id="rId328" Type="http://schemas.openxmlformats.org/officeDocument/2006/relationships/hyperlink" Target="https://barttorvik.com/team.php?team=NJIT&amp;year=2013" TargetMode="External"/><Relationship Id="rId535" Type="http://schemas.openxmlformats.org/officeDocument/2006/relationships/hyperlink" Target="https://barttorvik.com/team.php?team=Baylor&amp;year=2013" TargetMode="External"/><Relationship Id="rId577" Type="http://schemas.openxmlformats.org/officeDocument/2006/relationships/hyperlink" Target="https://barttorvik.com/team.php?team=Georgia+Tech&amp;year=2013" TargetMode="External"/><Relationship Id="rId700" Type="http://schemas.openxmlformats.org/officeDocument/2006/relationships/hyperlink" Target="https://barttorvik.com/team.php?team=San+Francisco&amp;year=2013" TargetMode="External"/><Relationship Id="rId742" Type="http://schemas.openxmlformats.org/officeDocument/2006/relationships/hyperlink" Target="https://barttorvik.com/team.php?team=Morehead+St.&amp;year=2013" TargetMode="External"/><Relationship Id="rId132" Type="http://schemas.openxmlformats.org/officeDocument/2006/relationships/hyperlink" Target="https://barttorvik.com/team.php?team=Illinois+St.&amp;year=2013" TargetMode="External"/><Relationship Id="rId174" Type="http://schemas.openxmlformats.org/officeDocument/2006/relationships/hyperlink" Target="https://barttorvik.com/team.php?team=South+Dakota+St.&amp;year=2013" TargetMode="External"/><Relationship Id="rId381" Type="http://schemas.openxmlformats.org/officeDocument/2006/relationships/hyperlink" Target="https://barttorvik.com/team.php?team=Milwaukee&amp;year=2013" TargetMode="External"/><Relationship Id="rId602" Type="http://schemas.openxmlformats.org/officeDocument/2006/relationships/hyperlink" Target="https://barttorvik.com/team.php?team=LSU&amp;year=2013" TargetMode="External"/><Relationship Id="rId784" Type="http://schemas.openxmlformats.org/officeDocument/2006/relationships/hyperlink" Target="https://barttorvik.com/team.php?team=Central+Michigan&amp;year=2013" TargetMode="External"/><Relationship Id="rId241" Type="http://schemas.openxmlformats.org/officeDocument/2006/relationships/hyperlink" Target="https://barttorvik.com/team.php?team=Ball+St.&amp;year=2013" TargetMode="External"/><Relationship Id="rId437" Type="http://schemas.openxmlformats.org/officeDocument/2006/relationships/hyperlink" Target="https://barttorvik.com/team.php?team=Gonzaga&amp;year=2013" TargetMode="External"/><Relationship Id="rId479" Type="http://schemas.openxmlformats.org/officeDocument/2006/relationships/hyperlink" Target="https://barttorvik.com/team.php?team=Iowa+St.&amp;year=2013" TargetMode="External"/><Relationship Id="rId644" Type="http://schemas.openxmlformats.org/officeDocument/2006/relationships/hyperlink" Target="https://barttorvik.com/team.php?team=Fairfield&amp;year=2013" TargetMode="External"/><Relationship Id="rId686" Type="http://schemas.openxmlformats.org/officeDocument/2006/relationships/hyperlink" Target="https://barttorvik.com/team.php?team=Buffalo&amp;year=2013" TargetMode="External"/><Relationship Id="rId851" Type="http://schemas.openxmlformats.org/officeDocument/2006/relationships/hyperlink" Target="https://barttorvik.com/team.php?team=South+Carolina+St.&amp;year=2013" TargetMode="External"/><Relationship Id="rId36" Type="http://schemas.openxmlformats.org/officeDocument/2006/relationships/hyperlink" Target="https://barttorvik.com/team.php?team=Cincinnati&amp;year=2013" TargetMode="External"/><Relationship Id="rId283" Type="http://schemas.openxmlformats.org/officeDocument/2006/relationships/hyperlink" Target="https://barttorvik.com/team.php?team=Central+Michigan&amp;year=2013" TargetMode="External"/><Relationship Id="rId339" Type="http://schemas.openxmlformats.org/officeDocument/2006/relationships/hyperlink" Target="https://barttorvik.com/team.php?team=Maine&amp;year=2013" TargetMode="External"/><Relationship Id="rId490" Type="http://schemas.openxmlformats.org/officeDocument/2006/relationships/hyperlink" Target="https://barttorvik.com/team.php?team=Arkansas&amp;year=2013" TargetMode="External"/><Relationship Id="rId504" Type="http://schemas.openxmlformats.org/officeDocument/2006/relationships/hyperlink" Target="https://barttorvik.com/team.php?team=Oregon&amp;year=2013" TargetMode="External"/><Relationship Id="rId546" Type="http://schemas.openxmlformats.org/officeDocument/2006/relationships/hyperlink" Target="https://barttorvik.com/team.php?team=Stanford&amp;year=2013" TargetMode="External"/><Relationship Id="rId711" Type="http://schemas.openxmlformats.org/officeDocument/2006/relationships/hyperlink" Target="https://barttorvik.com/team.php?team=Oakland&amp;year=2013" TargetMode="External"/><Relationship Id="rId753" Type="http://schemas.openxmlformats.org/officeDocument/2006/relationships/hyperlink" Target="https://barttorvik.com/team.php?team=Texas+Tech&amp;year=2013" TargetMode="External"/><Relationship Id="rId78" Type="http://schemas.openxmlformats.org/officeDocument/2006/relationships/hyperlink" Target="https://barttorvik.com/team.php?team=Baylor&amp;year=2013" TargetMode="External"/><Relationship Id="rId101" Type="http://schemas.openxmlformats.org/officeDocument/2006/relationships/hyperlink" Target="https://barttorvik.com/team.php?team=Akron&amp;year=2013" TargetMode="External"/><Relationship Id="rId143" Type="http://schemas.openxmlformats.org/officeDocument/2006/relationships/hyperlink" Target="https://barttorvik.com/team.php?team=Iona&amp;year=2013" TargetMode="External"/><Relationship Id="rId185" Type="http://schemas.openxmlformats.org/officeDocument/2006/relationships/hyperlink" Target="https://barttorvik.com/team.php?team=Albany&amp;year=2013" TargetMode="External"/><Relationship Id="rId350" Type="http://schemas.openxmlformats.org/officeDocument/2006/relationships/hyperlink" Target="https://barttorvik.com/team.php?team=Sacred+Heart&amp;year=2013" TargetMode="External"/><Relationship Id="rId406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588" Type="http://schemas.openxmlformats.org/officeDocument/2006/relationships/hyperlink" Target="https://barttorvik.com/team.php?team=Santa+Clara&amp;year=2013" TargetMode="External"/><Relationship Id="rId795" Type="http://schemas.openxmlformats.org/officeDocument/2006/relationships/hyperlink" Target="https://barttorvik.com/team.php?team=Georgia+Southern&amp;year=2013" TargetMode="External"/><Relationship Id="rId809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9" Type="http://schemas.openxmlformats.org/officeDocument/2006/relationships/hyperlink" Target="https://barttorvik.com/team.php?team=Florida&amp;year=2013" TargetMode="External"/><Relationship Id="rId210" Type="http://schemas.openxmlformats.org/officeDocument/2006/relationships/hyperlink" Target="https://barttorvik.com/team.php?team=Nebraska&amp;year=2013" TargetMode="External"/><Relationship Id="rId392" Type="http://schemas.openxmlformats.org/officeDocument/2006/relationships/hyperlink" Target="https://barttorvik.com/team.php?team=Cleveland+St.&amp;year=2013" TargetMode="External"/><Relationship Id="rId448" Type="http://schemas.openxmlformats.org/officeDocument/2006/relationships/hyperlink" Target="https://barttorvik.com/team.php?team=Minnesota&amp;year=2013" TargetMode="External"/><Relationship Id="rId613" Type="http://schemas.openxmlformats.org/officeDocument/2006/relationships/hyperlink" Target="https://barttorvik.com/team.php?team=Boston+College&amp;year=2013" TargetMode="External"/><Relationship Id="rId655" Type="http://schemas.openxmlformats.org/officeDocument/2006/relationships/hyperlink" Target="https://barttorvik.com/team.php?team=Tennessee+St.&amp;year=2013" TargetMode="External"/><Relationship Id="rId697" Type="http://schemas.openxmlformats.org/officeDocument/2006/relationships/hyperlink" Target="https://barttorvik.com/team.php?team=Cleveland+St.&amp;year=2013" TargetMode="External"/><Relationship Id="rId820" Type="http://schemas.openxmlformats.org/officeDocument/2006/relationships/hyperlink" Target="https://barttorvik.com/team.php?team=Howard&amp;year=2013" TargetMode="External"/><Relationship Id="rId252" Type="http://schemas.openxmlformats.org/officeDocument/2006/relationships/hyperlink" Target="https://barttorvik.com/team.php?team=Western+Kentucky&amp;year=2013" TargetMode="External"/><Relationship Id="rId294" Type="http://schemas.openxmlformats.org/officeDocument/2006/relationships/hyperlink" Target="https://barttorvik.com/team.php?team=Texas+Southern&amp;year=2013" TargetMode="External"/><Relationship Id="rId308" Type="http://schemas.openxmlformats.org/officeDocument/2006/relationships/hyperlink" Target="https://barttorvik.com/team.php?team=Mount+St.+Mary%27s&amp;year=2013" TargetMode="External"/><Relationship Id="rId515" Type="http://schemas.openxmlformats.org/officeDocument/2006/relationships/hyperlink" Target="https://barttorvik.com/team.php?team=Mississippi&amp;year=2013" TargetMode="External"/><Relationship Id="rId722" Type="http://schemas.openxmlformats.org/officeDocument/2006/relationships/hyperlink" Target="https://barttorvik.com/team.php?team=Fordham&amp;year=2013" TargetMode="External"/><Relationship Id="rId47" Type="http://schemas.openxmlformats.org/officeDocument/2006/relationships/hyperlink" Target="https://barttorvik.com/team.php?team=Kansas+St.&amp;year=2013" TargetMode="External"/><Relationship Id="rId89" Type="http://schemas.openxmlformats.org/officeDocument/2006/relationships/hyperlink" Target="https://barttorvik.com/team.php?team=California&amp;year=2013" TargetMode="External"/><Relationship Id="rId112" Type="http://schemas.openxmlformats.org/officeDocument/2006/relationships/hyperlink" Target="https://barttorvik.com/team.php?team=Stony+Brook&amp;year=2013" TargetMode="External"/><Relationship Id="rId154" Type="http://schemas.openxmlformats.org/officeDocument/2006/relationships/hyperlink" Target="https://barttorvik.com/team.php?team=Denver&amp;year=2013" TargetMode="External"/><Relationship Id="rId361" Type="http://schemas.openxmlformats.org/officeDocument/2006/relationships/hyperlink" Target="https://barttorvik.com/team.php?team=Austin+Peay&amp;year=2013" TargetMode="External"/><Relationship Id="rId557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599" Type="http://schemas.openxmlformats.org/officeDocument/2006/relationships/hyperlink" Target="https://barttorvik.com/team.php?team=Arizona+St.&amp;year=2013" TargetMode="External"/><Relationship Id="rId764" Type="http://schemas.openxmlformats.org/officeDocument/2006/relationships/hyperlink" Target="https://barttorvik.com/team.php?team=Northern+Arizona&amp;year=2013" TargetMode="External"/><Relationship Id="rId196" Type="http://schemas.openxmlformats.org/officeDocument/2006/relationships/hyperlink" Target="https://barttorvik.com/team.php?team=Northwestern+St.&amp;year=2013" TargetMode="External"/><Relationship Id="rId417" Type="http://schemas.openxmlformats.org/officeDocument/2006/relationships/hyperlink" Target="https://barttorvik.com/team.php?team=Portland+St.&amp;year=2013" TargetMode="External"/><Relationship Id="rId459" Type="http://schemas.openxmlformats.org/officeDocument/2006/relationships/hyperlink" Target="https://barttorvik.com/team.php?team=San+Diego+St.&amp;year=2013" TargetMode="External"/><Relationship Id="rId624" Type="http://schemas.openxmlformats.org/officeDocument/2006/relationships/hyperlink" Target="https://barttorvik.com/team.php?team=Northwestern+St.&amp;year=2013" TargetMode="External"/><Relationship Id="rId666" Type="http://schemas.openxmlformats.org/officeDocument/2006/relationships/hyperlink" Target="https://barttorvik.com/team.php?team=Lafayette&amp;year=2013" TargetMode="External"/><Relationship Id="rId831" Type="http://schemas.openxmlformats.org/officeDocument/2006/relationships/hyperlink" Target="https://barttorvik.com/team.php?team=UMKC&amp;year=2013" TargetMode="External"/><Relationship Id="rId16" Type="http://schemas.openxmlformats.org/officeDocument/2006/relationships/hyperlink" Target="https://barttorvik.com/team.php?team=Kansas&amp;year=2013" TargetMode="External"/><Relationship Id="rId221" Type="http://schemas.openxmlformats.org/officeDocument/2006/relationships/hyperlink" Target="https://barttorvik.com/team.php?team=North+Carolina+Central&amp;year=2013" TargetMode="External"/><Relationship Id="rId263" Type="http://schemas.openxmlformats.org/officeDocument/2006/relationships/hyperlink" Target="https://barttorvik.com/team.php?team=South+Carolina&amp;year=2013" TargetMode="External"/><Relationship Id="rId319" Type="http://schemas.openxmlformats.org/officeDocument/2006/relationships/hyperlink" Target="https://barttorvik.com/team.php?team=Appalachian+St.&amp;year=2013" TargetMode="External"/><Relationship Id="rId470" Type="http://schemas.openxmlformats.org/officeDocument/2006/relationships/hyperlink" Target="https://barttorvik.com/team.php?team=Oklahoma&amp;year=2013" TargetMode="External"/><Relationship Id="rId526" Type="http://schemas.openxmlformats.org/officeDocument/2006/relationships/hyperlink" Target="https://barttorvik.com/team.php?team=Memphis&amp;year=2013" TargetMode="External"/><Relationship Id="rId58" Type="http://schemas.openxmlformats.org/officeDocument/2006/relationships/hyperlink" Target="https://barttorvik.com/team.php?team=UNLV&amp;year=2013" TargetMode="External"/><Relationship Id="rId123" Type="http://schemas.openxmlformats.org/officeDocument/2006/relationships/hyperlink" Target="https://barttorvik.com/team.php?team=Tennessee&amp;year=2013" TargetMode="External"/><Relationship Id="rId330" Type="http://schemas.openxmlformats.org/officeDocument/2006/relationships/hyperlink" Target="https://barttorvik.com/team.php?team=New+Hampshire&amp;year=2013" TargetMode="External"/><Relationship Id="rId568" Type="http://schemas.openxmlformats.org/officeDocument/2006/relationships/hyperlink" Target="https://barttorvik.com/team.php?team=Illinois&amp;year=2013" TargetMode="External"/><Relationship Id="rId733" Type="http://schemas.openxmlformats.org/officeDocument/2006/relationships/hyperlink" Target="https://barttorvik.com/team.php?team=Pepperdine&amp;year=2013" TargetMode="External"/><Relationship Id="rId775" Type="http://schemas.openxmlformats.org/officeDocument/2006/relationships/hyperlink" Target="https://barttorvik.com/team.php?team=UNC+Greensboro&amp;year=2013" TargetMode="External"/><Relationship Id="rId165" Type="http://schemas.openxmlformats.org/officeDocument/2006/relationships/hyperlink" Target="https://barttorvik.com/team.php?team=Boston+College&amp;year=2013" TargetMode="External"/><Relationship Id="rId372" Type="http://schemas.openxmlformats.org/officeDocument/2006/relationships/hyperlink" Target="https://barttorvik.com/team.php?team=Coastal+Carolina&amp;year=2013" TargetMode="External"/><Relationship Id="rId428" Type="http://schemas.openxmlformats.org/officeDocument/2006/relationships/hyperlink" Target="https://barttorvik.com/team.php?team=Grambling+St.&amp;year=2013" TargetMode="External"/><Relationship Id="rId635" Type="http://schemas.openxmlformats.org/officeDocument/2006/relationships/hyperlink" Target="https://barttorvik.com/team.php?team=Penn+St.&amp;year=2013" TargetMode="External"/><Relationship Id="rId677" Type="http://schemas.openxmlformats.org/officeDocument/2006/relationships/hyperlink" Target="https://barttorvik.com/team.php?team=Boston+University&amp;year=2013" TargetMode="External"/><Relationship Id="rId800" Type="http://schemas.openxmlformats.org/officeDocument/2006/relationships/hyperlink" Target="https://barttorvik.com/team.php?team=Saint+Peter%27s&amp;year=2013" TargetMode="External"/><Relationship Id="rId842" Type="http://schemas.openxmlformats.org/officeDocument/2006/relationships/hyperlink" Target="https://barttorvik.com/team.php?team=Louisiana+Monroe&amp;year=2013" TargetMode="External"/><Relationship Id="rId232" Type="http://schemas.openxmlformats.org/officeDocument/2006/relationships/hyperlink" Target="https://barttorvik.com/team.php?team=Arkansas&amp;year=2013" TargetMode="External"/><Relationship Id="rId274" Type="http://schemas.openxmlformats.org/officeDocument/2006/relationships/hyperlink" Target="https://barttorvik.com/team.php?team=Nevada&amp;year=2013" TargetMode="External"/><Relationship Id="rId481" Type="http://schemas.openxmlformats.org/officeDocument/2006/relationships/hyperlink" Target="https://barttorvik.com/team.php?team=Missouri&amp;year=2013" TargetMode="External"/><Relationship Id="rId702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27" Type="http://schemas.openxmlformats.org/officeDocument/2006/relationships/hyperlink" Target="https://barttorvik.com/team.php?team=Syracuse&amp;year=2013" TargetMode="External"/><Relationship Id="rId69" Type="http://schemas.openxmlformats.org/officeDocument/2006/relationships/hyperlink" Target="https://barttorvik.com/team.php?team=Wichita+St.&amp;year=2013" TargetMode="External"/><Relationship Id="rId134" Type="http://schemas.openxmlformats.org/officeDocument/2006/relationships/hyperlink" Target="https://barttorvik.com/team.php?team=Providence&amp;year=2013" TargetMode="External"/><Relationship Id="rId537" Type="http://schemas.openxmlformats.org/officeDocument/2006/relationships/hyperlink" Target="https://barttorvik.com/team.php?team=Northern+Iowa&amp;year=2013" TargetMode="External"/><Relationship Id="rId579" Type="http://schemas.openxmlformats.org/officeDocument/2006/relationships/hyperlink" Target="https://barttorvik.com/team.php?team=Detroit&amp;year=2013" TargetMode="External"/><Relationship Id="rId744" Type="http://schemas.openxmlformats.org/officeDocument/2006/relationships/hyperlink" Target="https://barttorvik.com/team.php?team=St.+Francis+NY&amp;year=2013" TargetMode="External"/><Relationship Id="rId786" Type="http://schemas.openxmlformats.org/officeDocument/2006/relationships/hyperlink" Target="https://barttorvik.com/team.php?team=Campbell&amp;year=2013" TargetMode="External"/><Relationship Id="rId80" Type="http://schemas.openxmlformats.org/officeDocument/2006/relationships/hyperlink" Target="https://barttorvik.com/team.php?team=New+Mexico&amp;year=2013" TargetMode="External"/><Relationship Id="rId176" Type="http://schemas.openxmlformats.org/officeDocument/2006/relationships/hyperlink" Target="https://barttorvik.com/team.php?team=USC&amp;year=2013" TargetMode="External"/><Relationship Id="rId341" Type="http://schemas.openxmlformats.org/officeDocument/2006/relationships/hyperlink" Target="https://barttorvik.com/team.php?team=Radford&amp;year=2013" TargetMode="External"/><Relationship Id="rId383" Type="http://schemas.openxmlformats.org/officeDocument/2006/relationships/hyperlink" Target="https://barttorvik.com/team.php?team=Campbell&amp;year=2013" TargetMode="External"/><Relationship Id="rId439" Type="http://schemas.openxmlformats.org/officeDocument/2006/relationships/hyperlink" Target="https://barttorvik.com/team.php?team=Louisville&amp;year=2013" TargetMode="External"/><Relationship Id="rId590" Type="http://schemas.openxmlformats.org/officeDocument/2006/relationships/hyperlink" Target="https://barttorvik.com/team.php?team=Rutgers&amp;year=2013" TargetMode="External"/><Relationship Id="rId604" Type="http://schemas.openxmlformats.org/officeDocument/2006/relationships/hyperlink" Target="https://barttorvik.com/team.php?team=Oregon+St.&amp;year=2013" TargetMode="External"/><Relationship Id="rId646" Type="http://schemas.openxmlformats.org/officeDocument/2006/relationships/hyperlink" Target="https://barttorvik.com/team.php?team=Northwestern&amp;year=2013" TargetMode="External"/><Relationship Id="rId811" Type="http://schemas.openxmlformats.org/officeDocument/2006/relationships/hyperlink" Target="https://barttorvik.com/team.php?team=Nicholls+St.&amp;year=2013" TargetMode="External"/><Relationship Id="rId201" Type="http://schemas.openxmlformats.org/officeDocument/2006/relationships/hyperlink" Target="https://barttorvik.com/team.php?team=Towson&amp;year=2013" TargetMode="External"/><Relationship Id="rId243" Type="http://schemas.openxmlformats.org/officeDocument/2006/relationships/hyperlink" Target="https://barttorvik.com/team.php?team=Charleston+Southern&amp;year=2013" TargetMode="External"/><Relationship Id="rId285" Type="http://schemas.openxmlformats.org/officeDocument/2006/relationships/hyperlink" Target="https://barttorvik.com/team.php?team=Tennessee+St.&amp;year=2013" TargetMode="External"/><Relationship Id="rId450" Type="http://schemas.openxmlformats.org/officeDocument/2006/relationships/hyperlink" Target="https://barttorvik.com/team.php?team=Ohio+St.&amp;year=2013" TargetMode="External"/><Relationship Id="rId506" Type="http://schemas.openxmlformats.org/officeDocument/2006/relationships/hyperlink" Target="https://barttorvik.com/team.php?team=Boise+St.&amp;year=2013" TargetMode="External"/><Relationship Id="rId688" Type="http://schemas.openxmlformats.org/officeDocument/2006/relationships/hyperlink" Target="https://barttorvik.com/team.php?team=Albany&amp;year=2013" TargetMode="External"/><Relationship Id="rId853" Type="http://schemas.openxmlformats.org/officeDocument/2006/relationships/hyperlink" Target="https://barttorvik.com/team.php?team=Longwood&amp;year=2013" TargetMode="External"/><Relationship Id="rId38" Type="http://schemas.openxmlformats.org/officeDocument/2006/relationships/hyperlink" Target="https://barttorvik.com/team.php?team=Saint+Louis&amp;year=2013" TargetMode="External"/><Relationship Id="rId103" Type="http://schemas.openxmlformats.org/officeDocument/2006/relationships/hyperlink" Target="https://barttorvik.com/team.php?team=Stephen+F.+Austin&amp;year=2013" TargetMode="External"/><Relationship Id="rId310" Type="http://schemas.openxmlformats.org/officeDocument/2006/relationships/hyperlink" Target="https://barttorvik.com/team.php?team=James+Madison&amp;year=2013" TargetMode="External"/><Relationship Id="rId492" Type="http://schemas.openxmlformats.org/officeDocument/2006/relationships/hyperlink" Target="https://barttorvik.com/team.php?team=Belmont&amp;year=2013" TargetMode="External"/><Relationship Id="rId548" Type="http://schemas.openxmlformats.org/officeDocument/2006/relationships/hyperlink" Target="https://barttorvik.com/team.php?team=Villanova&amp;year=2013" TargetMode="External"/><Relationship Id="rId713" Type="http://schemas.openxmlformats.org/officeDocument/2006/relationships/hyperlink" Target="https://barttorvik.com/team.php?team=Murray+St.&amp;year=2013" TargetMode="External"/><Relationship Id="rId755" Type="http://schemas.openxmlformats.org/officeDocument/2006/relationships/hyperlink" Target="https://barttorvik.com/team.php?team=TCU&amp;year=2013" TargetMode="External"/><Relationship Id="rId797" Type="http://schemas.openxmlformats.org/officeDocument/2006/relationships/hyperlink" Target="https://barttorvik.com/team.php?team=Sacred+Heart&amp;year=2013" TargetMode="External"/><Relationship Id="rId91" Type="http://schemas.openxmlformats.org/officeDocument/2006/relationships/hyperlink" Target="https://barttorvik.com/team.php?team=San+Diego+St.&amp;year=2013" TargetMode="External"/><Relationship Id="rId145" Type="http://schemas.openxmlformats.org/officeDocument/2006/relationships/hyperlink" Target="https://barttorvik.com/team.php?team=George+Mason&amp;year=2013" TargetMode="External"/><Relationship Id="rId187" Type="http://schemas.openxmlformats.org/officeDocument/2006/relationships/hyperlink" Target="https://barttorvik.com/team.php?team=Wyoming&amp;year=2013" TargetMode="External"/><Relationship Id="rId352" Type="http://schemas.openxmlformats.org/officeDocument/2006/relationships/hyperlink" Target="https://barttorvik.com/team.php?team=Samford&amp;year=2013" TargetMode="External"/><Relationship Id="rId394" Type="http://schemas.openxmlformats.org/officeDocument/2006/relationships/hyperlink" Target="https://barttorvik.com/team.php?team=St.+Francis+PA&amp;year=2013" TargetMode="External"/><Relationship Id="rId408" Type="http://schemas.openxmlformats.org/officeDocument/2006/relationships/hyperlink" Target="https://barttorvik.com/team.php?team=Longwood&amp;year=2013" TargetMode="External"/><Relationship Id="rId615" Type="http://schemas.openxmlformats.org/officeDocument/2006/relationships/hyperlink" Target="https://barttorvik.com/team.php?team=Seton+Hall&amp;year=2013" TargetMode="External"/><Relationship Id="rId822" Type="http://schemas.openxmlformats.org/officeDocument/2006/relationships/hyperlink" Target="https://barttorvik.com/team.php?team=Monmouth&amp;year=2013" TargetMode="External"/><Relationship Id="rId212" Type="http://schemas.openxmlformats.org/officeDocument/2006/relationships/hyperlink" Target="https://barttorvik.com/team.php?team=Florida+Gulf+Coast&amp;year=2013" TargetMode="External"/><Relationship Id="rId254" Type="http://schemas.openxmlformats.org/officeDocument/2006/relationships/hyperlink" Target="https://barttorvik.com/team.php?team=Buffalo&amp;year=2013" TargetMode="External"/><Relationship Id="rId657" Type="http://schemas.openxmlformats.org/officeDocument/2006/relationships/hyperlink" Target="https://barttorvik.com/team.php?team=Houston&amp;year=2013" TargetMode="External"/><Relationship Id="rId699" Type="http://schemas.openxmlformats.org/officeDocument/2006/relationships/hyperlink" Target="https://barttorvik.com/team.php?team=Missouri+St.&amp;year=2013" TargetMode="External"/><Relationship Id="rId49" Type="http://schemas.openxmlformats.org/officeDocument/2006/relationships/hyperlink" Target="https://barttorvik.com/team.php?team=Miami+FL&amp;year=2013" TargetMode="External"/><Relationship Id="rId114" Type="http://schemas.openxmlformats.org/officeDocument/2006/relationships/hyperlink" Target="https://barttorvik.com/team.php?team=Boise+St.&amp;year=2013" TargetMode="External"/><Relationship Id="rId296" Type="http://schemas.openxmlformats.org/officeDocument/2006/relationships/hyperlink" Target="https://barttorvik.com/team.php?team=Wake+Forest&amp;year=2013" TargetMode="External"/><Relationship Id="rId461" Type="http://schemas.openxmlformats.org/officeDocument/2006/relationships/hyperlink" Target="https://barttorvik.com/team.php?team=Michigan+St.&amp;year=2013" TargetMode="External"/><Relationship Id="rId517" Type="http://schemas.openxmlformats.org/officeDocument/2006/relationships/hyperlink" Target="https://barttorvik.com/team.php?team=UCLA&amp;year=2013" TargetMode="External"/><Relationship Id="rId559" Type="http://schemas.openxmlformats.org/officeDocument/2006/relationships/hyperlink" Target="https://barttorvik.com/team.php?team=Weber+St.&amp;year=2013" TargetMode="External"/><Relationship Id="rId724" Type="http://schemas.openxmlformats.org/officeDocument/2006/relationships/hyperlink" Target="https://barttorvik.com/team.php?team=Columbia&amp;year=2013" TargetMode="External"/><Relationship Id="rId766" Type="http://schemas.openxmlformats.org/officeDocument/2006/relationships/hyperlink" Target="https://barttorvik.com/team.php?team=Southern+Utah&amp;year=2013" TargetMode="External"/><Relationship Id="rId60" Type="http://schemas.openxmlformats.org/officeDocument/2006/relationships/hyperlink" Target="https://barttorvik.com/team.php?team=North+Carolina&amp;year=2013" TargetMode="External"/><Relationship Id="rId156" Type="http://schemas.openxmlformats.org/officeDocument/2006/relationships/hyperlink" Target="https://barttorvik.com/team.php?team=San+Francisco&amp;year=2013" TargetMode="External"/><Relationship Id="rId198" Type="http://schemas.openxmlformats.org/officeDocument/2006/relationships/hyperlink" Target="https://barttorvik.com/team.php?team=Louisiana+Tech&amp;year=2013" TargetMode="External"/><Relationship Id="rId321" Type="http://schemas.openxmlformats.org/officeDocument/2006/relationships/hyperlink" Target="https://barttorvik.com/team.php?team=Brown&amp;year=2013" TargetMode="External"/><Relationship Id="rId363" Type="http://schemas.openxmlformats.org/officeDocument/2006/relationships/hyperlink" Target="https://barttorvik.com/team.php?team=VMI&amp;year=2013" TargetMode="External"/><Relationship Id="rId419" Type="http://schemas.openxmlformats.org/officeDocument/2006/relationships/hyperlink" Target="https://barttorvik.com/team.php?team=Mississippi+Valley+St.&amp;year=2013" TargetMode="External"/><Relationship Id="rId570" Type="http://schemas.openxmlformats.org/officeDocument/2006/relationships/hyperlink" Target="https://barttorvik.com/team.php?team=Florida+Gulf+Coast&amp;year=2013" TargetMode="External"/><Relationship Id="rId626" Type="http://schemas.openxmlformats.org/officeDocument/2006/relationships/hyperlink" Target="https://barttorvik.com/team.php?team=Niagara&amp;year=2013" TargetMode="External"/><Relationship Id="rId223" Type="http://schemas.openxmlformats.org/officeDocument/2006/relationships/hyperlink" Target="https://barttorvik.com/team.php?team=South+Florida&amp;year=2013" TargetMode="External"/><Relationship Id="rId430" Type="http://schemas.openxmlformats.org/officeDocument/2006/relationships/hyperlink" Target="https://barttorvik.com/team.php?team=Florida&amp;year=2013" TargetMode="External"/><Relationship Id="rId668" Type="http://schemas.openxmlformats.org/officeDocument/2006/relationships/hyperlink" Target="https://barttorvik.com/team.php?team=East+Carolina&amp;year=2013" TargetMode="External"/><Relationship Id="rId833" Type="http://schemas.openxmlformats.org/officeDocument/2006/relationships/hyperlink" Target="https://barttorvik.com/team.php?team=Texas+A%26M+Corpus+Chris&amp;year=2013" TargetMode="External"/><Relationship Id="rId18" Type="http://schemas.openxmlformats.org/officeDocument/2006/relationships/hyperlink" Target="https://barttorvik.com/team.php?team=Michigan&amp;year=2013" TargetMode="External"/><Relationship Id="rId265" Type="http://schemas.openxmlformats.org/officeDocument/2006/relationships/hyperlink" Target="https://barttorvik.com/team.php?team=LIU+Brooklyn&amp;year=2013" TargetMode="External"/><Relationship Id="rId472" Type="http://schemas.openxmlformats.org/officeDocument/2006/relationships/hyperlink" Target="https://barttorvik.com/team.php?team=Creighton&amp;year=2013" TargetMode="External"/><Relationship Id="rId528" Type="http://schemas.openxmlformats.org/officeDocument/2006/relationships/hyperlink" Target="https://barttorvik.com/team.php?team=Saint+Joseph%27s&amp;year=2013" TargetMode="External"/><Relationship Id="rId735" Type="http://schemas.openxmlformats.org/officeDocument/2006/relationships/hyperlink" Target="https://barttorvik.com/team.php?team=Florida+Atlantic&amp;year=2013" TargetMode="External"/><Relationship Id="rId125" Type="http://schemas.openxmlformats.org/officeDocument/2006/relationships/hyperlink" Target="https://barttorvik.com/team.php?team=St.+John%27s&amp;year=2013" TargetMode="External"/><Relationship Id="rId167" Type="http://schemas.openxmlformats.org/officeDocument/2006/relationships/hyperlink" Target="https://barttorvik.com/team.php?team=Harvard&amp;year=2013" TargetMode="External"/><Relationship Id="rId332" Type="http://schemas.openxmlformats.org/officeDocument/2006/relationships/hyperlink" Target="https://barttorvik.com/team.php?team=Liberty&amp;year=2013" TargetMode="External"/><Relationship Id="rId374" Type="http://schemas.openxmlformats.org/officeDocument/2006/relationships/hyperlink" Target="https://barttorvik.com/team.php?team=Navy&amp;year=2013" TargetMode="External"/><Relationship Id="rId581" Type="http://schemas.openxmlformats.org/officeDocument/2006/relationships/hyperlink" Target="https://barttorvik.com/team.php?team=Arkansas+St.&amp;year=2013" TargetMode="External"/><Relationship Id="rId777" Type="http://schemas.openxmlformats.org/officeDocument/2006/relationships/hyperlink" Target="https://barttorvik.com/team.php?team=North+Dakota&amp;year=2013" TargetMode="External"/><Relationship Id="rId71" Type="http://schemas.openxmlformats.org/officeDocument/2006/relationships/hyperlink" Target="https://barttorvik.com/team.php?team=Notre+Dame&amp;year=2013" TargetMode="External"/><Relationship Id="rId234" Type="http://schemas.openxmlformats.org/officeDocument/2006/relationships/hyperlink" Target="https://barttorvik.com/team.php?team=Gardner+Webb&amp;year=2013" TargetMode="External"/><Relationship Id="rId637" Type="http://schemas.openxmlformats.org/officeDocument/2006/relationships/hyperlink" Target="https://barttorvik.com/team.php?team=Virginia+Tech&amp;year=2013" TargetMode="External"/><Relationship Id="rId679" Type="http://schemas.openxmlformats.org/officeDocument/2006/relationships/hyperlink" Target="https://barttorvik.com/team.php?team=Western+Kentucky&amp;year=2013" TargetMode="External"/><Relationship Id="rId802" Type="http://schemas.openxmlformats.org/officeDocument/2006/relationships/hyperlink" Target="https://barttorvik.com/team.php?team=Western+Carolina&amp;year=2013" TargetMode="External"/><Relationship Id="rId844" Type="http://schemas.openxmlformats.org/officeDocument/2006/relationships/hyperlink" Target="https://barttorvik.com/team.php?team=IUPUI&amp;year=2013" TargetMode="External"/><Relationship Id="rId2" Type="http://schemas.openxmlformats.org/officeDocument/2006/relationships/hyperlink" Target="https://barttorvik.com/team.php?team=Louisville&amp;year=2013" TargetMode="External"/><Relationship Id="rId29" Type="http://schemas.openxmlformats.org/officeDocument/2006/relationships/hyperlink" Target="https://barttorvik.com/team.php?team=Oklahoma+St.&amp;year=2013" TargetMode="External"/><Relationship Id="rId276" Type="http://schemas.openxmlformats.org/officeDocument/2006/relationships/hyperlink" Target="https://barttorvik.com/team.php?team=High+Point&amp;year=2013" TargetMode="External"/><Relationship Id="rId441" Type="http://schemas.openxmlformats.org/officeDocument/2006/relationships/hyperlink" Target="https://barttorvik.com/team.php?team=Wisconsin&amp;year=2013" TargetMode="External"/><Relationship Id="rId483" Type="http://schemas.openxmlformats.org/officeDocument/2006/relationships/hyperlink" Target="https://barttorvik.com/team.php?team=Georgetown&amp;year=2013" TargetMode="External"/><Relationship Id="rId539" Type="http://schemas.openxmlformats.org/officeDocument/2006/relationships/hyperlink" Target="https://barttorvik.com/team.php?team=La+Salle&amp;year=2013" TargetMode="External"/><Relationship Id="rId690" Type="http://schemas.openxmlformats.org/officeDocument/2006/relationships/hyperlink" Target="https://barttorvik.com/team.php?team=Auburn&amp;year=2013" TargetMode="External"/><Relationship Id="rId704" Type="http://schemas.openxmlformats.org/officeDocument/2006/relationships/hyperlink" Target="https://barttorvik.com/team.php?team=Louisiana+Lafayette&amp;year=2013" TargetMode="External"/><Relationship Id="rId746" Type="http://schemas.openxmlformats.org/officeDocument/2006/relationships/hyperlink" Target="https://barttorvik.com/team.php?team=Morgan+St.&amp;year=2013" TargetMode="External"/><Relationship Id="rId40" Type="http://schemas.openxmlformats.org/officeDocument/2006/relationships/hyperlink" Target="https://barttorvik.com/team.php?team=VCU&amp;year=2013" TargetMode="External"/><Relationship Id="rId136" Type="http://schemas.openxmlformats.org/officeDocument/2006/relationships/hyperlink" Target="https://barttorvik.com/team.php?team=Xavier&amp;year=2013" TargetMode="External"/><Relationship Id="rId178" Type="http://schemas.openxmlformats.org/officeDocument/2006/relationships/hyperlink" Target="https://barttorvik.com/team.php?team=New+Mexico+St.&amp;year=2013" TargetMode="External"/><Relationship Id="rId301" Type="http://schemas.openxmlformats.org/officeDocument/2006/relationships/hyperlink" Target="https://barttorvik.com/team.php?team=North+Carolina+A%26T&amp;year=2013" TargetMode="External"/><Relationship Id="rId343" Type="http://schemas.openxmlformats.org/officeDocument/2006/relationships/hyperlink" Target="https://barttorvik.com/team.php?team=Northern+Colorado&amp;year=2013" TargetMode="External"/><Relationship Id="rId550" Type="http://schemas.openxmlformats.org/officeDocument/2006/relationships/hyperlink" Target="https://barttorvik.com/team.php?team=Washington+St.&amp;year=2013" TargetMode="External"/><Relationship Id="rId788" Type="http://schemas.openxmlformats.org/officeDocument/2006/relationships/hyperlink" Target="https://barttorvik.com/team.php?team=Liberty&amp;year=2013" TargetMode="External"/><Relationship Id="rId82" Type="http://schemas.openxmlformats.org/officeDocument/2006/relationships/hyperlink" Target="https://barttorvik.com/team.php?team=UCLA&amp;year=2013" TargetMode="External"/><Relationship Id="rId203" Type="http://schemas.openxmlformats.org/officeDocument/2006/relationships/hyperlink" Target="https://barttorvik.com/team.php?team=UAB&amp;year=2013" TargetMode="External"/><Relationship Id="rId385" Type="http://schemas.openxmlformats.org/officeDocument/2006/relationships/hyperlink" Target="https://barttorvik.com/team.php?team=Tennessee+Tech&amp;year=2013" TargetMode="External"/><Relationship Id="rId592" Type="http://schemas.openxmlformats.org/officeDocument/2006/relationships/hyperlink" Target="https://barttorvik.com/team.php?team=Temple&amp;year=2013" TargetMode="External"/><Relationship Id="rId606" Type="http://schemas.openxmlformats.org/officeDocument/2006/relationships/hyperlink" Target="https://barttorvik.com/team.php?team=Harvard&amp;year=2013" TargetMode="External"/><Relationship Id="rId648" Type="http://schemas.openxmlformats.org/officeDocument/2006/relationships/hyperlink" Target="https://barttorvik.com/team.php?team=Coastal+Carolina&amp;year=2013" TargetMode="External"/><Relationship Id="rId813" Type="http://schemas.openxmlformats.org/officeDocument/2006/relationships/hyperlink" Target="https://barttorvik.com/team.php?team=Central+Arkansas&amp;year=2013" TargetMode="External"/><Relationship Id="rId855" Type="http://schemas.openxmlformats.org/officeDocument/2006/relationships/hyperlink" Target="https://barttorvik.com/team.php?team=Lamar&amp;year=2013" TargetMode="External"/><Relationship Id="rId245" Type="http://schemas.openxmlformats.org/officeDocument/2006/relationships/hyperlink" Target="https://barttorvik.com/team.php?team=Toledo&amp;year=2013" TargetMode="External"/><Relationship Id="rId287" Type="http://schemas.openxmlformats.org/officeDocument/2006/relationships/hyperlink" Target="https://barttorvik.com/team.php?team=Central+Connecticut&amp;year=2013" TargetMode="External"/><Relationship Id="rId410" Type="http://schemas.openxmlformats.org/officeDocument/2006/relationships/hyperlink" Target="https://barttorvik.com/team.php?team=Nebraska+Omaha&amp;year=2013" TargetMode="External"/><Relationship Id="rId452" Type="http://schemas.openxmlformats.org/officeDocument/2006/relationships/hyperlink" Target="https://barttorvik.com/team.php?team=Miami+FL&amp;year=2013" TargetMode="External"/><Relationship Id="rId494" Type="http://schemas.openxmlformats.org/officeDocument/2006/relationships/hyperlink" Target="https://barttorvik.com/team.php?team=Colorado+St.&amp;year=2013" TargetMode="External"/><Relationship Id="rId508" Type="http://schemas.openxmlformats.org/officeDocument/2006/relationships/hyperlink" Target="https://barttorvik.com/team.php?team=Wichita+St.&amp;year=2013" TargetMode="External"/><Relationship Id="rId715" Type="http://schemas.openxmlformats.org/officeDocument/2006/relationships/hyperlink" Target="https://barttorvik.com/team.php?team=Mount+St.+Mary%27s&amp;year=2013" TargetMode="External"/><Relationship Id="rId105" Type="http://schemas.openxmlformats.org/officeDocument/2006/relationships/hyperlink" Target="https://barttorvik.com/team.php?team=Northwestern&amp;year=2013" TargetMode="External"/><Relationship Id="rId147" Type="http://schemas.openxmlformats.org/officeDocument/2006/relationships/hyperlink" Target="https://barttorvik.com/team.php?team=Middle+Tennessee&amp;year=2013" TargetMode="External"/><Relationship Id="rId312" Type="http://schemas.openxmlformats.org/officeDocument/2006/relationships/hyperlink" Target="https://barttorvik.com/team.php?team=San+Jose+St.&amp;year=2013" TargetMode="External"/><Relationship Id="rId354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757" Type="http://schemas.openxmlformats.org/officeDocument/2006/relationships/hyperlink" Target="https://barttorvik.com/team.php?team=American&amp;year=2013" TargetMode="External"/><Relationship Id="rId799" Type="http://schemas.openxmlformats.org/officeDocument/2006/relationships/hyperlink" Target="https://barttorvik.com/team.php?team=Hampton&amp;year=2013" TargetMode="External"/><Relationship Id="rId51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93" Type="http://schemas.openxmlformats.org/officeDocument/2006/relationships/hyperlink" Target="https://barttorvik.com/team.php?team=Iowa+St.&amp;year=2013" TargetMode="External"/><Relationship Id="rId189" Type="http://schemas.openxmlformats.org/officeDocument/2006/relationships/hyperlink" Target="https://barttorvik.com/team.php?team=Vermont&amp;year=2013" TargetMode="External"/><Relationship Id="rId396" Type="http://schemas.openxmlformats.org/officeDocument/2006/relationships/hyperlink" Target="https://barttorvik.com/team.php?team=Montana+St.&amp;year=2013" TargetMode="External"/><Relationship Id="rId561" Type="http://schemas.openxmlformats.org/officeDocument/2006/relationships/hyperlink" Target="https://barttorvik.com/team.php?team=Valparaiso&amp;year=2013" TargetMode="External"/><Relationship Id="rId617" Type="http://schemas.openxmlformats.org/officeDocument/2006/relationships/hyperlink" Target="https://barttorvik.com/team.php?team=Vanderbilt&amp;year=2013" TargetMode="External"/><Relationship Id="rId659" Type="http://schemas.openxmlformats.org/officeDocument/2006/relationships/hyperlink" Target="https://barttorvik.com/team.php?team=Charleston+Southern&amp;year=2013" TargetMode="External"/><Relationship Id="rId824" Type="http://schemas.openxmlformats.org/officeDocument/2006/relationships/hyperlink" Target="https://barttorvik.com/team.php?team=Alcorn+St.&amp;year=2013" TargetMode="External"/><Relationship Id="rId214" Type="http://schemas.openxmlformats.org/officeDocument/2006/relationships/hyperlink" Target="https://barttorvik.com/team.php?team=SMU&amp;year=2013" TargetMode="External"/><Relationship Id="rId256" Type="http://schemas.openxmlformats.org/officeDocument/2006/relationships/hyperlink" Target="https://barttorvik.com/team.php?team=Oakland&amp;year=2013" TargetMode="External"/><Relationship Id="rId298" Type="http://schemas.openxmlformats.org/officeDocument/2006/relationships/hyperlink" Target="https://barttorvik.com/team.php?team=South+Alabama&amp;year=2013" TargetMode="External"/><Relationship Id="rId421" Type="http://schemas.openxmlformats.org/officeDocument/2006/relationships/hyperlink" Target="https://barttorvik.com/team.php?team=Alabama+A%26M&amp;year=2013" TargetMode="External"/><Relationship Id="rId463" Type="http://schemas.openxmlformats.org/officeDocument/2006/relationships/hyperlink" Target="https://barttorvik.com/team.php?team=Denver&amp;year=2013" TargetMode="External"/><Relationship Id="rId519" Type="http://schemas.openxmlformats.org/officeDocument/2006/relationships/hyperlink" Target="https://barttorvik.com/team.php?team=Connecticut&amp;year=2013" TargetMode="External"/><Relationship Id="rId670" Type="http://schemas.openxmlformats.org/officeDocument/2006/relationships/hyperlink" Target="https://barttorvik.com/team.php?team=Southern+Illinois&amp;year=2013" TargetMode="External"/><Relationship Id="rId116" Type="http://schemas.openxmlformats.org/officeDocument/2006/relationships/hyperlink" Target="https://barttorvik.com/team.php?team=Colorado&amp;year=2013" TargetMode="External"/><Relationship Id="rId158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323" Type="http://schemas.openxmlformats.org/officeDocument/2006/relationships/hyperlink" Target="https://barttorvik.com/team.php?team=Holy+Cross&amp;year=2013" TargetMode="External"/><Relationship Id="rId530" Type="http://schemas.openxmlformats.org/officeDocument/2006/relationships/hyperlink" Target="https://barttorvik.com/team.php?team=Butler&amp;year=2013" TargetMode="External"/><Relationship Id="rId726" Type="http://schemas.openxmlformats.org/officeDocument/2006/relationships/hyperlink" Target="https://barttorvik.com/team.php?team=Idaho&amp;year=2013" TargetMode="External"/><Relationship Id="rId768" Type="http://schemas.openxmlformats.org/officeDocument/2006/relationships/hyperlink" Target="https://barttorvik.com/team.php?team=Siena&amp;year=2013" TargetMode="External"/><Relationship Id="rId20" Type="http://schemas.openxmlformats.org/officeDocument/2006/relationships/hyperlink" Target="https://barttorvik.com/team.php?team=Creighton&amp;year=2013" TargetMode="External"/><Relationship Id="rId62" Type="http://schemas.openxmlformats.org/officeDocument/2006/relationships/hyperlink" Target="https://barttorvik.com/team.php?team=Villanova&amp;year=2013" TargetMode="External"/><Relationship Id="rId365" Type="http://schemas.openxmlformats.org/officeDocument/2006/relationships/hyperlink" Target="https://barttorvik.com/team.php?team=Southeastern+Louisiana&amp;year=2013" TargetMode="External"/><Relationship Id="rId572" Type="http://schemas.openxmlformats.org/officeDocument/2006/relationships/hyperlink" Target="https://barttorvik.com/team.php?team=Iona&amp;year=2013" TargetMode="External"/><Relationship Id="rId628" Type="http://schemas.openxmlformats.org/officeDocument/2006/relationships/hyperlink" Target="https://barttorvik.com/team.php?team=Utah+St.&amp;year=2013" TargetMode="External"/><Relationship Id="rId835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225" Type="http://schemas.openxmlformats.org/officeDocument/2006/relationships/hyperlink" Target="https://barttorvik.com/team.php?team=USC+Upstate&amp;year=2013" TargetMode="External"/><Relationship Id="rId267" Type="http://schemas.openxmlformats.org/officeDocument/2006/relationships/hyperlink" Target="https://barttorvik.com/team.php?team=Southern&amp;year=2013" TargetMode="External"/><Relationship Id="rId432" Type="http://schemas.openxmlformats.org/officeDocument/2006/relationships/hyperlink" Target="https://barttorvik.com/team.php?team=Indiana&amp;year=2013" TargetMode="External"/><Relationship Id="rId474" Type="http://schemas.openxmlformats.org/officeDocument/2006/relationships/hyperlink" Target="https://barttorvik.com/team.php?team=Pittsburgh&amp;year=2013" TargetMode="External"/><Relationship Id="rId127" Type="http://schemas.openxmlformats.org/officeDocument/2006/relationships/hyperlink" Target="https://barttorvik.com/team.php?team=Kentucky&amp;year=2013" TargetMode="External"/><Relationship Id="rId681" Type="http://schemas.openxmlformats.org/officeDocument/2006/relationships/hyperlink" Target="https://barttorvik.com/team.php?team=Delaware&amp;year=2013" TargetMode="External"/><Relationship Id="rId737" Type="http://schemas.openxmlformats.org/officeDocument/2006/relationships/hyperlink" Target="https://barttorvik.com/team.php?team=Northern+Kentucky&amp;year=2013" TargetMode="External"/><Relationship Id="rId779" Type="http://schemas.openxmlformats.org/officeDocument/2006/relationships/hyperlink" Target="https://barttorvik.com/team.php?team=Hofstra&amp;year=2013" TargetMode="External"/><Relationship Id="rId31" Type="http://schemas.openxmlformats.org/officeDocument/2006/relationships/hyperlink" Target="https://barttorvik.com/team.php?team=Michigan+St.&amp;year=2013" TargetMode="External"/><Relationship Id="rId73" Type="http://schemas.openxmlformats.org/officeDocument/2006/relationships/hyperlink" Target="https://barttorvik.com/team.php?team=Missouri&amp;year=2013" TargetMode="External"/><Relationship Id="rId169" Type="http://schemas.openxmlformats.org/officeDocument/2006/relationships/hyperlink" Target="https://barttorvik.com/team.php?team=George+Washington&amp;year=2013" TargetMode="External"/><Relationship Id="rId334" Type="http://schemas.openxmlformats.org/officeDocument/2006/relationships/hyperlink" Target="https://barttorvik.com/team.php?team=Fordham&amp;year=2013" TargetMode="External"/><Relationship Id="rId376" Type="http://schemas.openxmlformats.org/officeDocument/2006/relationships/hyperlink" Target="https://barttorvik.com/team.php?team=Chicago+St.&amp;year=2013" TargetMode="External"/><Relationship Id="rId541" Type="http://schemas.openxmlformats.org/officeDocument/2006/relationships/hyperlink" Target="https://barttorvik.com/team.php?team=Tennessee&amp;year=2013" TargetMode="External"/><Relationship Id="rId583" Type="http://schemas.openxmlformats.org/officeDocument/2006/relationships/hyperlink" Target="https://barttorvik.com/team.php?team=Clemson&amp;year=2013" TargetMode="External"/><Relationship Id="rId639" Type="http://schemas.openxmlformats.org/officeDocument/2006/relationships/hyperlink" Target="https://barttorvik.com/team.php?team=Texas+Southern&amp;year=2013" TargetMode="External"/><Relationship Id="rId790" Type="http://schemas.openxmlformats.org/officeDocument/2006/relationships/hyperlink" Target="https://barttorvik.com/team.php?team=Appalachian+St.&amp;year=2013" TargetMode="External"/><Relationship Id="rId804" Type="http://schemas.openxmlformats.org/officeDocument/2006/relationships/hyperlink" Target="https://barttorvik.com/team.php?team=Eastern+Illinois&amp;year=2013" TargetMode="External"/><Relationship Id="rId4" Type="http://schemas.openxmlformats.org/officeDocument/2006/relationships/hyperlink" Target="https://barttorvik.com/team.php?team=Indiana&amp;year=2013" TargetMode="External"/><Relationship Id="rId180" Type="http://schemas.openxmlformats.org/officeDocument/2006/relationships/hyperlink" Target="https://barttorvik.com/team.php?team=Drake&amp;year=2013" TargetMode="External"/><Relationship Id="rId236" Type="http://schemas.openxmlformats.org/officeDocument/2006/relationships/hyperlink" Target="https://barttorvik.com/team.php?team=Western+Illinois&amp;year=2013" TargetMode="External"/><Relationship Id="rId278" Type="http://schemas.openxmlformats.org/officeDocument/2006/relationships/hyperlink" Target="https://barttorvik.com/team.php?team=Bryant&amp;year=2013" TargetMode="External"/><Relationship Id="rId401" Type="http://schemas.openxmlformats.org/officeDocument/2006/relationships/hyperlink" Target="https://barttorvik.com/team.php?team=Florida+A%26M&amp;year=2013" TargetMode="External"/><Relationship Id="rId443" Type="http://schemas.openxmlformats.org/officeDocument/2006/relationships/hyperlink" Target="https://barttorvik.com/team.php?team=Middle+Tennessee&amp;year=2013" TargetMode="External"/><Relationship Id="rId650" Type="http://schemas.openxmlformats.org/officeDocument/2006/relationships/hyperlink" Target="https://barttorvik.com/team.php?team=Illinois+Chicago&amp;year=2013" TargetMode="External"/><Relationship Id="rId846" Type="http://schemas.openxmlformats.org/officeDocument/2006/relationships/hyperlink" Target="https://barttorvik.com/team.php?team=Fairleigh+Dickinson&amp;year=2013" TargetMode="External"/><Relationship Id="rId303" Type="http://schemas.openxmlformats.org/officeDocument/2006/relationships/hyperlink" Target="https://barttorvik.com/team.php?team=Duquesne&amp;year=2013" TargetMode="External"/><Relationship Id="rId485" Type="http://schemas.openxmlformats.org/officeDocument/2006/relationships/hyperlink" Target="https://barttorvik.com/team.php?team=Arizona&amp;year=2013" TargetMode="External"/><Relationship Id="rId692" Type="http://schemas.openxmlformats.org/officeDocument/2006/relationships/hyperlink" Target="https://barttorvik.com/team.php?team=Toledo&amp;year=2013" TargetMode="External"/><Relationship Id="rId706" Type="http://schemas.openxmlformats.org/officeDocument/2006/relationships/hyperlink" Target="https://barttorvik.com/team.php?team=South+Carolina&amp;year=2013" TargetMode="External"/><Relationship Id="rId748" Type="http://schemas.openxmlformats.org/officeDocument/2006/relationships/hyperlink" Target="https://barttorvik.com/team.php?team=Winthrop&amp;year=2013" TargetMode="External"/><Relationship Id="rId42" Type="http://schemas.openxmlformats.org/officeDocument/2006/relationships/hyperlink" Target="https://barttorvik.com/team.php?team=Temple&amp;year=2013" TargetMode="External"/><Relationship Id="rId84" Type="http://schemas.openxmlformats.org/officeDocument/2006/relationships/hyperlink" Target="https://barttorvik.com/team.php?team=Minnesota&amp;year=2013" TargetMode="External"/><Relationship Id="rId138" Type="http://schemas.openxmlformats.org/officeDocument/2006/relationships/hyperlink" Target="https://barttorvik.com/team.php?team=Vanderbilt&amp;year=2013" TargetMode="External"/><Relationship Id="rId345" Type="http://schemas.openxmlformats.org/officeDocument/2006/relationships/hyperlink" Target="https://barttorvik.com/team.php?team=Eastern+Illinois&amp;year=2013" TargetMode="External"/><Relationship Id="rId387" Type="http://schemas.openxmlformats.org/officeDocument/2006/relationships/hyperlink" Target="https://barttorvik.com/team.php?team=Jackson+St.&amp;year=2013" TargetMode="External"/><Relationship Id="rId510" Type="http://schemas.openxmlformats.org/officeDocument/2006/relationships/hyperlink" Target="https://barttorvik.com/team.php?team=Saint+Mary%27s&amp;year=2013" TargetMode="External"/><Relationship Id="rId552" Type="http://schemas.openxmlformats.org/officeDocument/2006/relationships/hyperlink" Target="https://barttorvik.com/team.php?team=Ohio&amp;year=2013" TargetMode="External"/><Relationship Id="rId594" Type="http://schemas.openxmlformats.org/officeDocument/2006/relationships/hyperlink" Target="https://barttorvik.com/team.php?team=Nebraska&amp;year=2013" TargetMode="External"/><Relationship Id="rId608" Type="http://schemas.openxmlformats.org/officeDocument/2006/relationships/hyperlink" Target="https://barttorvik.com/team.php?team=Florida+St.&amp;year=2013" TargetMode="External"/><Relationship Id="rId815" Type="http://schemas.openxmlformats.org/officeDocument/2006/relationships/hyperlink" Target="https://barttorvik.com/team.php?team=SIU+Edwardsville&amp;year=2013" TargetMode="External"/><Relationship Id="rId191" Type="http://schemas.openxmlformats.org/officeDocument/2006/relationships/hyperlink" Target="https://barttorvik.com/team.php?team=Utah+St.&amp;year=2013" TargetMode="External"/><Relationship Id="rId205" Type="http://schemas.openxmlformats.org/officeDocument/2006/relationships/hyperlink" Target="https://barttorvik.com/team.php?team=Washington+St.&amp;year=2013" TargetMode="External"/><Relationship Id="rId247" Type="http://schemas.openxmlformats.org/officeDocument/2006/relationships/hyperlink" Target="https://barttorvik.com/team.php?team=Wagner&amp;year=2013" TargetMode="External"/><Relationship Id="rId412" Type="http://schemas.openxmlformats.org/officeDocument/2006/relationships/hyperlink" Target="https://barttorvik.com/team.php?team=Alabama+St.&amp;year=2013" TargetMode="External"/><Relationship Id="rId857" Type="http://schemas.openxmlformats.org/officeDocument/2006/relationships/hyperlink" Target="https://barttorvik.com/team.php?team=Grambling+St.&amp;year=2013" TargetMode="External"/><Relationship Id="rId107" Type="http://schemas.openxmlformats.org/officeDocument/2006/relationships/hyperlink" Target="https://barttorvik.com/team.php?team=Belmont&amp;year=2013" TargetMode="External"/><Relationship Id="rId289" Type="http://schemas.openxmlformats.org/officeDocument/2006/relationships/hyperlink" Target="https://barttorvik.com/team.php?team=Savannah+St.&amp;year=2013" TargetMode="External"/><Relationship Id="rId454" Type="http://schemas.openxmlformats.org/officeDocument/2006/relationships/hyperlink" Target="https://barttorvik.com/team.php?team=Michigan&amp;year=2013" TargetMode="External"/><Relationship Id="rId496" Type="http://schemas.openxmlformats.org/officeDocument/2006/relationships/hyperlink" Target="https://barttorvik.com/team.php?team=Southern+Miss&amp;year=2013" TargetMode="External"/><Relationship Id="rId661" Type="http://schemas.openxmlformats.org/officeDocument/2006/relationships/hyperlink" Target="https://barttorvik.com/team.php?team=Loyola+Chicago&amp;year=2013" TargetMode="External"/><Relationship Id="rId717" Type="http://schemas.openxmlformats.org/officeDocument/2006/relationships/hyperlink" Target="https://barttorvik.com/team.php?team=Cal+St.+Bakersfield&amp;year=2013" TargetMode="External"/><Relationship Id="rId759" Type="http://schemas.openxmlformats.org/officeDocument/2006/relationships/hyperlink" Target="https://barttorvik.com/team.php?team=VMI&amp;year=2013" TargetMode="External"/><Relationship Id="rId11" Type="http://schemas.openxmlformats.org/officeDocument/2006/relationships/hyperlink" Target="https://barttorvik.com/team.php?team=Pittsburgh&amp;year=2013" TargetMode="External"/><Relationship Id="rId53" Type="http://schemas.openxmlformats.org/officeDocument/2006/relationships/hyperlink" Target="https://barttorvik.com/team.php?team=Saint+Mary%27s&amp;year=2013" TargetMode="External"/><Relationship Id="rId149" Type="http://schemas.openxmlformats.org/officeDocument/2006/relationships/hyperlink" Target="https://barttorvik.com/team.php?team=Purdue&amp;year=2013" TargetMode="External"/><Relationship Id="rId314" Type="http://schemas.openxmlformats.org/officeDocument/2006/relationships/hyperlink" Target="https://barttorvik.com/team.php?team=IPFW&amp;year=2013" TargetMode="External"/><Relationship Id="rId356" Type="http://schemas.openxmlformats.org/officeDocument/2006/relationships/hyperlink" Target="https://barttorvik.com/team.php?team=Winthrop&amp;year=2013" TargetMode="External"/><Relationship Id="rId398" Type="http://schemas.openxmlformats.org/officeDocument/2006/relationships/hyperlink" Target="https://barttorvik.com/team.php?team=Alcorn+St.&amp;year=2013" TargetMode="External"/><Relationship Id="rId521" Type="http://schemas.openxmlformats.org/officeDocument/2006/relationships/hyperlink" Target="https://barttorvik.com/team.php?team=Cincinnati&amp;year=2013" TargetMode="External"/><Relationship Id="rId563" Type="http://schemas.openxmlformats.org/officeDocument/2006/relationships/hyperlink" Target="https://barttorvik.com/team.php?team=Evansville&amp;year=2013" TargetMode="External"/><Relationship Id="rId619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770" Type="http://schemas.openxmlformats.org/officeDocument/2006/relationships/hyperlink" Target="https://barttorvik.com/team.php?team=Southeast+Missouri+St.&amp;year=2013" TargetMode="External"/><Relationship Id="rId95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160" Type="http://schemas.openxmlformats.org/officeDocument/2006/relationships/hyperlink" Target="https://barttorvik.com/team.php?team=College+of+Charleston&amp;year=2013" TargetMode="External"/><Relationship Id="rId216" Type="http://schemas.openxmlformats.org/officeDocument/2006/relationships/hyperlink" Target="https://barttorvik.com/team.php?team=Montana&amp;year=2013" TargetMode="External"/><Relationship Id="rId423" Type="http://schemas.openxmlformats.org/officeDocument/2006/relationships/hyperlink" Target="https://barttorvik.com/team.php?team=Howard&amp;year=2013" TargetMode="External"/><Relationship Id="rId826" Type="http://schemas.openxmlformats.org/officeDocument/2006/relationships/hyperlink" Target="https://barttorvik.com/team.php?team=South+Dakota&amp;year=2013" TargetMode="External"/><Relationship Id="rId258" Type="http://schemas.openxmlformats.org/officeDocument/2006/relationships/hyperlink" Target="https://barttorvik.com/team.php?team=Southern+Illinois&amp;year=2013" TargetMode="External"/><Relationship Id="rId465" Type="http://schemas.openxmlformats.org/officeDocument/2006/relationships/hyperlink" Target="https://barttorvik.com/team.php?team=Colorado&amp;year=2013" TargetMode="External"/><Relationship Id="rId630" Type="http://schemas.openxmlformats.org/officeDocument/2006/relationships/hyperlink" Target="https://barttorvik.com/team.php?team=Wright+St.&amp;year=2013" TargetMode="External"/><Relationship Id="rId672" Type="http://schemas.openxmlformats.org/officeDocument/2006/relationships/hyperlink" Target="https://barttorvik.com/team.php?team=Oral+Roberts&amp;year=2013" TargetMode="External"/><Relationship Id="rId728" Type="http://schemas.openxmlformats.org/officeDocument/2006/relationships/hyperlink" Target="https://barttorvik.com/team.php?team=North+Carolina+A%26T&amp;year=2013" TargetMode="External"/><Relationship Id="rId22" Type="http://schemas.openxmlformats.org/officeDocument/2006/relationships/hyperlink" Target="https://barttorvik.com/team.php?team=Ohio+St.&amp;year=2013" TargetMode="External"/><Relationship Id="rId64" Type="http://schemas.openxmlformats.org/officeDocument/2006/relationships/hyperlink" Target="https://barttorvik.com/team.php?team=North+Carolina+St.&amp;year=2013" TargetMode="External"/><Relationship Id="rId118" Type="http://schemas.openxmlformats.org/officeDocument/2006/relationships/hyperlink" Target="https://barttorvik.com/team.php?team=Oklahoma&amp;year=2013" TargetMode="External"/><Relationship Id="rId325" Type="http://schemas.openxmlformats.org/officeDocument/2006/relationships/hyperlink" Target="https://barttorvik.com/team.php?team=North+Dakota&amp;year=2013" TargetMode="External"/><Relationship Id="rId367" Type="http://schemas.openxmlformats.org/officeDocument/2006/relationships/hyperlink" Target="https://barttorvik.com/team.php?team=Jacksonville&amp;year=2013" TargetMode="External"/><Relationship Id="rId532" Type="http://schemas.openxmlformats.org/officeDocument/2006/relationships/hyperlink" Target="https://barttorvik.com/team.php?team=Illinois+St.&amp;year=2013" TargetMode="External"/><Relationship Id="rId574" Type="http://schemas.openxmlformats.org/officeDocument/2006/relationships/hyperlink" Target="https://barttorvik.com/team.php?team=Wake+Forest&amp;year=2013" TargetMode="External"/><Relationship Id="rId171" Type="http://schemas.openxmlformats.org/officeDocument/2006/relationships/hyperlink" Target="https://barttorvik.com/team.php?team=Fresno+St.&amp;year=2013" TargetMode="External"/><Relationship Id="rId227" Type="http://schemas.openxmlformats.org/officeDocument/2006/relationships/hyperlink" Target="https://barttorvik.com/team.php?team=UTEP&amp;year=2013" TargetMode="External"/><Relationship Id="rId781" Type="http://schemas.openxmlformats.org/officeDocument/2006/relationships/hyperlink" Target="https://barttorvik.com/team.php?team=Eastern+Washington&amp;year=2013" TargetMode="External"/><Relationship Id="rId837" Type="http://schemas.openxmlformats.org/officeDocument/2006/relationships/hyperlink" Target="https://barttorvik.com/team.php?team=Alabama+A%26M&amp;year=2013" TargetMode="External"/><Relationship Id="rId269" Type="http://schemas.openxmlformats.org/officeDocument/2006/relationships/hyperlink" Target="https://barttorvik.com/team.php?team=Long+Beach+St.&amp;year=2013" TargetMode="External"/><Relationship Id="rId434" Type="http://schemas.openxmlformats.org/officeDocument/2006/relationships/hyperlink" Target="https://barttorvik.com/team.php?team=Kansas&amp;year=2013" TargetMode="External"/><Relationship Id="rId476" Type="http://schemas.openxmlformats.org/officeDocument/2006/relationships/hyperlink" Target="https://barttorvik.com/team.php?team=Marquette&amp;year=2013" TargetMode="External"/><Relationship Id="rId641" Type="http://schemas.openxmlformats.org/officeDocument/2006/relationships/hyperlink" Target="https://barttorvik.com/team.php?team=Southern&amp;year=2013" TargetMode="External"/><Relationship Id="rId683" Type="http://schemas.openxmlformats.org/officeDocument/2006/relationships/hyperlink" Target="https://barttorvik.com/team.php?team=Georgia+St.&amp;year=2013" TargetMode="External"/><Relationship Id="rId739" Type="http://schemas.openxmlformats.org/officeDocument/2006/relationships/hyperlink" Target="https://barttorvik.com/team.php?team=Duquesne&amp;year=2013" TargetMode="External"/><Relationship Id="rId33" Type="http://schemas.openxmlformats.org/officeDocument/2006/relationships/hyperlink" Target="https://barttorvik.com/team.php?team=Wisconsin&amp;year=2013" TargetMode="External"/><Relationship Id="rId129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280" Type="http://schemas.openxmlformats.org/officeDocument/2006/relationships/hyperlink" Target="https://barttorvik.com/team.php?team=Elon&amp;year=2013" TargetMode="External"/><Relationship Id="rId336" Type="http://schemas.openxmlformats.org/officeDocument/2006/relationships/hyperlink" Target="https://barttorvik.com/team.php?team=Saint+Peter%27s&amp;year=2013" TargetMode="External"/><Relationship Id="rId501" Type="http://schemas.openxmlformats.org/officeDocument/2006/relationships/hyperlink" Target="https://barttorvik.com/team.php?team=New+Mexico&amp;year=2013" TargetMode="External"/><Relationship Id="rId543" Type="http://schemas.openxmlformats.org/officeDocument/2006/relationships/hyperlink" Target="https://barttorvik.com/team.php?team=New+Mexico+St.&amp;year=2013" TargetMode="External"/><Relationship Id="rId75" Type="http://schemas.openxmlformats.org/officeDocument/2006/relationships/hyperlink" Target="https://barttorvik.com/team.php?team=La+Salle&amp;year=2013" TargetMode="External"/><Relationship Id="rId140" Type="http://schemas.openxmlformats.org/officeDocument/2006/relationships/hyperlink" Target="https://barttorvik.com/team.php?team=Evansville&amp;year=2013" TargetMode="External"/><Relationship Id="rId182" Type="http://schemas.openxmlformats.org/officeDocument/2006/relationships/hyperlink" Target="https://barttorvik.com/team.php?team=St.+Bonaventure&amp;year=2013" TargetMode="External"/><Relationship Id="rId378" Type="http://schemas.openxmlformats.org/officeDocument/2006/relationships/hyperlink" Target="https://barttorvik.com/team.php?team=Lipscomb&amp;year=2013" TargetMode="External"/><Relationship Id="rId403" Type="http://schemas.openxmlformats.org/officeDocument/2006/relationships/hyperlink" Target="https://barttorvik.com/team.php?team=IUPUI&amp;year=2013" TargetMode="External"/><Relationship Id="rId585" Type="http://schemas.openxmlformats.org/officeDocument/2006/relationships/hyperlink" Target="https://barttorvik.com/team.php?team=South+Dakota+St.&amp;year=2013" TargetMode="External"/><Relationship Id="rId750" Type="http://schemas.openxmlformats.org/officeDocument/2006/relationships/hyperlink" Target="https://barttorvik.com/team.php?team=UC+Santa+Barbara&amp;year=2013" TargetMode="External"/><Relationship Id="rId792" Type="http://schemas.openxmlformats.org/officeDocument/2006/relationships/hyperlink" Target="https://barttorvik.com/team.php?team=Montana+St.&amp;year=2013" TargetMode="External"/><Relationship Id="rId806" Type="http://schemas.openxmlformats.org/officeDocument/2006/relationships/hyperlink" Target="https://barttorvik.com/team.php?team=Cornell&amp;year=2013" TargetMode="External"/><Relationship Id="rId848" Type="http://schemas.openxmlformats.org/officeDocument/2006/relationships/hyperlink" Target="https://barttorvik.com/team.php?team=Binghamton&amp;year=2013" TargetMode="External"/><Relationship Id="rId6" Type="http://schemas.openxmlformats.org/officeDocument/2006/relationships/hyperlink" Target="https://barttorvik.com/team.php?team=Georgetown&amp;year=2013" TargetMode="External"/><Relationship Id="rId238" Type="http://schemas.openxmlformats.org/officeDocument/2006/relationships/hyperlink" Target="https://barttorvik.com/team.php?team=Manhattan&amp;year=2013" TargetMode="External"/><Relationship Id="rId445" Type="http://schemas.openxmlformats.org/officeDocument/2006/relationships/hyperlink" Target="https://barttorvik.com/team.php?team=Duke&amp;year=2013" TargetMode="External"/><Relationship Id="rId487" Type="http://schemas.openxmlformats.org/officeDocument/2006/relationships/hyperlink" Target="https://barttorvik.com/team.php?team=Oklahoma+St.&amp;year=2013" TargetMode="External"/><Relationship Id="rId610" Type="http://schemas.openxmlformats.org/officeDocument/2006/relationships/hyperlink" Target="https://barttorvik.com/team.php?team=James+Madison&amp;year=2013" TargetMode="External"/><Relationship Id="rId652" Type="http://schemas.openxmlformats.org/officeDocument/2006/relationships/hyperlink" Target="https://barttorvik.com/team.php?team=Montana&amp;year=2013" TargetMode="External"/><Relationship Id="rId694" Type="http://schemas.openxmlformats.org/officeDocument/2006/relationships/hyperlink" Target="https://barttorvik.com/team.php?team=Drexel&amp;year=2013" TargetMode="External"/><Relationship Id="rId708" Type="http://schemas.openxmlformats.org/officeDocument/2006/relationships/hyperlink" Target="https://barttorvik.com/team.php?team=LIU+Brooklyn&amp;year=2013" TargetMode="External"/><Relationship Id="rId291" Type="http://schemas.openxmlformats.org/officeDocument/2006/relationships/hyperlink" Target="https://barttorvik.com/team.php?team=Missouri+St.&amp;year=2013" TargetMode="External"/><Relationship Id="rId305" Type="http://schemas.openxmlformats.org/officeDocument/2006/relationships/hyperlink" Target="https://barttorvik.com/team.php?team=South+Dakota&amp;year=2013" TargetMode="External"/><Relationship Id="rId347" Type="http://schemas.openxmlformats.org/officeDocument/2006/relationships/hyperlink" Target="https://barttorvik.com/team.php?team=Monmouth&amp;year=2013" TargetMode="External"/><Relationship Id="rId512" Type="http://schemas.openxmlformats.org/officeDocument/2006/relationships/hyperlink" Target="https://barttorvik.com/team.php?team=UNLV&amp;year=2013" TargetMode="External"/><Relationship Id="rId44" Type="http://schemas.openxmlformats.org/officeDocument/2006/relationships/hyperlink" Target="https://barttorvik.com/team.php?team=Memphis&amp;year=2013" TargetMode="External"/><Relationship Id="rId86" Type="http://schemas.openxmlformats.org/officeDocument/2006/relationships/hyperlink" Target="https://barttorvik.com/team.php?team=Bucknell&amp;year=2013" TargetMode="External"/><Relationship Id="rId151" Type="http://schemas.openxmlformats.org/officeDocument/2006/relationships/hyperlink" Target="https://barttorvik.com/team.php?team=UCF&amp;year=2013" TargetMode="External"/><Relationship Id="rId389" Type="http://schemas.openxmlformats.org/officeDocument/2006/relationships/hyperlink" Target="https://barttorvik.com/team.php?team=Delaware+St.&amp;year=2013" TargetMode="External"/><Relationship Id="rId554" Type="http://schemas.openxmlformats.org/officeDocument/2006/relationships/hyperlink" Target="https://barttorvik.com/team.php?team=Akron&amp;year=2013" TargetMode="External"/><Relationship Id="rId596" Type="http://schemas.openxmlformats.org/officeDocument/2006/relationships/hyperlink" Target="https://barttorvik.com/team.php?team=Pacific&amp;year=2013" TargetMode="External"/><Relationship Id="rId761" Type="http://schemas.openxmlformats.org/officeDocument/2006/relationships/hyperlink" Target="https://barttorvik.com/team.php?team=Mississippi+St.&amp;year=2013" TargetMode="External"/><Relationship Id="rId817" Type="http://schemas.openxmlformats.org/officeDocument/2006/relationships/hyperlink" Target="https://barttorvik.com/team.php?team=Idaho+St.&amp;year=2013" TargetMode="External"/><Relationship Id="rId193" Type="http://schemas.openxmlformats.org/officeDocument/2006/relationships/hyperlink" Target="https://barttorvik.com/team.php?team=Pacific&amp;year=2013" TargetMode="External"/><Relationship Id="rId207" Type="http://schemas.openxmlformats.org/officeDocument/2006/relationships/hyperlink" Target="https://barttorvik.com/team.php?team=Tulane&amp;year=2013" TargetMode="External"/><Relationship Id="rId249" Type="http://schemas.openxmlformats.org/officeDocument/2006/relationships/hyperlink" Target="https://barttorvik.com/team.php?team=Army&amp;year=2013" TargetMode="External"/><Relationship Id="rId414" Type="http://schemas.openxmlformats.org/officeDocument/2006/relationships/hyperlink" Target="https://barttorvik.com/team.php?team=Tennessee+Martin&amp;year=2013" TargetMode="External"/><Relationship Id="rId456" Type="http://schemas.openxmlformats.org/officeDocument/2006/relationships/hyperlink" Target="https://barttorvik.com/team.php?team=VCU&amp;year=2013" TargetMode="External"/><Relationship Id="rId498" Type="http://schemas.openxmlformats.org/officeDocument/2006/relationships/hyperlink" Target="https://barttorvik.com/team.php?team=Kansas+St.&amp;year=2013" TargetMode="External"/><Relationship Id="rId621" Type="http://schemas.openxmlformats.org/officeDocument/2006/relationships/hyperlink" Target="https://barttorvik.com/team.php?team=West+Virginia&amp;year=2013" TargetMode="External"/><Relationship Id="rId663" Type="http://schemas.openxmlformats.org/officeDocument/2006/relationships/hyperlink" Target="https://barttorvik.com/team.php?team=Kent+St.&amp;year=2013" TargetMode="External"/><Relationship Id="rId13" Type="http://schemas.openxmlformats.org/officeDocument/2006/relationships/hyperlink" Target="https://barttorvik.com/team.php?team=Duke&amp;year=2013" TargetMode="External"/><Relationship Id="rId109" Type="http://schemas.openxmlformats.org/officeDocument/2006/relationships/hyperlink" Target="https://barttorvik.com/team.php?team=Mississippi&amp;year=2013" TargetMode="External"/><Relationship Id="rId260" Type="http://schemas.openxmlformats.org/officeDocument/2006/relationships/hyperlink" Target="https://barttorvik.com/team.php?team=Houston&amp;year=2013" TargetMode="External"/><Relationship Id="rId316" Type="http://schemas.openxmlformats.org/officeDocument/2006/relationships/hyperlink" Target="https://barttorvik.com/team.php?team=Florida+Atlantic&amp;year=2013" TargetMode="External"/><Relationship Id="rId523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719" Type="http://schemas.openxmlformats.org/officeDocument/2006/relationships/hyperlink" Target="https://barttorvik.com/team.php?team=William+%26+Mary&amp;year=2013" TargetMode="External"/><Relationship Id="rId55" Type="http://schemas.openxmlformats.org/officeDocument/2006/relationships/hyperlink" Target="https://barttorvik.com/team.php?team=Butler&amp;year=2013" TargetMode="External"/><Relationship Id="rId97" Type="http://schemas.openxmlformats.org/officeDocument/2006/relationships/hyperlink" Target="https://barttorvik.com/team.php?team=Maryland&amp;year=2013" TargetMode="External"/><Relationship Id="rId120" Type="http://schemas.openxmlformats.org/officeDocument/2006/relationships/hyperlink" Target="https://barttorvik.com/team.php?team=Davidson&amp;year=2013" TargetMode="External"/><Relationship Id="rId358" Type="http://schemas.openxmlformats.org/officeDocument/2006/relationships/hyperlink" Target="https://barttorvik.com/team.php?team=Wofford&amp;year=2013" TargetMode="External"/><Relationship Id="rId565" Type="http://schemas.openxmlformats.org/officeDocument/2006/relationships/hyperlink" Target="https://barttorvik.com/team.php?team=California&amp;year=2013" TargetMode="External"/><Relationship Id="rId730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772" Type="http://schemas.openxmlformats.org/officeDocument/2006/relationships/hyperlink" Target="https://barttorvik.com/team.php?team=NJIT&amp;year=2013" TargetMode="External"/><Relationship Id="rId828" Type="http://schemas.openxmlformats.org/officeDocument/2006/relationships/hyperlink" Target="https://barttorvik.com/team.php?team=East+Tennessee+St.&amp;year=2013" TargetMode="External"/><Relationship Id="rId162" Type="http://schemas.openxmlformats.org/officeDocument/2006/relationships/hyperlink" Target="https://barttorvik.com/team.php?team=Wright+St.&amp;year=2013" TargetMode="External"/><Relationship Id="rId218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425" Type="http://schemas.openxmlformats.org/officeDocument/2006/relationships/hyperlink" Target="https://barttorvik.com/team.php?team=Presbyterian&amp;year=2013" TargetMode="External"/><Relationship Id="rId467" Type="http://schemas.openxmlformats.org/officeDocument/2006/relationships/hyperlink" Target="https://barttorvik.com/team.php?team=Saint+Louis&amp;year=2013" TargetMode="External"/><Relationship Id="rId632" Type="http://schemas.openxmlformats.org/officeDocument/2006/relationships/hyperlink" Target="https://barttorvik.com/team.php?team=Long+Beach+St.&amp;year=2013" TargetMode="External"/><Relationship Id="rId271" Type="http://schemas.openxmlformats.org/officeDocument/2006/relationships/hyperlink" Target="https://barttorvik.com/team.php?team=Texas+St.&amp;year=2013" TargetMode="External"/><Relationship Id="rId674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24" Type="http://schemas.openxmlformats.org/officeDocument/2006/relationships/hyperlink" Target="https://barttorvik.com/team.php?team=Illinois&amp;year=2013" TargetMode="External"/><Relationship Id="rId66" Type="http://schemas.openxmlformats.org/officeDocument/2006/relationships/hyperlink" Target="https://barttorvik.com/team.php?team=Colorado+St.&amp;year=2013" TargetMode="External"/><Relationship Id="rId131" Type="http://schemas.openxmlformats.org/officeDocument/2006/relationships/hyperlink" Target="https://barttorvik.com/team.php?team=Valparaiso&amp;year=2013" TargetMode="External"/><Relationship Id="rId327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369" Type="http://schemas.openxmlformats.org/officeDocument/2006/relationships/hyperlink" Target="https://barttorvik.com/team.php?team=Sacramento+St.&amp;year=2013" TargetMode="External"/><Relationship Id="rId534" Type="http://schemas.openxmlformats.org/officeDocument/2006/relationships/hyperlink" Target="https://barttorvik.com/team.php?team=Davidson&amp;year=2013" TargetMode="External"/><Relationship Id="rId576" Type="http://schemas.openxmlformats.org/officeDocument/2006/relationships/hyperlink" Target="https://barttorvik.com/team.php?team=Alabama&amp;year=2013" TargetMode="External"/><Relationship Id="rId741" Type="http://schemas.openxmlformats.org/officeDocument/2006/relationships/hyperlink" Target="https://barttorvik.com/team.php?team=UC+Davis&amp;year=2013" TargetMode="External"/><Relationship Id="rId783" Type="http://schemas.openxmlformats.org/officeDocument/2006/relationships/hyperlink" Target="https://barttorvik.com/team.php?team=New+Hampshire&amp;year=2013" TargetMode="External"/><Relationship Id="rId839" Type="http://schemas.openxmlformats.org/officeDocument/2006/relationships/hyperlink" Target="https://barttorvik.com/team.php?team=Furman&amp;year=2013" TargetMode="External"/><Relationship Id="rId173" Type="http://schemas.openxmlformats.org/officeDocument/2006/relationships/hyperlink" Target="https://barttorvik.com/team.php?team=Clemson&amp;year=2013" TargetMode="External"/><Relationship Id="rId229" Type="http://schemas.openxmlformats.org/officeDocument/2006/relationships/hyperlink" Target="https://barttorvik.com/team.php?team=Idaho&amp;year=2013" TargetMode="External"/><Relationship Id="rId380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436" Type="http://schemas.openxmlformats.org/officeDocument/2006/relationships/hyperlink" Target="https://barttorvik.com/team.php?team=Gonzaga&amp;year=2013" TargetMode="External"/><Relationship Id="rId601" Type="http://schemas.openxmlformats.org/officeDocument/2006/relationships/hyperlink" Target="https://barttorvik.com/team.php?team=Charlotte&amp;year=2013" TargetMode="External"/><Relationship Id="rId643" Type="http://schemas.openxmlformats.org/officeDocument/2006/relationships/hyperlink" Target="https://barttorvik.com/team.php?team=SMU&amp;year=2013" TargetMode="External"/><Relationship Id="rId240" Type="http://schemas.openxmlformats.org/officeDocument/2006/relationships/hyperlink" Target="https://barttorvik.com/team.php?team=Air+Force&amp;year=2013" TargetMode="External"/><Relationship Id="rId478" Type="http://schemas.openxmlformats.org/officeDocument/2006/relationships/hyperlink" Target="https://barttorvik.com/team.php?team=Iowa+St.&amp;year=2013" TargetMode="External"/><Relationship Id="rId685" Type="http://schemas.openxmlformats.org/officeDocument/2006/relationships/hyperlink" Target="https://barttorvik.com/team.php?team=Elon&amp;year=2013" TargetMode="External"/><Relationship Id="rId850" Type="http://schemas.openxmlformats.org/officeDocument/2006/relationships/hyperlink" Target="https://barttorvik.com/team.php?team=St.+Francis+PA&amp;year=2013" TargetMode="External"/><Relationship Id="rId35" Type="http://schemas.openxmlformats.org/officeDocument/2006/relationships/hyperlink" Target="https://barttorvik.com/team.php?team=Cincinnati&amp;year=2013" TargetMode="External"/><Relationship Id="rId77" Type="http://schemas.openxmlformats.org/officeDocument/2006/relationships/hyperlink" Target="https://barttorvik.com/team.php?team=Alabama&amp;year=2013" TargetMode="External"/><Relationship Id="rId100" Type="http://schemas.openxmlformats.org/officeDocument/2006/relationships/hyperlink" Target="https://barttorvik.com/team.php?team=Southern+Miss&amp;year=2013" TargetMode="External"/><Relationship Id="rId282" Type="http://schemas.openxmlformats.org/officeDocument/2006/relationships/hyperlink" Target="https://barttorvik.com/team.php?team=Western+Carolina&amp;year=2013" TargetMode="External"/><Relationship Id="rId338" Type="http://schemas.openxmlformats.org/officeDocument/2006/relationships/hyperlink" Target="https://barttorvik.com/team.php?team=Dartmouth&amp;year=2013" TargetMode="External"/><Relationship Id="rId503" Type="http://schemas.openxmlformats.org/officeDocument/2006/relationships/hyperlink" Target="https://barttorvik.com/team.php?team=Oregon&amp;year=2013" TargetMode="External"/><Relationship Id="rId545" Type="http://schemas.openxmlformats.org/officeDocument/2006/relationships/hyperlink" Target="https://barttorvik.com/team.php?team=Dayton&amp;year=2013" TargetMode="External"/><Relationship Id="rId587" Type="http://schemas.openxmlformats.org/officeDocument/2006/relationships/hyperlink" Target="https://barttorvik.com/team.php?team=George+Washington&amp;year=2013" TargetMode="External"/><Relationship Id="rId710" Type="http://schemas.openxmlformats.org/officeDocument/2006/relationships/hyperlink" Target="https://barttorvik.com/team.php?team=FIU&amp;year=2013" TargetMode="External"/><Relationship Id="rId752" Type="http://schemas.openxmlformats.org/officeDocument/2006/relationships/hyperlink" Target="https://barttorvik.com/team.php?team=IPFW&amp;year=2013" TargetMode="External"/><Relationship Id="rId808" Type="http://schemas.openxmlformats.org/officeDocument/2006/relationships/hyperlink" Target="https://barttorvik.com/team.php?team=Cal+St.+Northridge&amp;year=2013" TargetMode="External"/><Relationship Id="rId8" Type="http://schemas.openxmlformats.org/officeDocument/2006/relationships/hyperlink" Target="https://barttorvik.com/team.php?team=Gonzaga&amp;year=2013" TargetMode="External"/><Relationship Id="rId142" Type="http://schemas.openxmlformats.org/officeDocument/2006/relationships/hyperlink" Target="https://barttorvik.com/team.php?team=Iona&amp;year=2013" TargetMode="External"/><Relationship Id="rId184" Type="http://schemas.openxmlformats.org/officeDocument/2006/relationships/hyperlink" Target="https://barttorvik.com/team.php?team=Albany&amp;year=2013" TargetMode="External"/><Relationship Id="rId391" Type="http://schemas.openxmlformats.org/officeDocument/2006/relationships/hyperlink" Target="https://barttorvik.com/team.php?team=Northern+Illinois&amp;year=2013" TargetMode="External"/><Relationship Id="rId405" Type="http://schemas.openxmlformats.org/officeDocument/2006/relationships/hyperlink" Target="https://barttorvik.com/team.php?team=Fairleigh+Dickinson&amp;year=2013" TargetMode="External"/><Relationship Id="rId447" Type="http://schemas.openxmlformats.org/officeDocument/2006/relationships/hyperlink" Target="https://barttorvik.com/team.php?team=Syracuse&amp;year=2013" TargetMode="External"/><Relationship Id="rId612" Type="http://schemas.openxmlformats.org/officeDocument/2006/relationships/hyperlink" Target="https://barttorvik.com/team.php?team=Washington&amp;year=2013" TargetMode="External"/><Relationship Id="rId794" Type="http://schemas.openxmlformats.org/officeDocument/2006/relationships/hyperlink" Target="https://barttorvik.com/team.php?team=UT+Rio+Grande+Valley&amp;year=2013" TargetMode="External"/><Relationship Id="rId251" Type="http://schemas.openxmlformats.org/officeDocument/2006/relationships/hyperlink" Target="https://barttorvik.com/team.php?team=Western+Kentucky&amp;year=2013" TargetMode="External"/><Relationship Id="rId489" Type="http://schemas.openxmlformats.org/officeDocument/2006/relationships/hyperlink" Target="https://barttorvik.com/team.php?team=Notre+Dame&amp;year=2013" TargetMode="External"/><Relationship Id="rId654" Type="http://schemas.openxmlformats.org/officeDocument/2006/relationships/hyperlink" Target="https://barttorvik.com/team.php?team=Hawaii&amp;year=2013" TargetMode="External"/><Relationship Id="rId696" Type="http://schemas.openxmlformats.org/officeDocument/2006/relationships/hyperlink" Target="https://barttorvik.com/team.php?team=San+Diego&amp;year=2013" TargetMode="External"/><Relationship Id="rId46" Type="http://schemas.openxmlformats.org/officeDocument/2006/relationships/hyperlink" Target="https://barttorvik.com/team.php?team=Marquette&amp;year=2013" TargetMode="External"/><Relationship Id="rId293" Type="http://schemas.openxmlformats.org/officeDocument/2006/relationships/hyperlink" Target="https://barttorvik.com/team.php?team=Stetson&amp;year=2013" TargetMode="External"/><Relationship Id="rId307" Type="http://schemas.openxmlformats.org/officeDocument/2006/relationships/hyperlink" Target="https://barttorvik.com/team.php?team=North+Florida&amp;year=2013" TargetMode="External"/><Relationship Id="rId349" Type="http://schemas.openxmlformats.org/officeDocument/2006/relationships/hyperlink" Target="https://barttorvik.com/team.php?team=Cal+St.+Bakersfield&amp;year=2013" TargetMode="External"/><Relationship Id="rId514" Type="http://schemas.openxmlformats.org/officeDocument/2006/relationships/hyperlink" Target="https://barttorvik.com/team.php?team=North+Carolina+St.&amp;year=2013" TargetMode="External"/><Relationship Id="rId556" Type="http://schemas.openxmlformats.org/officeDocument/2006/relationships/hyperlink" Target="https://barttorvik.com/team.php?team=Bucknell&amp;year=2013" TargetMode="External"/><Relationship Id="rId721" Type="http://schemas.openxmlformats.org/officeDocument/2006/relationships/hyperlink" Target="https://barttorvik.com/team.php?team=Northern+Colorado&amp;year=2013" TargetMode="External"/><Relationship Id="rId763" Type="http://schemas.openxmlformats.org/officeDocument/2006/relationships/hyperlink" Target="https://barttorvik.com/team.php?team=Tennessee+Tech&amp;year=2013" TargetMode="External"/><Relationship Id="rId88" Type="http://schemas.openxmlformats.org/officeDocument/2006/relationships/hyperlink" Target="https://barttorvik.com/team.php?team=California&amp;year=2013" TargetMode="External"/><Relationship Id="rId111" Type="http://schemas.openxmlformats.org/officeDocument/2006/relationships/hyperlink" Target="https://barttorvik.com/team.php?team=North+Dakota+St.&amp;year=2013" TargetMode="External"/><Relationship Id="rId153" Type="http://schemas.openxmlformats.org/officeDocument/2006/relationships/hyperlink" Target="https://barttorvik.com/team.php?team=Utah&amp;year=2013" TargetMode="External"/><Relationship Id="rId195" Type="http://schemas.openxmlformats.org/officeDocument/2006/relationships/hyperlink" Target="https://barttorvik.com/team.php?team=Robert+Morris&amp;year=2013" TargetMode="External"/><Relationship Id="rId209" Type="http://schemas.openxmlformats.org/officeDocument/2006/relationships/hyperlink" Target="https://barttorvik.com/team.php?team=Fairfield&amp;year=2013" TargetMode="External"/><Relationship Id="rId360" Type="http://schemas.openxmlformats.org/officeDocument/2006/relationships/hyperlink" Target="https://barttorvik.com/team.php?team=Georgia+Southern&amp;year=2013" TargetMode="External"/><Relationship Id="rId416" Type="http://schemas.openxmlformats.org/officeDocument/2006/relationships/hyperlink" Target="https://barttorvik.com/team.php?team=Houston+Christian&amp;year=2013" TargetMode="External"/><Relationship Id="rId598" Type="http://schemas.openxmlformats.org/officeDocument/2006/relationships/hyperlink" Target="https://barttorvik.com/team.php?team=Lehigh&amp;year=2013" TargetMode="External"/><Relationship Id="rId819" Type="http://schemas.openxmlformats.org/officeDocument/2006/relationships/hyperlink" Target="https://barttorvik.com/team.php?team=UMBC&amp;year=2013" TargetMode="External"/><Relationship Id="rId220" Type="http://schemas.openxmlformats.org/officeDocument/2006/relationships/hyperlink" Target="https://barttorvik.com/team.php?team=Penn+St.&amp;year=2013" TargetMode="External"/><Relationship Id="rId458" Type="http://schemas.openxmlformats.org/officeDocument/2006/relationships/hyperlink" Target="https://barttorvik.com/team.php?team=Virginia&amp;year=2013" TargetMode="External"/><Relationship Id="rId623" Type="http://schemas.openxmlformats.org/officeDocument/2006/relationships/hyperlink" Target="https://barttorvik.com/team.php?team=South+Florida&amp;year=2013" TargetMode="External"/><Relationship Id="rId665" Type="http://schemas.openxmlformats.org/officeDocument/2006/relationships/hyperlink" Target="https://barttorvik.com/team.php?team=North+Carolina+Central&amp;year=2013" TargetMode="External"/><Relationship Id="rId830" Type="http://schemas.openxmlformats.org/officeDocument/2006/relationships/hyperlink" Target="https://barttorvik.com/team.php?team=Prairie+View+A%26M&amp;year=2013" TargetMode="External"/><Relationship Id="rId15" Type="http://schemas.openxmlformats.org/officeDocument/2006/relationships/hyperlink" Target="https://barttorvik.com/team.php?team=Kansas&amp;year=2013" TargetMode="External"/><Relationship Id="rId57" Type="http://schemas.openxmlformats.org/officeDocument/2006/relationships/hyperlink" Target="https://barttorvik.com/team.php?team=UNLV&amp;year=2013" TargetMode="External"/><Relationship Id="rId262" Type="http://schemas.openxmlformats.org/officeDocument/2006/relationships/hyperlink" Target="https://barttorvik.com/team.php?team=St.+Francis+NY&amp;year=2013" TargetMode="External"/><Relationship Id="rId318" Type="http://schemas.openxmlformats.org/officeDocument/2006/relationships/hyperlink" Target="https://barttorvik.com/team.php?team=UTSA&amp;year=2013" TargetMode="External"/><Relationship Id="rId525" Type="http://schemas.openxmlformats.org/officeDocument/2006/relationships/hyperlink" Target="https://barttorvik.com/team.php?team=Memphis&amp;year=2013" TargetMode="External"/><Relationship Id="rId567" Type="http://schemas.openxmlformats.org/officeDocument/2006/relationships/hyperlink" Target="https://barttorvik.com/team.php?team=Illinois&amp;year=2013" TargetMode="External"/><Relationship Id="rId732" Type="http://schemas.openxmlformats.org/officeDocument/2006/relationships/hyperlink" Target="https://barttorvik.com/team.php?team=UNC+Wilmington&amp;year=2013" TargetMode="External"/><Relationship Id="rId99" Type="http://schemas.openxmlformats.org/officeDocument/2006/relationships/hyperlink" Target="https://barttorvik.com/team.php?team=Oregon&amp;year=2013" TargetMode="External"/><Relationship Id="rId122" Type="http://schemas.openxmlformats.org/officeDocument/2006/relationships/hyperlink" Target="https://barttorvik.com/team.php?team=Rutgers&amp;year=2013" TargetMode="External"/><Relationship Id="rId164" Type="http://schemas.openxmlformats.org/officeDocument/2006/relationships/hyperlink" Target="https://barttorvik.com/team.php?team=Canisius&amp;year=2013" TargetMode="External"/><Relationship Id="rId371" Type="http://schemas.openxmlformats.org/officeDocument/2006/relationships/hyperlink" Target="https://barttorvik.com/team.php?team=American&amp;year=2013" TargetMode="External"/><Relationship Id="rId774" Type="http://schemas.openxmlformats.org/officeDocument/2006/relationships/hyperlink" Target="https://barttorvik.com/team.php?team=Lipscomb&amp;year=2013" TargetMode="External"/><Relationship Id="rId427" Type="http://schemas.openxmlformats.org/officeDocument/2006/relationships/hyperlink" Target="https://barttorvik.com/team.php?team=New+Orleans&amp;year=2013" TargetMode="External"/><Relationship Id="rId469" Type="http://schemas.openxmlformats.org/officeDocument/2006/relationships/hyperlink" Target="https://barttorvik.com/team.php?team=Oklahoma&amp;year=2013" TargetMode="External"/><Relationship Id="rId634" Type="http://schemas.openxmlformats.org/officeDocument/2006/relationships/hyperlink" Target="https://barttorvik.com/team.php?team=Bryant&amp;year=2013" TargetMode="External"/><Relationship Id="rId676" Type="http://schemas.openxmlformats.org/officeDocument/2006/relationships/hyperlink" Target="https://barttorvik.com/team.php?team=Little+Rock&amp;year=2013" TargetMode="External"/><Relationship Id="rId841" Type="http://schemas.openxmlformats.org/officeDocument/2006/relationships/hyperlink" Target="https://barttorvik.com/team.php?team=New+Orleans&amp;year=2013" TargetMode="External"/><Relationship Id="rId26" Type="http://schemas.openxmlformats.org/officeDocument/2006/relationships/hyperlink" Target="https://barttorvik.com/team.php?team=Arizona&amp;year=2013" TargetMode="External"/><Relationship Id="rId231" Type="http://schemas.openxmlformats.org/officeDocument/2006/relationships/hyperlink" Target="https://barttorvik.com/team.php?team=San+Diego&amp;year=2013" TargetMode="External"/><Relationship Id="rId273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329" Type="http://schemas.openxmlformats.org/officeDocument/2006/relationships/hyperlink" Target="https://barttorvik.com/team.php?team=Mississippi+St.&amp;year=2013" TargetMode="External"/><Relationship Id="rId480" Type="http://schemas.openxmlformats.org/officeDocument/2006/relationships/hyperlink" Target="https://barttorvik.com/team.php?team=Missouri&amp;year=2013" TargetMode="External"/><Relationship Id="rId536" Type="http://schemas.openxmlformats.org/officeDocument/2006/relationships/hyperlink" Target="https://barttorvik.com/team.php?team=Maryland&amp;year=2013" TargetMode="External"/><Relationship Id="rId701" Type="http://schemas.openxmlformats.org/officeDocument/2006/relationships/hyperlink" Target="https://barttorvik.com/team.php?team=Arkansas+Pine+Bluff&amp;year=2013" TargetMode="External"/><Relationship Id="rId68" Type="http://schemas.openxmlformats.org/officeDocument/2006/relationships/hyperlink" Target="https://barttorvik.com/team.php?team=Wichita+St.&amp;year=2013" TargetMode="External"/><Relationship Id="rId133" Type="http://schemas.openxmlformats.org/officeDocument/2006/relationships/hyperlink" Target="https://barttorvik.com/team.php?team=Seton+Hall&amp;year=2013" TargetMode="External"/><Relationship Id="rId175" Type="http://schemas.openxmlformats.org/officeDocument/2006/relationships/hyperlink" Target="https://barttorvik.com/team.php?team=South+Dakota+St.&amp;year=2013" TargetMode="External"/><Relationship Id="rId340" Type="http://schemas.openxmlformats.org/officeDocument/2006/relationships/hyperlink" Target="https://barttorvik.com/team.php?team=UNC+Greensboro&amp;year=2013" TargetMode="External"/><Relationship Id="rId578" Type="http://schemas.openxmlformats.org/officeDocument/2006/relationships/hyperlink" Target="https://barttorvik.com/team.php?team=Wyoming&amp;year=2013" TargetMode="External"/><Relationship Id="rId743" Type="http://schemas.openxmlformats.org/officeDocument/2006/relationships/hyperlink" Target="https://barttorvik.com/team.php?team=Gardner+Webb&amp;year=2013" TargetMode="External"/><Relationship Id="rId785" Type="http://schemas.openxmlformats.org/officeDocument/2006/relationships/hyperlink" Target="https://barttorvik.com/team.php?team=Central+Connecticut&amp;year=2013" TargetMode="External"/><Relationship Id="rId200" Type="http://schemas.openxmlformats.org/officeDocument/2006/relationships/hyperlink" Target="https://barttorvik.com/team.php?team=Oral+Roberts&amp;year=2013" TargetMode="External"/><Relationship Id="rId382" Type="http://schemas.openxmlformats.org/officeDocument/2006/relationships/hyperlink" Target="https://barttorvik.com/team.php?team=Northern+Arizona&amp;year=2013" TargetMode="External"/><Relationship Id="rId438" Type="http://schemas.openxmlformats.org/officeDocument/2006/relationships/hyperlink" Target="https://barttorvik.com/team.php?team=Louisville&amp;year=2013" TargetMode="External"/><Relationship Id="rId603" Type="http://schemas.openxmlformats.org/officeDocument/2006/relationships/hyperlink" Target="https://barttorvik.com/team.php?team=St.+John%27s&amp;year=2013" TargetMode="External"/><Relationship Id="rId645" Type="http://schemas.openxmlformats.org/officeDocument/2006/relationships/hyperlink" Target="https://barttorvik.com/team.php?team=Robert+Morris&amp;year=2013" TargetMode="External"/><Relationship Id="rId687" Type="http://schemas.openxmlformats.org/officeDocument/2006/relationships/hyperlink" Target="https://barttorvik.com/team.php?team=Albany&amp;year=2013" TargetMode="External"/><Relationship Id="rId810" Type="http://schemas.openxmlformats.org/officeDocument/2006/relationships/hyperlink" Target="https://barttorvik.com/team.php?team=McNeese+St.&amp;year=2013" TargetMode="External"/><Relationship Id="rId852" Type="http://schemas.openxmlformats.org/officeDocument/2006/relationships/hyperlink" Target="https://barttorvik.com/team.php?team=Kennesaw+St.&amp;year=2013" TargetMode="External"/><Relationship Id="rId242" Type="http://schemas.openxmlformats.org/officeDocument/2006/relationships/hyperlink" Target="https://barttorvik.com/team.php?team=Quinnipiac&amp;year=2013" TargetMode="External"/><Relationship Id="rId284" Type="http://schemas.openxmlformats.org/officeDocument/2006/relationships/hyperlink" Target="https://barttorvik.com/team.php?team=Cornell&amp;year=2013" TargetMode="External"/><Relationship Id="rId491" Type="http://schemas.openxmlformats.org/officeDocument/2006/relationships/hyperlink" Target="https://barttorvik.com/team.php?team=Kentucky&amp;year=2013" TargetMode="External"/><Relationship Id="rId505" Type="http://schemas.openxmlformats.org/officeDocument/2006/relationships/hyperlink" Target="https://barttorvik.com/team.php?team=Boise+St.&amp;year=2013" TargetMode="External"/><Relationship Id="rId712" Type="http://schemas.openxmlformats.org/officeDocument/2006/relationships/hyperlink" Target="https://barttorvik.com/team.php?team=Rider&amp;year=2013" TargetMode="External"/><Relationship Id="rId37" Type="http://schemas.openxmlformats.org/officeDocument/2006/relationships/hyperlink" Target="https://barttorvik.com/team.php?team=Saint+Louis&amp;year=2013" TargetMode="External"/><Relationship Id="rId79" Type="http://schemas.openxmlformats.org/officeDocument/2006/relationships/hyperlink" Target="https://barttorvik.com/team.php?team=New+Mexico&amp;year=2013" TargetMode="External"/><Relationship Id="rId102" Type="http://schemas.openxmlformats.org/officeDocument/2006/relationships/hyperlink" Target="https://barttorvik.com/team.php?team=Akron&amp;year=2013" TargetMode="External"/><Relationship Id="rId144" Type="http://schemas.openxmlformats.org/officeDocument/2006/relationships/hyperlink" Target="https://barttorvik.com/team.php?team=LSU&amp;year=2013" TargetMode="External"/><Relationship Id="rId547" Type="http://schemas.openxmlformats.org/officeDocument/2006/relationships/hyperlink" Target="https://barttorvik.com/team.php?team=Xavier&amp;year=2013" TargetMode="External"/><Relationship Id="rId589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754" Type="http://schemas.openxmlformats.org/officeDocument/2006/relationships/hyperlink" Target="https://barttorvik.com/team.php?team=Stetson&amp;year=2013" TargetMode="External"/><Relationship Id="rId796" Type="http://schemas.openxmlformats.org/officeDocument/2006/relationships/hyperlink" Target="https://barttorvik.com/team.php?team=Dartmouth&amp;year=2013" TargetMode="External"/><Relationship Id="rId90" Type="http://schemas.openxmlformats.org/officeDocument/2006/relationships/hyperlink" Target="https://barttorvik.com/team.php?team=San+Diego+St.&amp;year=2013" TargetMode="External"/><Relationship Id="rId186" Type="http://schemas.openxmlformats.org/officeDocument/2006/relationships/hyperlink" Target="https://barttorvik.com/team.php?team=Boston+University&amp;year=2013" TargetMode="External"/><Relationship Id="rId351" Type="http://schemas.openxmlformats.org/officeDocument/2006/relationships/hyperlink" Target="https://barttorvik.com/team.php?team=Hampton&amp;year=2013" TargetMode="External"/><Relationship Id="rId393" Type="http://schemas.openxmlformats.org/officeDocument/2006/relationships/hyperlink" Target="https://barttorvik.com/team.php?team=Utah+Valley&amp;year=2013" TargetMode="External"/><Relationship Id="rId407" Type="http://schemas.openxmlformats.org/officeDocument/2006/relationships/hyperlink" Target="https://barttorvik.com/team.php?team=Southern+Utah&amp;year=2013" TargetMode="External"/><Relationship Id="rId449" Type="http://schemas.openxmlformats.org/officeDocument/2006/relationships/hyperlink" Target="https://barttorvik.com/team.php?team=Minnesota&amp;year=2013" TargetMode="External"/><Relationship Id="rId614" Type="http://schemas.openxmlformats.org/officeDocument/2006/relationships/hyperlink" Target="https://barttorvik.com/team.php?team=Loyola+MD&amp;year=2013" TargetMode="External"/><Relationship Id="rId656" Type="http://schemas.openxmlformats.org/officeDocument/2006/relationships/hyperlink" Target="https://barttorvik.com/team.php?team=UAB&amp;year=2013" TargetMode="External"/><Relationship Id="rId821" Type="http://schemas.openxmlformats.org/officeDocument/2006/relationships/hyperlink" Target="https://barttorvik.com/team.php?team=Chattanooga&amp;year=2013" TargetMode="External"/><Relationship Id="rId211" Type="http://schemas.openxmlformats.org/officeDocument/2006/relationships/hyperlink" Target="https://barttorvik.com/team.php?team=Cal+St.+Fullerton&amp;year=2013" TargetMode="External"/><Relationship Id="rId253" Type="http://schemas.openxmlformats.org/officeDocument/2006/relationships/hyperlink" Target="https://barttorvik.com/team.php?team=William+%26+Mary&amp;year=2013" TargetMode="External"/><Relationship Id="rId295" Type="http://schemas.openxmlformats.org/officeDocument/2006/relationships/hyperlink" Target="https://barttorvik.com/team.php?team=Lafayette&amp;year=2013" TargetMode="External"/><Relationship Id="rId309" Type="http://schemas.openxmlformats.org/officeDocument/2006/relationships/hyperlink" Target="https://barttorvik.com/team.php?team=Morehead+St.&amp;year=2013" TargetMode="External"/><Relationship Id="rId460" Type="http://schemas.openxmlformats.org/officeDocument/2006/relationships/hyperlink" Target="https://barttorvik.com/team.php?team=San+Diego+St.&amp;year=2013" TargetMode="External"/><Relationship Id="rId516" Type="http://schemas.openxmlformats.org/officeDocument/2006/relationships/hyperlink" Target="https://barttorvik.com/team.php?team=Mississippi&amp;year=2013" TargetMode="External"/><Relationship Id="rId698" Type="http://schemas.openxmlformats.org/officeDocument/2006/relationships/hyperlink" Target="https://barttorvik.com/team.php?team=UT+Arlington&amp;year=2013" TargetMode="External"/><Relationship Id="rId48" Type="http://schemas.openxmlformats.org/officeDocument/2006/relationships/hyperlink" Target="https://barttorvik.com/team.php?team=Kansas+St.&amp;year=2013" TargetMode="External"/><Relationship Id="rId113" Type="http://schemas.openxmlformats.org/officeDocument/2006/relationships/hyperlink" Target="https://barttorvik.com/team.php?team=Boise+St.&amp;year=2013" TargetMode="External"/><Relationship Id="rId320" Type="http://schemas.openxmlformats.org/officeDocument/2006/relationships/hyperlink" Target="https://barttorvik.com/team.php?team=Hartford&amp;year=2013" TargetMode="External"/><Relationship Id="rId558" Type="http://schemas.openxmlformats.org/officeDocument/2006/relationships/hyperlink" Target="https://barttorvik.com/team.php?team=UTEP&amp;year=2013" TargetMode="External"/><Relationship Id="rId723" Type="http://schemas.openxmlformats.org/officeDocument/2006/relationships/hyperlink" Target="https://barttorvik.com/team.php?team=Wofford&amp;year=2013" TargetMode="External"/><Relationship Id="rId765" Type="http://schemas.openxmlformats.org/officeDocument/2006/relationships/hyperlink" Target="https://barttorvik.com/team.php?team=Sacramento+St.&amp;year=2013" TargetMode="External"/><Relationship Id="rId155" Type="http://schemas.openxmlformats.org/officeDocument/2006/relationships/hyperlink" Target="https://barttorvik.com/team.php?team=Northern+Iowa&amp;year=2013" TargetMode="External"/><Relationship Id="rId197" Type="http://schemas.openxmlformats.org/officeDocument/2006/relationships/hyperlink" Target="https://barttorvik.com/team.php?team=Northwestern+St.&amp;year=2013" TargetMode="External"/><Relationship Id="rId362" Type="http://schemas.openxmlformats.org/officeDocument/2006/relationships/hyperlink" Target="https://barttorvik.com/team.php?team=Rice&amp;year=2013" TargetMode="External"/><Relationship Id="rId418" Type="http://schemas.openxmlformats.org/officeDocument/2006/relationships/hyperlink" Target="https://barttorvik.com/team.php?team=The+Citadel&amp;year=2013" TargetMode="External"/><Relationship Id="rId625" Type="http://schemas.openxmlformats.org/officeDocument/2006/relationships/hyperlink" Target="https://barttorvik.com/team.php?team=Northwestern+St.&amp;year=2013" TargetMode="External"/><Relationship Id="rId832" Type="http://schemas.openxmlformats.org/officeDocument/2006/relationships/hyperlink" Target="https://barttorvik.com/team.php?team=Presbyterian&amp;year=2013" TargetMode="External"/><Relationship Id="rId222" Type="http://schemas.openxmlformats.org/officeDocument/2006/relationships/hyperlink" Target="https://barttorvik.com/team.php?team=Western+Michigan&amp;year=2013" TargetMode="External"/><Relationship Id="rId264" Type="http://schemas.openxmlformats.org/officeDocument/2006/relationships/hyperlink" Target="https://barttorvik.com/team.php?team=Loyola+Marymount&amp;year=2013" TargetMode="External"/><Relationship Id="rId471" Type="http://schemas.openxmlformats.org/officeDocument/2006/relationships/hyperlink" Target="https://barttorvik.com/team.php?team=Creighton&amp;year=2013" TargetMode="External"/><Relationship Id="rId667" Type="http://schemas.openxmlformats.org/officeDocument/2006/relationships/hyperlink" Target="https://barttorvik.com/team.php?team=College+of+Charleston&amp;year=2013" TargetMode="External"/><Relationship Id="rId17" Type="http://schemas.openxmlformats.org/officeDocument/2006/relationships/hyperlink" Target="https://barttorvik.com/team.php?team=Michigan&amp;year=2013" TargetMode="External"/><Relationship Id="rId59" Type="http://schemas.openxmlformats.org/officeDocument/2006/relationships/hyperlink" Target="https://barttorvik.com/team.php?team=North+Carolina&amp;year=2013" TargetMode="External"/><Relationship Id="rId124" Type="http://schemas.openxmlformats.org/officeDocument/2006/relationships/hyperlink" Target="https://barttorvik.com/team.php?team=Georgia+Tech&amp;year=2013" TargetMode="External"/><Relationship Id="rId527" Type="http://schemas.openxmlformats.org/officeDocument/2006/relationships/hyperlink" Target="https://barttorvik.com/team.php?team=Providence&amp;year=2013" TargetMode="External"/><Relationship Id="rId569" Type="http://schemas.openxmlformats.org/officeDocument/2006/relationships/hyperlink" Target="https://barttorvik.com/team.php?team=Florida+Gulf+Coast&amp;year=2013" TargetMode="External"/><Relationship Id="rId734" Type="http://schemas.openxmlformats.org/officeDocument/2006/relationships/hyperlink" Target="https://barttorvik.com/team.php?team=Quinnipiac&amp;year=2013" TargetMode="External"/><Relationship Id="rId776" Type="http://schemas.openxmlformats.org/officeDocument/2006/relationships/hyperlink" Target="https://barttorvik.com/team.php?team=Cal+St.+Fullerton&amp;year=2013" TargetMode="External"/><Relationship Id="rId70" Type="http://schemas.openxmlformats.org/officeDocument/2006/relationships/hyperlink" Target="https://barttorvik.com/team.php?team=Notre+Dame&amp;year=2013" TargetMode="External"/><Relationship Id="rId166" Type="http://schemas.openxmlformats.org/officeDocument/2006/relationships/hyperlink" Target="https://barttorvik.com/team.php?team=Harvard&amp;year=2013" TargetMode="External"/><Relationship Id="rId331" Type="http://schemas.openxmlformats.org/officeDocument/2006/relationships/hyperlink" Target="https://barttorvik.com/team.php?team=North+Texas&amp;year=2013" TargetMode="External"/><Relationship Id="rId373" Type="http://schemas.openxmlformats.org/officeDocument/2006/relationships/hyperlink" Target="https://barttorvik.com/team.php?team=Little+Rock&amp;year=2013" TargetMode="External"/><Relationship Id="rId429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580" Type="http://schemas.openxmlformats.org/officeDocument/2006/relationships/hyperlink" Target="https://barttorvik.com/team.php?team=USC&amp;year=2013" TargetMode="External"/><Relationship Id="rId636" Type="http://schemas.openxmlformats.org/officeDocument/2006/relationships/hyperlink" Target="https://barttorvik.com/team.php?team=Drake&amp;year=2013" TargetMode="External"/><Relationship Id="rId801" Type="http://schemas.openxmlformats.org/officeDocument/2006/relationships/hyperlink" Target="https://barttorvik.com/team.php?team=Delaware+St.&amp;year=2013" TargetMode="External"/><Relationship Id="rId1" Type="http://schemas.openxmlformats.org/officeDocument/2006/relationships/hyperlink" Target="https://barttorvik.com/team.php?team=Louisville&amp;year=2013" TargetMode="External"/><Relationship Id="rId233" Type="http://schemas.openxmlformats.org/officeDocument/2006/relationships/hyperlink" Target="https://barttorvik.com/team.php?team=Columbia&amp;year=2013" TargetMode="External"/><Relationship Id="rId440" Type="http://schemas.openxmlformats.org/officeDocument/2006/relationships/hyperlink" Target="https://barttorvik.com/team.php?team=Wisconsin&amp;year=2013" TargetMode="External"/><Relationship Id="rId678" Type="http://schemas.openxmlformats.org/officeDocument/2006/relationships/hyperlink" Target="https://barttorvik.com/team.php?team=Eastern+Michigan&amp;year=2013" TargetMode="External"/><Relationship Id="rId843" Type="http://schemas.openxmlformats.org/officeDocument/2006/relationships/hyperlink" Target="https://barttorvik.com/team.php?team=San+Jose+St.&amp;year=2013" TargetMode="External"/><Relationship Id="rId28" Type="http://schemas.openxmlformats.org/officeDocument/2006/relationships/hyperlink" Target="https://barttorvik.com/team.php?team=Syracuse&amp;year=2013" TargetMode="External"/><Relationship Id="rId275" Type="http://schemas.openxmlformats.org/officeDocument/2006/relationships/hyperlink" Target="https://barttorvik.com/team.php?team=Auburn&amp;year=2013" TargetMode="External"/><Relationship Id="rId300" Type="http://schemas.openxmlformats.org/officeDocument/2006/relationships/hyperlink" Target="https://barttorvik.com/team.php?team=Jacksonville+St.&amp;year=2013" TargetMode="External"/><Relationship Id="rId482" Type="http://schemas.openxmlformats.org/officeDocument/2006/relationships/hyperlink" Target="https://barttorvik.com/team.php?team=Georgetown&amp;year=2013" TargetMode="External"/><Relationship Id="rId538" Type="http://schemas.openxmlformats.org/officeDocument/2006/relationships/hyperlink" Target="https://barttorvik.com/team.php?team=La+Salle&amp;year=2013" TargetMode="External"/><Relationship Id="rId703" Type="http://schemas.openxmlformats.org/officeDocument/2006/relationships/hyperlink" Target="https://barttorvik.com/team.php?team=Savannah+St.&amp;year=2013" TargetMode="External"/><Relationship Id="rId745" Type="http://schemas.openxmlformats.org/officeDocument/2006/relationships/hyperlink" Target="https://barttorvik.com/team.php?team=USC+Upstate&amp;year=2013" TargetMode="External"/><Relationship Id="rId81" Type="http://schemas.openxmlformats.org/officeDocument/2006/relationships/hyperlink" Target="https://barttorvik.com/team.php?team=UCLA&amp;year=2013" TargetMode="External"/><Relationship Id="rId135" Type="http://schemas.openxmlformats.org/officeDocument/2006/relationships/hyperlink" Target="https://barttorvik.com/team.php?team=Kent+St.&amp;year=2013" TargetMode="External"/><Relationship Id="rId177" Type="http://schemas.openxmlformats.org/officeDocument/2006/relationships/hyperlink" Target="https://barttorvik.com/team.php?team=New+Mexico+St.&amp;year=2013" TargetMode="External"/><Relationship Id="rId342" Type="http://schemas.openxmlformats.org/officeDocument/2006/relationships/hyperlink" Target="https://barttorvik.com/team.php?team=Colgate&amp;year=2013" TargetMode="External"/><Relationship Id="rId384" Type="http://schemas.openxmlformats.org/officeDocument/2006/relationships/hyperlink" Target="https://barttorvik.com/team.php?team=Siena&amp;year=2013" TargetMode="External"/><Relationship Id="rId591" Type="http://schemas.openxmlformats.org/officeDocument/2006/relationships/hyperlink" Target="https://barttorvik.com/team.php?team=Indiana+St.&amp;year=2013" TargetMode="External"/><Relationship Id="rId605" Type="http://schemas.openxmlformats.org/officeDocument/2006/relationships/hyperlink" Target="https://barttorvik.com/team.php?team=Utah&amp;year=2013" TargetMode="External"/><Relationship Id="rId787" Type="http://schemas.openxmlformats.org/officeDocument/2006/relationships/hyperlink" Target="https://barttorvik.com/team.php?team=Jackson+St.&amp;year=2013" TargetMode="External"/><Relationship Id="rId812" Type="http://schemas.openxmlformats.org/officeDocument/2006/relationships/hyperlink" Target="https://barttorvik.com/team.php?team=Samford&amp;year=2013" TargetMode="External"/><Relationship Id="rId202" Type="http://schemas.openxmlformats.org/officeDocument/2006/relationships/hyperlink" Target="https://barttorvik.com/team.php?team=Northeastern&amp;year=2013" TargetMode="External"/><Relationship Id="rId244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647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689" Type="http://schemas.openxmlformats.org/officeDocument/2006/relationships/hyperlink" Target="https://barttorvik.com/team.php?team=Holy+Cross&amp;year=2013" TargetMode="External"/><Relationship Id="rId854" Type="http://schemas.openxmlformats.org/officeDocument/2006/relationships/hyperlink" Target="https://barttorvik.com/team.php?team=Maryland+Eastern+Shore&amp;year=2013" TargetMode="External"/><Relationship Id="rId39" Type="http://schemas.openxmlformats.org/officeDocument/2006/relationships/hyperlink" Target="https://barttorvik.com/team.php?team=VCU&amp;year=2013" TargetMode="External"/><Relationship Id="rId286" Type="http://schemas.openxmlformats.org/officeDocument/2006/relationships/hyperlink" Target="https://barttorvik.com/team.php?team=Miami+OH&amp;year=2013" TargetMode="External"/><Relationship Id="rId451" Type="http://schemas.openxmlformats.org/officeDocument/2006/relationships/hyperlink" Target="https://barttorvik.com/team.php?team=Ohio+St.&amp;year=2013" TargetMode="External"/><Relationship Id="rId493" Type="http://schemas.openxmlformats.org/officeDocument/2006/relationships/hyperlink" Target="https://barttorvik.com/team.php?team=Belmont&amp;year=2013" TargetMode="External"/><Relationship Id="rId507" Type="http://schemas.openxmlformats.org/officeDocument/2006/relationships/hyperlink" Target="https://barttorvik.com/team.php?team=Wichita+St.&amp;year=2013" TargetMode="External"/><Relationship Id="rId549" Type="http://schemas.openxmlformats.org/officeDocument/2006/relationships/hyperlink" Target="https://barttorvik.com/team.php?team=Villanova&amp;year=2013" TargetMode="External"/><Relationship Id="rId714" Type="http://schemas.openxmlformats.org/officeDocument/2006/relationships/hyperlink" Target="https://barttorvik.com/team.php?team=Hartford&amp;year=2013" TargetMode="External"/><Relationship Id="rId756" Type="http://schemas.openxmlformats.org/officeDocument/2006/relationships/hyperlink" Target="https://barttorvik.com/trank.php?&amp;begin=20121101&amp;end=20130318&amp;conlimit=All&amp;year=2013&amp;top=0&amp;venue=H&amp;type=All&amp;mingames=0&amp;quad=5&amp;rpi=" TargetMode="External"/><Relationship Id="rId50" Type="http://schemas.openxmlformats.org/officeDocument/2006/relationships/hyperlink" Target="https://barttorvik.com/team.php?team=Miami+FL&amp;year=2013" TargetMode="External"/><Relationship Id="rId104" Type="http://schemas.openxmlformats.org/officeDocument/2006/relationships/hyperlink" Target="https://barttorvik.com/team.php?team=Princeton&amp;year=2013" TargetMode="External"/><Relationship Id="rId146" Type="http://schemas.openxmlformats.org/officeDocument/2006/relationships/hyperlink" Target="https://barttorvik.com/team.php?team=Middle+Tennessee&amp;year=2013" TargetMode="External"/><Relationship Id="rId188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311" Type="http://schemas.openxmlformats.org/officeDocument/2006/relationships/hyperlink" Target="https://barttorvik.com/team.php?team=James+Madison&amp;year=2013" TargetMode="External"/><Relationship Id="rId353" Type="http://schemas.openxmlformats.org/officeDocument/2006/relationships/hyperlink" Target="https://barttorvik.com/team.php?team=TCU&amp;year=2013" TargetMode="External"/><Relationship Id="rId395" Type="http://schemas.openxmlformats.org/officeDocument/2006/relationships/hyperlink" Target="https://barttorvik.com/team.php?team=Louisiana+Monroe&amp;year=2013" TargetMode="External"/><Relationship Id="rId409" Type="http://schemas.openxmlformats.org/officeDocument/2006/relationships/hyperlink" Target="https://barttorvik.com/team.php?team=UT+Rio+Grande+Valley&amp;year=2013" TargetMode="External"/><Relationship Id="rId560" Type="http://schemas.openxmlformats.org/officeDocument/2006/relationships/hyperlink" Target="https://barttorvik.com/team.php?team=Valparaiso&amp;year=2013" TargetMode="External"/><Relationship Id="rId798" Type="http://schemas.openxmlformats.org/officeDocument/2006/relationships/hyperlink" Target="https://barttorvik.com/team.php?team=Jacksonville&amp;year=2013" TargetMode="External"/><Relationship Id="rId92" Type="http://schemas.openxmlformats.org/officeDocument/2006/relationships/hyperlink" Target="https://barttorvik.com/team.php?team=Connecticut&amp;year=2013" TargetMode="External"/><Relationship Id="rId213" Type="http://schemas.openxmlformats.org/officeDocument/2006/relationships/hyperlink" Target="https://barttorvik.com/team.php?team=Florida+Gulf+Coast&amp;year=2013" TargetMode="External"/><Relationship Id="rId420" Type="http://schemas.openxmlformats.org/officeDocument/2006/relationships/hyperlink" Target="https://barttorvik.com/team.php?team=Furman&amp;year=2013" TargetMode="External"/><Relationship Id="rId616" Type="http://schemas.openxmlformats.org/officeDocument/2006/relationships/hyperlink" Target="https://barttorvik.com/team.php?team=Princeton&amp;year=2013" TargetMode="External"/><Relationship Id="rId658" Type="http://schemas.openxmlformats.org/officeDocument/2006/relationships/hyperlink" Target="https://barttorvik.com/team.php?team=Rhode+Island&amp;year=2013" TargetMode="External"/><Relationship Id="rId823" Type="http://schemas.openxmlformats.org/officeDocument/2006/relationships/hyperlink" Target="https://barttorvik.com/team.php?team=Nebraska+Omaha&amp;year=2013" TargetMode="External"/><Relationship Id="rId255" Type="http://schemas.openxmlformats.org/officeDocument/2006/relationships/hyperlink" Target="https://barttorvik.com/team.php?team=Mercer&amp;year=2013" TargetMode="External"/><Relationship Id="rId297" Type="http://schemas.openxmlformats.org/officeDocument/2006/relationships/hyperlink" Target="https://barttorvik.com/team.php?team=Norfolk+St.&amp;year=2013" TargetMode="External"/><Relationship Id="rId462" Type="http://schemas.openxmlformats.org/officeDocument/2006/relationships/hyperlink" Target="https://barttorvik.com/team.php?team=Michigan+St.&amp;year=2013" TargetMode="External"/><Relationship Id="rId518" Type="http://schemas.openxmlformats.org/officeDocument/2006/relationships/hyperlink" Target="https://barttorvik.com/team.php?team=UCLA&amp;year=2013" TargetMode="External"/><Relationship Id="rId725" Type="http://schemas.openxmlformats.org/officeDocument/2006/relationships/hyperlink" Target="https://barttorvik.com/team.php?team=Brown&amp;year=2013" TargetMode="External"/><Relationship Id="rId115" Type="http://schemas.openxmlformats.org/officeDocument/2006/relationships/hyperlink" Target="https://barttorvik.com/team.php?team=Oregon+St.&amp;year=2013" TargetMode="External"/><Relationship Id="rId157" Type="http://schemas.openxmlformats.org/officeDocument/2006/relationships/hyperlink" Target="https://barttorvik.com/team.php?team=Georgia&amp;year=2013" TargetMode="External"/><Relationship Id="rId322" Type="http://schemas.openxmlformats.org/officeDocument/2006/relationships/hyperlink" Target="https://barttorvik.com/team.php?team=Penn&amp;year=2013" TargetMode="External"/><Relationship Id="rId364" Type="http://schemas.openxmlformats.org/officeDocument/2006/relationships/hyperlink" Target="https://barttorvik.com/team.php?team=Chattanooga&amp;year=2013" TargetMode="External"/><Relationship Id="rId767" Type="http://schemas.openxmlformats.org/officeDocument/2006/relationships/hyperlink" Target="https://barttorvik.com/team.php?team=Chicago+St.&amp;year=2013" TargetMode="External"/><Relationship Id="rId61" Type="http://schemas.openxmlformats.org/officeDocument/2006/relationships/hyperlink" Target="https://barttorvik.com/team.php?team=Villanova&amp;year=2013" TargetMode="External"/><Relationship Id="rId199" Type="http://schemas.openxmlformats.org/officeDocument/2006/relationships/hyperlink" Target="https://barttorvik.com/team.php?team=Charlotte&amp;year=2013" TargetMode="External"/><Relationship Id="rId571" Type="http://schemas.openxmlformats.org/officeDocument/2006/relationships/hyperlink" Target="https://barttorvik.com/team.php?team=Stephen+F.+Austin&amp;year=2013" TargetMode="External"/><Relationship Id="rId627" Type="http://schemas.openxmlformats.org/officeDocument/2006/relationships/hyperlink" Target="https://barttorvik.com/team.php?team=UC+Irvine&amp;year=2013" TargetMode="External"/><Relationship Id="rId669" Type="http://schemas.openxmlformats.org/officeDocument/2006/relationships/hyperlink" Target="https://barttorvik.com/team.php?team=Western+Michigan&amp;year=2013" TargetMode="External"/><Relationship Id="rId834" Type="http://schemas.openxmlformats.org/officeDocument/2006/relationships/hyperlink" Target="https://barttorvik.com/team.php?team=Rice&amp;year=2013" TargetMode="External"/><Relationship Id="rId19" Type="http://schemas.openxmlformats.org/officeDocument/2006/relationships/hyperlink" Target="https://barttorvik.com/team.php?team=Creighton&amp;year=2013" TargetMode="External"/><Relationship Id="rId224" Type="http://schemas.openxmlformats.org/officeDocument/2006/relationships/hyperlink" Target="https://barttorvik.com/team.php?team=UC+Irvine&amp;year=2013" TargetMode="External"/><Relationship Id="rId266" Type="http://schemas.openxmlformats.org/officeDocument/2006/relationships/hyperlink" Target="https://barttorvik.com/team.php?team=LIU+Brooklyn&amp;year=2013" TargetMode="External"/><Relationship Id="rId431" Type="http://schemas.openxmlformats.org/officeDocument/2006/relationships/hyperlink" Target="https://barttorvik.com/team.php?team=Florida&amp;year=2013" TargetMode="External"/><Relationship Id="rId473" Type="http://schemas.openxmlformats.org/officeDocument/2006/relationships/hyperlink" Target="https://barttorvik.com/team.php?team=Pittsburgh&amp;year=2013" TargetMode="External"/><Relationship Id="rId529" Type="http://schemas.openxmlformats.org/officeDocument/2006/relationships/hyperlink" Target="https://barttorvik.com/team.php?team=Louisiana+Tech&amp;year=2013" TargetMode="External"/><Relationship Id="rId680" Type="http://schemas.openxmlformats.org/officeDocument/2006/relationships/hyperlink" Target="https://barttorvik.com/team.php?team=Western+Kentucky&amp;year=2013" TargetMode="External"/><Relationship Id="rId736" Type="http://schemas.openxmlformats.org/officeDocument/2006/relationships/hyperlink" Target="https://barttorvik.com/team.php?team=Portland&amp;year=2013" TargetMode="External"/><Relationship Id="rId30" Type="http://schemas.openxmlformats.org/officeDocument/2006/relationships/hyperlink" Target="https://barttorvik.com/team.php?team=Oklahoma+St.&amp;year=2013" TargetMode="External"/><Relationship Id="rId126" Type="http://schemas.openxmlformats.org/officeDocument/2006/relationships/hyperlink" Target="https://barttorvik.com/team.php?team=Virginia&amp;year=2013" TargetMode="External"/><Relationship Id="rId168" Type="http://schemas.openxmlformats.org/officeDocument/2006/relationships/hyperlink" Target="https://barttorvik.com/team.php?team=Eastern+Kentucky&amp;year=2013" TargetMode="External"/><Relationship Id="rId333" Type="http://schemas.openxmlformats.org/officeDocument/2006/relationships/hyperlink" Target="https://barttorvik.com/team.php?team=Liberty&amp;year=2013" TargetMode="External"/><Relationship Id="rId540" Type="http://schemas.openxmlformats.org/officeDocument/2006/relationships/hyperlink" Target="https://barttorvik.com/team.php?team=Air+Force&amp;year=2013" TargetMode="External"/><Relationship Id="rId778" Type="http://schemas.openxmlformats.org/officeDocument/2006/relationships/hyperlink" Target="https://barttorvik.com/team.php?team=Seattle&amp;year=2013" TargetMode="External"/><Relationship Id="rId72" Type="http://schemas.openxmlformats.org/officeDocument/2006/relationships/hyperlink" Target="https://barttorvik.com/team.php?team=Missouri&amp;year=2013" TargetMode="External"/><Relationship Id="rId375" Type="http://schemas.openxmlformats.org/officeDocument/2006/relationships/hyperlink" Target="https://barttorvik.com/team.php?team=UMKC&amp;year=2013" TargetMode="External"/><Relationship Id="rId582" Type="http://schemas.openxmlformats.org/officeDocument/2006/relationships/hyperlink" Target="https://barttorvik.com/team.php?team=Bradley&amp;year=2013" TargetMode="External"/><Relationship Id="rId638" Type="http://schemas.openxmlformats.org/officeDocument/2006/relationships/hyperlink" Target="https://barttorvik.com/team.php?team=Vermont&amp;year=2013" TargetMode="External"/><Relationship Id="rId803" Type="http://schemas.openxmlformats.org/officeDocument/2006/relationships/hyperlink" Target="https://barttorvik.com/team.php?team=Milwaukee&amp;year=2013" TargetMode="External"/><Relationship Id="rId845" Type="http://schemas.openxmlformats.org/officeDocument/2006/relationships/hyperlink" Target="https://barttorvik.com/team.php?team=Tennessee+Martin&amp;year=2013" TargetMode="External"/><Relationship Id="rId3" Type="http://schemas.openxmlformats.org/officeDocument/2006/relationships/hyperlink" Target="https://barttorvik.com/team.php?team=Indiana&amp;year=2013" TargetMode="External"/><Relationship Id="rId235" Type="http://schemas.openxmlformats.org/officeDocument/2006/relationships/hyperlink" Target="https://barttorvik.com/team.php?team=East+Carolina&amp;year=2013" TargetMode="External"/><Relationship Id="rId277" Type="http://schemas.openxmlformats.org/officeDocument/2006/relationships/hyperlink" Target="https://barttorvik.com/team.php?team=FIU&amp;year=2013" TargetMode="External"/><Relationship Id="rId400" Type="http://schemas.openxmlformats.org/officeDocument/2006/relationships/hyperlink" Target="https://barttorvik.com/team.php?team=East+Tennessee+St.&amp;year=2013" TargetMode="External"/><Relationship Id="rId442" Type="http://schemas.openxmlformats.org/officeDocument/2006/relationships/hyperlink" Target="https://barttorvik.com/team.php?team=Middle+Tennessee&amp;year=2013" TargetMode="External"/><Relationship Id="rId484" Type="http://schemas.openxmlformats.org/officeDocument/2006/relationships/hyperlink" Target="https://barttorvik.com/team.php?team=Arizona&amp;year=2013" TargetMode="External"/><Relationship Id="rId705" Type="http://schemas.openxmlformats.org/officeDocument/2006/relationships/hyperlink" Target="https://barttorvik.com/team.php?team=Tulsa&amp;year=2013" TargetMode="External"/><Relationship Id="rId137" Type="http://schemas.openxmlformats.org/officeDocument/2006/relationships/hyperlink" Target="https://barttorvik.com/team.php?team=Massachusetts&amp;year=2013" TargetMode="External"/><Relationship Id="rId302" Type="http://schemas.openxmlformats.org/officeDocument/2006/relationships/hyperlink" Target="https://barttorvik.com/team.php?team=North+Carolina+A%26T&amp;year=2013" TargetMode="External"/><Relationship Id="rId344" Type="http://schemas.openxmlformats.org/officeDocument/2006/relationships/hyperlink" Target="https://barttorvik.com/team.php?team=Hawaii&amp;year=2013" TargetMode="External"/><Relationship Id="rId691" Type="http://schemas.openxmlformats.org/officeDocument/2006/relationships/hyperlink" Target="https://barttorvik.com/team.php?team=Jacksonville+St.&amp;year=2013" TargetMode="External"/><Relationship Id="rId747" Type="http://schemas.openxmlformats.org/officeDocument/2006/relationships/hyperlink" Target="https://barttorvik.com/team.php?team=Colgate&amp;year=2013" TargetMode="External"/><Relationship Id="rId789" Type="http://schemas.openxmlformats.org/officeDocument/2006/relationships/hyperlink" Target="https://barttorvik.com/team.php?team=Liberty&amp;year=2013" TargetMode="External"/><Relationship Id="rId41" Type="http://schemas.openxmlformats.org/officeDocument/2006/relationships/hyperlink" Target="https://barttorvik.com/team.php?team=Temple&amp;year=2013" TargetMode="External"/><Relationship Id="rId83" Type="http://schemas.openxmlformats.org/officeDocument/2006/relationships/hyperlink" Target="https://barttorvik.com/team.php?team=Minnesota&amp;year=2013" TargetMode="External"/><Relationship Id="rId179" Type="http://schemas.openxmlformats.org/officeDocument/2006/relationships/hyperlink" Target="https://barttorvik.com/team.php?team=Florida+St.&amp;year=2013" TargetMode="External"/><Relationship Id="rId386" Type="http://schemas.openxmlformats.org/officeDocument/2006/relationships/hyperlink" Target="https://barttorvik.com/team.php?team=Arkansas+Pine+Bluff&amp;year=2013" TargetMode="External"/><Relationship Id="rId551" Type="http://schemas.openxmlformats.org/officeDocument/2006/relationships/hyperlink" Target="https://barttorvik.com/team.php?team=Richmond&amp;year=2013" TargetMode="External"/><Relationship Id="rId593" Type="http://schemas.openxmlformats.org/officeDocument/2006/relationships/hyperlink" Target="https://barttorvik.com/team.php?team=Temple&amp;year=2013" TargetMode="External"/><Relationship Id="rId607" Type="http://schemas.openxmlformats.org/officeDocument/2006/relationships/hyperlink" Target="https://barttorvik.com/team.php?team=Harvard&amp;year=2013" TargetMode="External"/><Relationship Id="rId649" Type="http://schemas.openxmlformats.org/officeDocument/2006/relationships/hyperlink" Target="https://barttorvik.com/team.php?team=Manhattan&amp;year=2013" TargetMode="External"/><Relationship Id="rId814" Type="http://schemas.openxmlformats.org/officeDocument/2006/relationships/hyperlink" Target="https://barttorvik.com/team.php?team=Old+Dominion&amp;year=2013" TargetMode="External"/><Relationship Id="rId856" Type="http://schemas.openxmlformats.org/officeDocument/2006/relationships/hyperlink" Target="https://barttorvik.com/team.php?team=Florida+A%26M&amp;year=2013" TargetMode="External"/><Relationship Id="rId190" Type="http://schemas.openxmlformats.org/officeDocument/2006/relationships/hyperlink" Target="https://barttorvik.com/team.php?team=DePaul&amp;year=2013" TargetMode="External"/><Relationship Id="rId204" Type="http://schemas.openxmlformats.org/officeDocument/2006/relationships/hyperlink" Target="https://barttorvik.com/team.php?team=Rider&amp;year=2013" TargetMode="External"/><Relationship Id="rId246" Type="http://schemas.openxmlformats.org/officeDocument/2006/relationships/hyperlink" Target="https://barttorvik.com/team.php?team=Green+Bay&amp;year=2013" TargetMode="External"/><Relationship Id="rId288" Type="http://schemas.openxmlformats.org/officeDocument/2006/relationships/hyperlink" Target="https://barttorvik.com/team.php?team=Yale&amp;year=2013" TargetMode="External"/><Relationship Id="rId411" Type="http://schemas.openxmlformats.org/officeDocument/2006/relationships/hyperlink" Target="https://barttorvik.com/team.php?team=Idaho+St.&amp;year=2013" TargetMode="External"/><Relationship Id="rId453" Type="http://schemas.openxmlformats.org/officeDocument/2006/relationships/hyperlink" Target="https://barttorvik.com/team.php?team=Miami+FL&amp;year=2013" TargetMode="External"/><Relationship Id="rId509" Type="http://schemas.openxmlformats.org/officeDocument/2006/relationships/hyperlink" Target="https://barttorvik.com/team.php?team=Saint+Mary%27s&amp;year=2013" TargetMode="External"/><Relationship Id="rId660" Type="http://schemas.openxmlformats.org/officeDocument/2006/relationships/hyperlink" Target="https://barttorvik.com/team.php?team=DePaul&amp;year=2013" TargetMode="External"/><Relationship Id="rId106" Type="http://schemas.openxmlformats.org/officeDocument/2006/relationships/hyperlink" Target="https://barttorvik.com/team.php?team=Belmont&amp;year=2013" TargetMode="External"/><Relationship Id="rId313" Type="http://schemas.openxmlformats.org/officeDocument/2006/relationships/hyperlink" Target="https://barttorvik.com/team.php?team=Sam+Houston+St.&amp;year=2013" TargetMode="External"/><Relationship Id="rId495" Type="http://schemas.openxmlformats.org/officeDocument/2006/relationships/hyperlink" Target="https://barttorvik.com/team.php?team=Colorado+St.&amp;year=2013" TargetMode="External"/><Relationship Id="rId716" Type="http://schemas.openxmlformats.org/officeDocument/2006/relationships/hyperlink" Target="https://barttorvik.com/team.php?team=North+Texas&amp;year=2013" TargetMode="External"/><Relationship Id="rId758" Type="http://schemas.openxmlformats.org/officeDocument/2006/relationships/hyperlink" Target="https://barttorvik.com/team.php?team=High+Point&amp;year=2013" TargetMode="External"/><Relationship Id="rId10" Type="http://schemas.openxmlformats.org/officeDocument/2006/relationships/hyperlink" Target="https://barttorvik.com/team.php?team=Florida&amp;year=2013" TargetMode="External"/><Relationship Id="rId52" Type="http://schemas.openxmlformats.org/officeDocument/2006/relationships/hyperlink" Target="https://barttorvik.com/team.php?team=Stanford&amp;year=2013" TargetMode="External"/><Relationship Id="rId94" Type="http://schemas.openxmlformats.org/officeDocument/2006/relationships/hyperlink" Target="https://barttorvik.com/team.php?team=Iowa+St.&amp;year=2013" TargetMode="External"/><Relationship Id="rId148" Type="http://schemas.openxmlformats.org/officeDocument/2006/relationships/hyperlink" Target="https://barttorvik.com/team.php?team=Richmond&amp;year=2013" TargetMode="External"/><Relationship Id="rId355" Type="http://schemas.openxmlformats.org/officeDocument/2006/relationships/hyperlink" Target="https://barttorvik.com/team.php?team=UMBC&amp;year=2013" TargetMode="External"/><Relationship Id="rId397" Type="http://schemas.openxmlformats.org/officeDocument/2006/relationships/hyperlink" Target="https://barttorvik.com/team.php?team=McNeese+St.&amp;year=2013" TargetMode="External"/><Relationship Id="rId520" Type="http://schemas.openxmlformats.org/officeDocument/2006/relationships/hyperlink" Target="https://barttorvik.com/team.php?team=Cincinnati&amp;year=2013" TargetMode="External"/><Relationship Id="rId562" Type="http://schemas.openxmlformats.org/officeDocument/2006/relationships/hyperlink" Target="https://barttorvik.com/team.php?team=Stony+Brook&amp;year=2013" TargetMode="External"/><Relationship Id="rId618" Type="http://schemas.openxmlformats.org/officeDocument/2006/relationships/hyperlink" Target="https://barttorvik.com/team.php?team=Georgia&amp;year=2013" TargetMode="External"/><Relationship Id="rId825" Type="http://schemas.openxmlformats.org/officeDocument/2006/relationships/hyperlink" Target="https://barttorvik.com/team.php?team=Austin+Peay&amp;year=2013" TargetMode="External"/><Relationship Id="rId215" Type="http://schemas.openxmlformats.org/officeDocument/2006/relationships/hyperlink" Target="https://barttorvik.com/team.php?team=Delaware&amp;year=2013" TargetMode="External"/><Relationship Id="rId257" Type="http://schemas.openxmlformats.org/officeDocument/2006/relationships/hyperlink" Target="https://barttorvik.com/team.php?team=UC+Davis&amp;year=2013" TargetMode="External"/><Relationship Id="rId422" Type="http://schemas.openxmlformats.org/officeDocument/2006/relationships/hyperlink" Target="https://barttorvik.com/team.php?team=Binghamton&amp;year=2013" TargetMode="External"/><Relationship Id="rId464" Type="http://schemas.openxmlformats.org/officeDocument/2006/relationships/hyperlink" Target="https://barttorvik.com/team.php?team=Colorado&amp;year=2013" TargetMode="External"/><Relationship Id="rId299" Type="http://schemas.openxmlformats.org/officeDocument/2006/relationships/hyperlink" Target="https://barttorvik.com/trank.php?&amp;begin=20121101&amp;end=20130318&amp;conlimit=All&amp;year=2013&amp;top=0&amp;venue=A-N&amp;type=All&amp;mingames=0&amp;quad=5&amp;rpi=" TargetMode="External"/><Relationship Id="rId727" Type="http://schemas.openxmlformats.org/officeDocument/2006/relationships/hyperlink" Target="https://barttorvik.com/team.php?team=Northeastern&amp;year=2013" TargetMode="External"/><Relationship Id="rId63" Type="http://schemas.openxmlformats.org/officeDocument/2006/relationships/hyperlink" Target="https://barttorvik.com/team.php?team=North+Carolina+St.&amp;year=2013" TargetMode="External"/><Relationship Id="rId159" Type="http://schemas.openxmlformats.org/officeDocument/2006/relationships/hyperlink" Target="https://barttorvik.com/team.php?team=Texas+A%26M&amp;year=2013" TargetMode="External"/><Relationship Id="rId366" Type="http://schemas.openxmlformats.org/officeDocument/2006/relationships/hyperlink" Target="https://barttorvik.com/team.php?team=Eastern+Washington&amp;year=2013" TargetMode="External"/><Relationship Id="rId573" Type="http://schemas.openxmlformats.org/officeDocument/2006/relationships/hyperlink" Target="https://barttorvik.com/team.php?team=Iona&amp;year=2013" TargetMode="External"/><Relationship Id="rId780" Type="http://schemas.openxmlformats.org/officeDocument/2006/relationships/hyperlink" Target="https://barttorvik.com/team.php?team=UC+Riverside&amp;year=2013" TargetMode="External"/><Relationship Id="rId226" Type="http://schemas.openxmlformats.org/officeDocument/2006/relationships/hyperlink" Target="https://barttorvik.com/team.php?team=Youngstown+St.&amp;year=2013" TargetMode="External"/><Relationship Id="rId433" Type="http://schemas.openxmlformats.org/officeDocument/2006/relationships/hyperlink" Target="https://barttorvik.com/team.php?team=Indiana&amp;year=2013" TargetMode="External"/><Relationship Id="rId640" Type="http://schemas.openxmlformats.org/officeDocument/2006/relationships/hyperlink" Target="https://barttorvik.com/team.php?team=Southern&amp;year=2013" TargetMode="External"/><Relationship Id="rId738" Type="http://schemas.openxmlformats.org/officeDocument/2006/relationships/hyperlink" Target="https://barttorvik.com/team.php?team=Maine&amp;year=2013" TargetMode="External"/><Relationship Id="rId74" Type="http://schemas.openxmlformats.org/officeDocument/2006/relationships/hyperlink" Target="https://barttorvik.com/team.php?team=La+Salle&amp;year=2013" TargetMode="External"/><Relationship Id="rId377" Type="http://schemas.openxmlformats.org/officeDocument/2006/relationships/hyperlink" Target="https://barttorvik.com/team.php?team=Texas+A%26M+Corpus+Chris&amp;year=2013" TargetMode="External"/><Relationship Id="rId500" Type="http://schemas.openxmlformats.org/officeDocument/2006/relationships/hyperlink" Target="https://barttorvik.com/team.php?team=North+Carolina&amp;year=2013" TargetMode="External"/><Relationship Id="rId584" Type="http://schemas.openxmlformats.org/officeDocument/2006/relationships/hyperlink" Target="https://barttorvik.com/team.php?team=Green+Bay&amp;year=2013" TargetMode="External"/><Relationship Id="rId805" Type="http://schemas.openxmlformats.org/officeDocument/2006/relationships/hyperlink" Target="https://barttorvik.com/team.php?team=Radford&amp;year=2013" TargetMode="External"/><Relationship Id="rId5" Type="http://schemas.openxmlformats.org/officeDocument/2006/relationships/hyperlink" Target="https://barttorvik.com/team.php?team=Georgetown&amp;year=2013" TargetMode="External"/><Relationship Id="rId237" Type="http://schemas.openxmlformats.org/officeDocument/2006/relationships/hyperlink" Target="https://barttorvik.com/team.php?team=Virginia+Tech&amp;year=2013" TargetMode="External"/><Relationship Id="rId791" Type="http://schemas.openxmlformats.org/officeDocument/2006/relationships/hyperlink" Target="https://barttorvik.com/team.php?team=Southeastern+Louisiana&amp;year=2013" TargetMode="External"/><Relationship Id="rId444" Type="http://schemas.openxmlformats.org/officeDocument/2006/relationships/hyperlink" Target="https://barttorvik.com/team.php?team=Duke&amp;year=2013" TargetMode="External"/><Relationship Id="rId651" Type="http://schemas.openxmlformats.org/officeDocument/2006/relationships/hyperlink" Target="https://barttorvik.com/team.php?team=Cal+Poly&amp;year=2013" TargetMode="External"/><Relationship Id="rId749" Type="http://schemas.openxmlformats.org/officeDocument/2006/relationships/hyperlink" Target="https://barttorvik.com/team.php?team=Loyola+Marymount&amp;year=2013" TargetMode="External"/><Relationship Id="rId290" Type="http://schemas.openxmlformats.org/officeDocument/2006/relationships/hyperlink" Target="https://barttorvik.com/team.php?team=Old+Dominion&amp;year=2013" TargetMode="External"/><Relationship Id="rId304" Type="http://schemas.openxmlformats.org/officeDocument/2006/relationships/hyperlink" Target="https://barttorvik.com/team.php?team=Illinois+Chicago&amp;year=2013" TargetMode="External"/><Relationship Id="rId388" Type="http://schemas.openxmlformats.org/officeDocument/2006/relationships/hyperlink" Target="https://barttorvik.com/team.php?team=UNC+Wilmington&amp;year=2013" TargetMode="External"/><Relationship Id="rId511" Type="http://schemas.openxmlformats.org/officeDocument/2006/relationships/hyperlink" Target="https://barttorvik.com/team.php?team=UNLV&amp;year=2013" TargetMode="External"/><Relationship Id="rId609" Type="http://schemas.openxmlformats.org/officeDocument/2006/relationships/hyperlink" Target="https://barttorvik.com/team.php?team=James+Madison&amp;year=2013" TargetMode="External"/><Relationship Id="rId85" Type="http://schemas.openxmlformats.org/officeDocument/2006/relationships/hyperlink" Target="https://barttorvik.com/team.php?team=Iowa&amp;year=2013" TargetMode="External"/><Relationship Id="rId150" Type="http://schemas.openxmlformats.org/officeDocument/2006/relationships/hyperlink" Target="https://barttorvik.com/team.php?team=BYU&amp;year=2013" TargetMode="External"/><Relationship Id="rId595" Type="http://schemas.openxmlformats.org/officeDocument/2006/relationships/hyperlink" Target="https://barttorvik.com/team.php?team=Pacific&amp;year=2013" TargetMode="External"/><Relationship Id="rId816" Type="http://schemas.openxmlformats.org/officeDocument/2006/relationships/hyperlink" Target="https://barttorvik.com/team.php?team=Houston+Christian&amp;year=2013" TargetMode="External"/><Relationship Id="rId248" Type="http://schemas.openxmlformats.org/officeDocument/2006/relationships/hyperlink" Target="https://barttorvik.com/team.php?team=Cal+Poly&amp;year=2013" TargetMode="External"/><Relationship Id="rId455" Type="http://schemas.openxmlformats.org/officeDocument/2006/relationships/hyperlink" Target="https://barttorvik.com/team.php?team=Michigan&amp;year=2013" TargetMode="External"/><Relationship Id="rId662" Type="http://schemas.openxmlformats.org/officeDocument/2006/relationships/hyperlink" Target="https://barttorvik.com/team.php?team=Bowling+Green&amp;year=2013" TargetMode="External"/><Relationship Id="rId12" Type="http://schemas.openxmlformats.org/officeDocument/2006/relationships/hyperlink" Target="https://barttorvik.com/team.php?team=Pittsburgh&amp;year=2013" TargetMode="External"/><Relationship Id="rId108" Type="http://schemas.openxmlformats.org/officeDocument/2006/relationships/hyperlink" Target="https://barttorvik.com/team.php?team=Mississippi&amp;year=2013" TargetMode="External"/><Relationship Id="rId315" Type="http://schemas.openxmlformats.org/officeDocument/2006/relationships/hyperlink" Target="https://barttorvik.com/team.php?team=UC+Santa+Barbara&amp;year=2013" TargetMode="External"/><Relationship Id="rId522" Type="http://schemas.openxmlformats.org/officeDocument/2006/relationships/hyperlink" Target="https://barttorvik.com/team.php?team=Purdue&amp;year=2013" TargetMode="External"/><Relationship Id="rId96" Type="http://schemas.openxmlformats.org/officeDocument/2006/relationships/hyperlink" Target="https://barttorvik.com/team.php?team=Arizona+St.&amp;year=2013" TargetMode="External"/><Relationship Id="rId161" Type="http://schemas.openxmlformats.org/officeDocument/2006/relationships/hyperlink" Target="https://barttorvik.com/team.php?team=Indiana+St.&amp;year=2013" TargetMode="External"/><Relationship Id="rId399" Type="http://schemas.openxmlformats.org/officeDocument/2006/relationships/hyperlink" Target="https://barttorvik.com/team.php?team=Kennesaw+St.&amp;year=2013" TargetMode="External"/><Relationship Id="rId827" Type="http://schemas.openxmlformats.org/officeDocument/2006/relationships/hyperlink" Target="https://barttorvik.com/team.php?team=Texas+St.&amp;year=2013" TargetMode="External"/><Relationship Id="rId259" Type="http://schemas.openxmlformats.org/officeDocument/2006/relationships/hyperlink" Target="https://barttorvik.com/team.php?team=Loyola+Chicago&amp;year=2013" TargetMode="External"/><Relationship Id="rId466" Type="http://schemas.openxmlformats.org/officeDocument/2006/relationships/hyperlink" Target="https://barttorvik.com/team.php?team=Saint+Louis&amp;year=2013" TargetMode="External"/><Relationship Id="rId673" Type="http://schemas.openxmlformats.org/officeDocument/2006/relationships/hyperlink" Target="https://barttorvik.com/team.php?team=Youngstown+St.&amp;year=2013" TargetMode="External"/><Relationship Id="rId23" Type="http://schemas.openxmlformats.org/officeDocument/2006/relationships/hyperlink" Target="https://barttorvik.com/team.php?team=Illinois&amp;year=2013" TargetMode="External"/><Relationship Id="rId119" Type="http://schemas.openxmlformats.org/officeDocument/2006/relationships/hyperlink" Target="https://barttorvik.com/team.php?team=Oklahoma&amp;year=2013" TargetMode="External"/><Relationship Id="rId326" Type="http://schemas.openxmlformats.org/officeDocument/2006/relationships/hyperlink" Target="https://barttorvik.com/team.php?team=Northern+Kentucky&amp;year=2013" TargetMode="External"/><Relationship Id="rId533" Type="http://schemas.openxmlformats.org/officeDocument/2006/relationships/hyperlink" Target="https://barttorvik.com/team.php?team=Davidson&amp;year=2013" TargetMode="External"/><Relationship Id="rId740" Type="http://schemas.openxmlformats.org/officeDocument/2006/relationships/hyperlink" Target="https://barttorvik.com/team.php?team=Wagner&amp;year=2013" TargetMode="External"/><Relationship Id="rId838" Type="http://schemas.openxmlformats.org/officeDocument/2006/relationships/hyperlink" Target="https://barttorvik.com/team.php?team=The+Citadel&amp;year=2013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Temple&amp;year=2013" TargetMode="External"/><Relationship Id="rId299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21" Type="http://schemas.openxmlformats.org/officeDocument/2006/relationships/hyperlink" Target="https://barttorvik.com/team.php?team=Gonzaga&amp;year=2013" TargetMode="External"/><Relationship Id="rId63" Type="http://schemas.openxmlformats.org/officeDocument/2006/relationships/hyperlink" Target="https://barttorvik.com/team.php?team=Middle+Tennessee&amp;year=2013" TargetMode="External"/><Relationship Id="rId159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324" Type="http://schemas.openxmlformats.org/officeDocument/2006/relationships/hyperlink" Target="https://barttorvik.com/team.php?team=Ball+St.&amp;year=2013" TargetMode="External"/><Relationship Id="rId366" Type="http://schemas.openxmlformats.org/officeDocument/2006/relationships/hyperlink" Target="https://barttorvik.com/team.php?team=Tennessee+Tech&amp;year=2013" TargetMode="External"/><Relationship Id="rId170" Type="http://schemas.openxmlformats.org/officeDocument/2006/relationships/hyperlink" Target="https://barttorvik.com/team.php?team=South+Florida&amp;year=2013" TargetMode="External"/><Relationship Id="rId226" Type="http://schemas.openxmlformats.org/officeDocument/2006/relationships/hyperlink" Target="https://barttorvik.com/team.php?team=Fairfield&amp;year=2013" TargetMode="External"/><Relationship Id="rId268" Type="http://schemas.openxmlformats.org/officeDocument/2006/relationships/hyperlink" Target="https://barttorvik.com/team.php?team=Buffalo&amp;year=2013" TargetMode="External"/><Relationship Id="rId32" Type="http://schemas.openxmlformats.org/officeDocument/2006/relationships/hyperlink" Target="https://barttorvik.com/team.php?team=Oklahoma+St.&amp;year=2013" TargetMode="External"/><Relationship Id="rId74" Type="http://schemas.openxmlformats.org/officeDocument/2006/relationships/hyperlink" Target="https://barttorvik.com/team.php?team=UCLA&amp;year=2013" TargetMode="External"/><Relationship Id="rId128" Type="http://schemas.openxmlformats.org/officeDocument/2006/relationships/hyperlink" Target="https://barttorvik.com/team.php?team=Oklahoma&amp;year=2013" TargetMode="External"/><Relationship Id="rId335" Type="http://schemas.openxmlformats.org/officeDocument/2006/relationships/hyperlink" Target="https://barttorvik.com/team.php?team=South+Alabama&amp;year=2013" TargetMode="External"/><Relationship Id="rId377" Type="http://schemas.openxmlformats.org/officeDocument/2006/relationships/hyperlink" Target="https://barttorvik.com/team.php?team=Prairie+View+A%26M&amp;year=2013" TargetMode="External"/><Relationship Id="rId5" Type="http://schemas.openxmlformats.org/officeDocument/2006/relationships/hyperlink" Target="https://barttorvik.com/team.php?team=Indiana&amp;year=2013" TargetMode="External"/><Relationship Id="rId181" Type="http://schemas.openxmlformats.org/officeDocument/2006/relationships/hyperlink" Target="https://barttorvik.com/team.php?team=Kent+St.&amp;year=2013" TargetMode="External"/><Relationship Id="rId237" Type="http://schemas.openxmlformats.org/officeDocument/2006/relationships/hyperlink" Target="https://barttorvik.com/team.php?team=USC+Upstate&amp;year=2013" TargetMode="External"/><Relationship Id="rId402" Type="http://schemas.openxmlformats.org/officeDocument/2006/relationships/hyperlink" Target="https://barttorvik.com/team.php?team=Alabama+St.&amp;year=2013" TargetMode="External"/><Relationship Id="rId279" Type="http://schemas.openxmlformats.org/officeDocument/2006/relationships/hyperlink" Target="https://barttorvik.com/team.php?team=Western+Carolina&amp;year=2013" TargetMode="External"/><Relationship Id="rId43" Type="http://schemas.openxmlformats.org/officeDocument/2006/relationships/hyperlink" Target="https://barttorvik.com/team.php?team=UNLV&amp;year=2013" TargetMode="External"/><Relationship Id="rId139" Type="http://schemas.openxmlformats.org/officeDocument/2006/relationships/hyperlink" Target="https://barttorvik.com/team.php?team=Richmond&amp;year=2013" TargetMode="External"/><Relationship Id="rId290" Type="http://schemas.openxmlformats.org/officeDocument/2006/relationships/hyperlink" Target="https://barttorvik.com/team.php?team=Southeast+Missouri+St.&amp;year=2013" TargetMode="External"/><Relationship Id="rId304" Type="http://schemas.openxmlformats.org/officeDocument/2006/relationships/hyperlink" Target="https://barttorvik.com/team.php?team=Marshall&amp;year=2013" TargetMode="External"/><Relationship Id="rId346" Type="http://schemas.openxmlformats.org/officeDocument/2006/relationships/hyperlink" Target="https://barttorvik.com/team.php?team=Texas+Southern&amp;year=2013" TargetMode="External"/><Relationship Id="rId388" Type="http://schemas.openxmlformats.org/officeDocument/2006/relationships/hyperlink" Target="https://barttorvik.com/team.php?team=Appalachian+St.&amp;year=2013" TargetMode="External"/><Relationship Id="rId85" Type="http://schemas.openxmlformats.org/officeDocument/2006/relationships/hyperlink" Target="https://barttorvik.com/team.php?team=Bucknell&amp;year=2013" TargetMode="External"/><Relationship Id="rId150" Type="http://schemas.openxmlformats.org/officeDocument/2006/relationships/hyperlink" Target="https://barttorvik.com/team.php?team=Texas+A%26M&amp;year=2013" TargetMode="External"/><Relationship Id="rId171" Type="http://schemas.openxmlformats.org/officeDocument/2006/relationships/hyperlink" Target="https://barttorvik.com/team.php?team=Louisiana+Tech&amp;year=2013" TargetMode="External"/><Relationship Id="rId192" Type="http://schemas.openxmlformats.org/officeDocument/2006/relationships/hyperlink" Target="https://barttorvik.com/team.php?team=San+Francisco&amp;year=2013" TargetMode="External"/><Relationship Id="rId206" Type="http://schemas.openxmlformats.org/officeDocument/2006/relationships/hyperlink" Target="https://barttorvik.com/team.php?team=Vanderbilt&amp;year=2013" TargetMode="External"/><Relationship Id="rId227" Type="http://schemas.openxmlformats.org/officeDocument/2006/relationships/hyperlink" Target="https://barttorvik.com/team.php?team=Toledo&amp;year=2013" TargetMode="External"/><Relationship Id="rId413" Type="http://schemas.openxmlformats.org/officeDocument/2006/relationships/hyperlink" Target="https://barttorvik.com/team.php?team=Florida+A%26M&amp;year=2013" TargetMode="External"/><Relationship Id="rId248" Type="http://schemas.openxmlformats.org/officeDocument/2006/relationships/hyperlink" Target="https://barttorvik.com/team.php?team=Wake+Forest&amp;year=2013" TargetMode="External"/><Relationship Id="rId269" Type="http://schemas.openxmlformats.org/officeDocument/2006/relationships/hyperlink" Target="https://barttorvik.com/team.php?team=FIU&amp;year=2013" TargetMode="External"/><Relationship Id="rId12" Type="http://schemas.openxmlformats.org/officeDocument/2006/relationships/hyperlink" Target="https://barttorvik.com/team.php?team=Syracuse&amp;year=2013" TargetMode="External"/><Relationship Id="rId33" Type="http://schemas.openxmlformats.org/officeDocument/2006/relationships/hyperlink" Target="https://barttorvik.com/team.php?team=Kentucky&amp;year=2013" TargetMode="External"/><Relationship Id="rId108" Type="http://schemas.openxmlformats.org/officeDocument/2006/relationships/hyperlink" Target="https://barttorvik.com/team.php?team=New+Mexico&amp;year=2013" TargetMode="External"/><Relationship Id="rId129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280" Type="http://schemas.openxmlformats.org/officeDocument/2006/relationships/hyperlink" Target="https://barttorvik.com/team.php?team=Quinnipiac&amp;year=2013" TargetMode="External"/><Relationship Id="rId315" Type="http://schemas.openxmlformats.org/officeDocument/2006/relationships/hyperlink" Target="https://barttorvik.com/team.php?team=Florida+Atlantic&amp;year=2013" TargetMode="External"/><Relationship Id="rId336" Type="http://schemas.openxmlformats.org/officeDocument/2006/relationships/hyperlink" Target="https://barttorvik.com/team.php?team=Monmouth&amp;year=2013" TargetMode="External"/><Relationship Id="rId357" Type="http://schemas.openxmlformats.org/officeDocument/2006/relationships/hyperlink" Target="https://barttorvik.com/team.php?team=Mount+St.+Mary%27s&amp;year=2013" TargetMode="External"/><Relationship Id="rId54" Type="http://schemas.openxmlformats.org/officeDocument/2006/relationships/hyperlink" Target="https://barttorvik.com/team.php?team=Miami+FL&amp;year=2013" TargetMode="External"/><Relationship Id="rId75" Type="http://schemas.openxmlformats.org/officeDocument/2006/relationships/hyperlink" Target="https://barttorvik.com/team.php?team=UCLA&amp;year=2013" TargetMode="External"/><Relationship Id="rId96" Type="http://schemas.openxmlformats.org/officeDocument/2006/relationships/hyperlink" Target="https://barttorvik.com/team.php?team=Baylor&amp;year=2013" TargetMode="External"/><Relationship Id="rId140" Type="http://schemas.openxmlformats.org/officeDocument/2006/relationships/hyperlink" Target="https://barttorvik.com/team.php?team=UCF&amp;year=2013" TargetMode="External"/><Relationship Id="rId161" Type="http://schemas.openxmlformats.org/officeDocument/2006/relationships/hyperlink" Target="https://barttorvik.com/team.php?team=Villanova&amp;year=2013" TargetMode="External"/><Relationship Id="rId182" Type="http://schemas.openxmlformats.org/officeDocument/2006/relationships/hyperlink" Target="https://barttorvik.com/team.php?team=Youngstown+St.&amp;year=2013" TargetMode="External"/><Relationship Id="rId217" Type="http://schemas.openxmlformats.org/officeDocument/2006/relationships/hyperlink" Target="https://barttorvik.com/team.php?team=Albany&amp;year=2013" TargetMode="External"/><Relationship Id="rId378" Type="http://schemas.openxmlformats.org/officeDocument/2006/relationships/hyperlink" Target="https://barttorvik.com/team.php?team=Troy&amp;year=2013" TargetMode="External"/><Relationship Id="rId399" Type="http://schemas.openxmlformats.org/officeDocument/2006/relationships/hyperlink" Target="https://barttorvik.com/team.php?team=Samford&amp;year=2013" TargetMode="External"/><Relationship Id="rId403" Type="http://schemas.openxmlformats.org/officeDocument/2006/relationships/hyperlink" Target="https://barttorvik.com/team.php?team=Louisiana+Monroe&amp;year=2013" TargetMode="External"/><Relationship Id="rId6" Type="http://schemas.openxmlformats.org/officeDocument/2006/relationships/hyperlink" Target="https://barttorvik.com/team.php?team=Indiana&amp;year=2013" TargetMode="External"/><Relationship Id="rId238" Type="http://schemas.openxmlformats.org/officeDocument/2006/relationships/hyperlink" Target="https://barttorvik.com/team.php?team=UNC+Asheville&amp;year=2013" TargetMode="External"/><Relationship Id="rId259" Type="http://schemas.openxmlformats.org/officeDocument/2006/relationships/hyperlink" Target="https://barttorvik.com/team.php?team=St.+Francis+NY&amp;year=2013" TargetMode="External"/><Relationship Id="rId424" Type="http://schemas.openxmlformats.org/officeDocument/2006/relationships/hyperlink" Target="https://barttorvik.com/team.php?team=Furman&amp;year=2013" TargetMode="External"/><Relationship Id="rId23" Type="http://schemas.openxmlformats.org/officeDocument/2006/relationships/hyperlink" Target="https://barttorvik.com/team.php?team=Cincinnati&amp;year=2013" TargetMode="External"/><Relationship Id="rId119" Type="http://schemas.openxmlformats.org/officeDocument/2006/relationships/hyperlink" Target="https://barttorvik.com/team.php?team=California&amp;year=2013" TargetMode="External"/><Relationship Id="rId270" Type="http://schemas.openxmlformats.org/officeDocument/2006/relationships/hyperlink" Target="https://barttorvik.com/team.php?team=Holy+Cross&amp;year=2013" TargetMode="External"/><Relationship Id="rId291" Type="http://schemas.openxmlformats.org/officeDocument/2006/relationships/hyperlink" Target="https://barttorvik.com/team.php?team=Bowling+Green&amp;year=2013" TargetMode="External"/><Relationship Id="rId305" Type="http://schemas.openxmlformats.org/officeDocument/2006/relationships/hyperlink" Target="https://barttorvik.com/team.php?team=Seattle&amp;year=2013" TargetMode="External"/><Relationship Id="rId326" Type="http://schemas.openxmlformats.org/officeDocument/2006/relationships/hyperlink" Target="https://barttorvik.com/team.php?team=Penn&amp;year=2013" TargetMode="External"/><Relationship Id="rId347" Type="http://schemas.openxmlformats.org/officeDocument/2006/relationships/hyperlink" Target="https://barttorvik.com/team.php?team=Bethune+Cookman&amp;year=2013" TargetMode="External"/><Relationship Id="rId44" Type="http://schemas.openxmlformats.org/officeDocument/2006/relationships/hyperlink" Target="https://barttorvik.com/team.php?team=Wisconsin&amp;year=2013" TargetMode="External"/><Relationship Id="rId65" Type="http://schemas.openxmlformats.org/officeDocument/2006/relationships/hyperlink" Target="https://barttorvik.com/team.php?team=Missouri&amp;year=2013" TargetMode="External"/><Relationship Id="rId86" Type="http://schemas.openxmlformats.org/officeDocument/2006/relationships/hyperlink" Target="https://barttorvik.com/team.php?team=Maryland&amp;year=2013" TargetMode="External"/><Relationship Id="rId130" Type="http://schemas.openxmlformats.org/officeDocument/2006/relationships/hyperlink" Target="https://barttorvik.com/team.php?team=Seton+Hall&amp;year=2013" TargetMode="External"/><Relationship Id="rId151" Type="http://schemas.openxmlformats.org/officeDocument/2006/relationships/hyperlink" Target="https://barttorvik.com/team.php?team=Davidson&amp;year=2013" TargetMode="External"/><Relationship Id="rId368" Type="http://schemas.openxmlformats.org/officeDocument/2006/relationships/hyperlink" Target="https://barttorvik.com/team.php?team=American&amp;year=2013" TargetMode="External"/><Relationship Id="rId389" Type="http://schemas.openxmlformats.org/officeDocument/2006/relationships/hyperlink" Target="https://barttorvik.com/team.php?team=Hofstra&amp;year=2013" TargetMode="External"/><Relationship Id="rId172" Type="http://schemas.openxmlformats.org/officeDocument/2006/relationships/hyperlink" Target="https://barttorvik.com/team.php?team=Hawaii&amp;year=2013" TargetMode="External"/><Relationship Id="rId193" Type="http://schemas.openxmlformats.org/officeDocument/2006/relationships/hyperlink" Target="https://barttorvik.com/team.php?team=Virginia+Tech&amp;year=2013" TargetMode="External"/><Relationship Id="rId207" Type="http://schemas.openxmlformats.org/officeDocument/2006/relationships/hyperlink" Target="https://barttorvik.com/team.php?team=Drexel&amp;year=2013" TargetMode="External"/><Relationship Id="rId228" Type="http://schemas.openxmlformats.org/officeDocument/2006/relationships/hyperlink" Target="https://barttorvik.com/team.php?team=Northwestern+St.&amp;year=2013" TargetMode="External"/><Relationship Id="rId249" Type="http://schemas.openxmlformats.org/officeDocument/2006/relationships/hyperlink" Target="https://barttorvik.com/team.php?team=Green+Bay&amp;year=2013" TargetMode="External"/><Relationship Id="rId414" Type="http://schemas.openxmlformats.org/officeDocument/2006/relationships/hyperlink" Target="https://barttorvik.com/team.php?team=Tennessee+Martin&amp;year=2013" TargetMode="External"/><Relationship Id="rId13" Type="http://schemas.openxmlformats.org/officeDocument/2006/relationships/hyperlink" Target="https://barttorvik.com/team.php?team=Michigan&amp;year=2013" TargetMode="External"/><Relationship Id="rId109" Type="http://schemas.openxmlformats.org/officeDocument/2006/relationships/hyperlink" Target="https://barttorvik.com/team.php?team=New+Mexico&amp;year=2013" TargetMode="External"/><Relationship Id="rId260" Type="http://schemas.openxmlformats.org/officeDocument/2006/relationships/hyperlink" Target="https://barttorvik.com/team.php?team=Southern&amp;year=2013" TargetMode="External"/><Relationship Id="rId281" Type="http://schemas.openxmlformats.org/officeDocument/2006/relationships/hyperlink" Target="https://barttorvik.com/team.php?team=Hartford&amp;year=2013" TargetMode="External"/><Relationship Id="rId316" Type="http://schemas.openxmlformats.org/officeDocument/2006/relationships/hyperlink" Target="https://barttorvik.com/team.php?team=San+Jose+St.&amp;year=2013" TargetMode="External"/><Relationship Id="rId337" Type="http://schemas.openxmlformats.org/officeDocument/2006/relationships/hyperlink" Target="https://barttorvik.com/team.php?team=Colgate&amp;year=2013" TargetMode="External"/><Relationship Id="rId34" Type="http://schemas.openxmlformats.org/officeDocument/2006/relationships/hyperlink" Target="https://barttorvik.com/team.php?team=Notre+Dame&amp;year=2013" TargetMode="External"/><Relationship Id="rId55" Type="http://schemas.openxmlformats.org/officeDocument/2006/relationships/hyperlink" Target="https://barttorvik.com/team.php?team=Colorado+St.&amp;year=2013" TargetMode="External"/><Relationship Id="rId76" Type="http://schemas.openxmlformats.org/officeDocument/2006/relationships/hyperlink" Target="https://barttorvik.com/team.php?team=Saint+Louis&amp;year=2013" TargetMode="External"/><Relationship Id="rId97" Type="http://schemas.openxmlformats.org/officeDocument/2006/relationships/hyperlink" Target="https://barttorvik.com/team.php?team=Illinois+St.&amp;year=2013" TargetMode="External"/><Relationship Id="rId120" Type="http://schemas.openxmlformats.org/officeDocument/2006/relationships/hyperlink" Target="https://barttorvik.com/team.php?team=Saint+Joseph%27s&amp;year=2013" TargetMode="External"/><Relationship Id="rId141" Type="http://schemas.openxmlformats.org/officeDocument/2006/relationships/hyperlink" Target="https://barttorvik.com/team.php?team=Valparaiso&amp;year=2013" TargetMode="External"/><Relationship Id="rId358" Type="http://schemas.openxmlformats.org/officeDocument/2006/relationships/hyperlink" Target="https://barttorvik.com/team.php?team=McNeese+St.&amp;year=2013" TargetMode="External"/><Relationship Id="rId379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7" Type="http://schemas.openxmlformats.org/officeDocument/2006/relationships/hyperlink" Target="https://barttorvik.com/team.php?team=Duke&amp;year=2013" TargetMode="External"/><Relationship Id="rId162" Type="http://schemas.openxmlformats.org/officeDocument/2006/relationships/hyperlink" Target="https://barttorvik.com/team.php?team=Tulane&amp;year=2013" TargetMode="External"/><Relationship Id="rId183" Type="http://schemas.openxmlformats.org/officeDocument/2006/relationships/hyperlink" Target="https://barttorvik.com/team.php?team=Massachusetts&amp;year=2013" TargetMode="External"/><Relationship Id="rId218" Type="http://schemas.openxmlformats.org/officeDocument/2006/relationships/hyperlink" Target="https://barttorvik.com/team.php?team=Albany&amp;year=2013" TargetMode="External"/><Relationship Id="rId239" Type="http://schemas.openxmlformats.org/officeDocument/2006/relationships/hyperlink" Target="https://barttorvik.com/team.php?team=Southern+Illinois&amp;year=2013" TargetMode="External"/><Relationship Id="rId390" Type="http://schemas.openxmlformats.org/officeDocument/2006/relationships/hyperlink" Target="https://barttorvik.com/team.php?team=Sacred+Heart&amp;year=2013" TargetMode="External"/><Relationship Id="rId404" Type="http://schemas.openxmlformats.org/officeDocument/2006/relationships/hyperlink" Target="https://barttorvik.com/team.php?team=Nicholls+St.&amp;year=2013" TargetMode="External"/><Relationship Id="rId425" Type="http://schemas.openxmlformats.org/officeDocument/2006/relationships/hyperlink" Target="https://barttorvik.com/team.php?team=Maryland+Eastern+Shore&amp;year=2013" TargetMode="External"/><Relationship Id="rId250" Type="http://schemas.openxmlformats.org/officeDocument/2006/relationships/hyperlink" Target="https://barttorvik.com/team.php?team=Loyola+Marymount&amp;year=2013" TargetMode="External"/><Relationship Id="rId271" Type="http://schemas.openxmlformats.org/officeDocument/2006/relationships/hyperlink" Target="https://barttorvik.com/team.php?team=Duquesne&amp;year=2013" TargetMode="External"/><Relationship Id="rId292" Type="http://schemas.openxmlformats.org/officeDocument/2006/relationships/hyperlink" Target="https://barttorvik.com/team.php?team=Winthrop&amp;year=2013" TargetMode="External"/><Relationship Id="rId306" Type="http://schemas.openxmlformats.org/officeDocument/2006/relationships/hyperlink" Target="https://barttorvik.com/team.php?team=Marist&amp;year=2013" TargetMode="External"/><Relationship Id="rId24" Type="http://schemas.openxmlformats.org/officeDocument/2006/relationships/hyperlink" Target="https://barttorvik.com/team.php?team=Cincinnati&amp;year=2013" TargetMode="External"/><Relationship Id="rId45" Type="http://schemas.openxmlformats.org/officeDocument/2006/relationships/hyperlink" Target="https://barttorvik.com/team.php?team=Wisconsin&amp;year=2013" TargetMode="External"/><Relationship Id="rId66" Type="http://schemas.openxmlformats.org/officeDocument/2006/relationships/hyperlink" Target="https://barttorvik.com/team.php?team=Virginia&amp;year=2013" TargetMode="External"/><Relationship Id="rId87" Type="http://schemas.openxmlformats.org/officeDocument/2006/relationships/hyperlink" Target="https://barttorvik.com/team.php?team=North+Carolina&amp;year=2013" TargetMode="External"/><Relationship Id="rId110" Type="http://schemas.openxmlformats.org/officeDocument/2006/relationships/hyperlink" Target="https://barttorvik.com/team.php?team=Dayton&amp;year=2013" TargetMode="External"/><Relationship Id="rId131" Type="http://schemas.openxmlformats.org/officeDocument/2006/relationships/hyperlink" Target="https://barttorvik.com/team.php?team=Tennessee&amp;year=2013" TargetMode="External"/><Relationship Id="rId327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348" Type="http://schemas.openxmlformats.org/officeDocument/2006/relationships/hyperlink" Target="https://barttorvik.com/team.php?team=UTSA&amp;year=2013" TargetMode="External"/><Relationship Id="rId369" Type="http://schemas.openxmlformats.org/officeDocument/2006/relationships/hyperlink" Target="https://barttorvik.com/team.php?team=Portland+St.&amp;year=2013" TargetMode="External"/><Relationship Id="rId152" Type="http://schemas.openxmlformats.org/officeDocument/2006/relationships/hyperlink" Target="https://barttorvik.com/team.php?team=Davidson&amp;year=2013" TargetMode="External"/><Relationship Id="rId173" Type="http://schemas.openxmlformats.org/officeDocument/2006/relationships/hyperlink" Target="https://barttorvik.com/team.php?team=Canisius&amp;year=2013" TargetMode="External"/><Relationship Id="rId194" Type="http://schemas.openxmlformats.org/officeDocument/2006/relationships/hyperlink" Target="https://barttorvik.com/team.php?team=Air+Force&amp;year=2013" TargetMode="External"/><Relationship Id="rId208" Type="http://schemas.openxmlformats.org/officeDocument/2006/relationships/hyperlink" Target="https://barttorvik.com/team.php?team=Nebraska&amp;year=2013" TargetMode="External"/><Relationship Id="rId229" Type="http://schemas.openxmlformats.org/officeDocument/2006/relationships/hyperlink" Target="https://barttorvik.com/team.php?team=Northwestern+St.&amp;year=2013" TargetMode="External"/><Relationship Id="rId380" Type="http://schemas.openxmlformats.org/officeDocument/2006/relationships/hyperlink" Target="https://barttorvik.com/team.php?team=Utah+Valley&amp;year=2013" TargetMode="External"/><Relationship Id="rId415" Type="http://schemas.openxmlformats.org/officeDocument/2006/relationships/hyperlink" Target="https://barttorvik.com/team.php?team=Southern+Utah&amp;year=2013" TargetMode="External"/><Relationship Id="rId240" Type="http://schemas.openxmlformats.org/officeDocument/2006/relationships/hyperlink" Target="https://barttorvik.com/team.php?team=Nevada&amp;year=2013" TargetMode="External"/><Relationship Id="rId261" Type="http://schemas.openxmlformats.org/officeDocument/2006/relationships/hyperlink" Target="https://barttorvik.com/team.php?team=Southern&amp;year=2013" TargetMode="External"/><Relationship Id="rId14" Type="http://schemas.openxmlformats.org/officeDocument/2006/relationships/hyperlink" Target="https://barttorvik.com/team.php?team=Michigan&amp;year=2013" TargetMode="External"/><Relationship Id="rId35" Type="http://schemas.openxmlformats.org/officeDocument/2006/relationships/hyperlink" Target="https://barttorvik.com/team.php?team=Notre+Dame&amp;year=2013" TargetMode="External"/><Relationship Id="rId56" Type="http://schemas.openxmlformats.org/officeDocument/2006/relationships/hyperlink" Target="https://barttorvik.com/team.php?team=Colorado+St.&amp;year=2013" TargetMode="External"/><Relationship Id="rId77" Type="http://schemas.openxmlformats.org/officeDocument/2006/relationships/hyperlink" Target="https://barttorvik.com/team.php?team=Saint+Louis&amp;year=2013" TargetMode="External"/><Relationship Id="rId100" Type="http://schemas.openxmlformats.org/officeDocument/2006/relationships/hyperlink" Target="https://barttorvik.com/team.php?team=Colorado&amp;year=2013" TargetMode="External"/><Relationship Id="rId282" Type="http://schemas.openxmlformats.org/officeDocument/2006/relationships/hyperlink" Target="https://barttorvik.com/team.php?team=San+Diego&amp;year=2013" TargetMode="External"/><Relationship Id="rId317" Type="http://schemas.openxmlformats.org/officeDocument/2006/relationships/hyperlink" Target="https://barttorvik.com/team.php?team=High+Point&amp;year=2013" TargetMode="External"/><Relationship Id="rId338" Type="http://schemas.openxmlformats.org/officeDocument/2006/relationships/hyperlink" Target="https://barttorvik.com/team.php?team=Old+Dominion&amp;year=2013" TargetMode="External"/><Relationship Id="rId359" Type="http://schemas.openxmlformats.org/officeDocument/2006/relationships/hyperlink" Target="https://barttorvik.com/team.php?team=IUPUI&amp;year=2013" TargetMode="External"/><Relationship Id="rId8" Type="http://schemas.openxmlformats.org/officeDocument/2006/relationships/hyperlink" Target="https://barttorvik.com/team.php?team=Duke&amp;year=2013" TargetMode="External"/><Relationship Id="rId98" Type="http://schemas.openxmlformats.org/officeDocument/2006/relationships/hyperlink" Target="https://barttorvik.com/team.php?team=Texas&amp;year=2013" TargetMode="External"/><Relationship Id="rId121" Type="http://schemas.openxmlformats.org/officeDocument/2006/relationships/hyperlink" Target="https://barttorvik.com/team.php?team=Iowa&amp;year=2013" TargetMode="External"/><Relationship Id="rId142" Type="http://schemas.openxmlformats.org/officeDocument/2006/relationships/hyperlink" Target="https://barttorvik.com/team.php?team=Valparaiso&amp;year=2013" TargetMode="External"/><Relationship Id="rId163" Type="http://schemas.openxmlformats.org/officeDocument/2006/relationships/hyperlink" Target="https://barttorvik.com/team.php?team=Utah+St.&amp;year=2013" TargetMode="External"/><Relationship Id="rId184" Type="http://schemas.openxmlformats.org/officeDocument/2006/relationships/hyperlink" Target="https://barttorvik.com/team.php?team=Weber+St.&amp;year=2013" TargetMode="External"/><Relationship Id="rId219" Type="http://schemas.openxmlformats.org/officeDocument/2006/relationships/hyperlink" Target="https://barttorvik.com/team.php?team=William+%26+Mary&amp;year=2013" TargetMode="External"/><Relationship Id="rId370" Type="http://schemas.openxmlformats.org/officeDocument/2006/relationships/hyperlink" Target="https://barttorvik.com/team.php?team=VMI&amp;year=2013" TargetMode="External"/><Relationship Id="rId391" Type="http://schemas.openxmlformats.org/officeDocument/2006/relationships/hyperlink" Target="https://barttorvik.com/team.php?team=Southeastern+Louisiana&amp;year=2013" TargetMode="External"/><Relationship Id="rId405" Type="http://schemas.openxmlformats.org/officeDocument/2006/relationships/hyperlink" Target="https://barttorvik.com/team.php?team=Idaho+St.&amp;year=2013" TargetMode="External"/><Relationship Id="rId426" Type="http://schemas.openxmlformats.org/officeDocument/2006/relationships/hyperlink" Target="https://barttorvik.com/team.php?team=Longwood&amp;year=2013" TargetMode="External"/><Relationship Id="rId230" Type="http://schemas.openxmlformats.org/officeDocument/2006/relationships/hyperlink" Target="https://barttorvik.com/team.php?team=Bryant&amp;year=2013" TargetMode="External"/><Relationship Id="rId251" Type="http://schemas.openxmlformats.org/officeDocument/2006/relationships/hyperlink" Target="https://barttorvik.com/team.php?team=Rider&amp;year=2013" TargetMode="External"/><Relationship Id="rId25" Type="http://schemas.openxmlformats.org/officeDocument/2006/relationships/hyperlink" Target="https://barttorvik.com/team.php?team=Pittsburgh&amp;year=2013" TargetMode="External"/><Relationship Id="rId46" Type="http://schemas.openxmlformats.org/officeDocument/2006/relationships/hyperlink" Target="https://barttorvik.com/team.php?team=Butler&amp;year=2013" TargetMode="External"/><Relationship Id="rId67" Type="http://schemas.openxmlformats.org/officeDocument/2006/relationships/hyperlink" Target="https://barttorvik.com/team.php?team=Akron&amp;year=2013" TargetMode="External"/><Relationship Id="rId272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293" Type="http://schemas.openxmlformats.org/officeDocument/2006/relationships/hyperlink" Target="https://barttorvik.com/team.php?team=James+Madison&amp;year=2013" TargetMode="External"/><Relationship Id="rId307" Type="http://schemas.openxmlformats.org/officeDocument/2006/relationships/hyperlink" Target="https://barttorvik.com/team.php?team=Morehead+St.&amp;year=2013" TargetMode="External"/><Relationship Id="rId328" Type="http://schemas.openxmlformats.org/officeDocument/2006/relationships/hyperlink" Target="https://barttorvik.com/team.php?team=UC+Santa+Barbara&amp;year=2013" TargetMode="External"/><Relationship Id="rId349" Type="http://schemas.openxmlformats.org/officeDocument/2006/relationships/hyperlink" Target="https://barttorvik.com/team.php?team=Lafayette&amp;year=2013" TargetMode="External"/><Relationship Id="rId88" Type="http://schemas.openxmlformats.org/officeDocument/2006/relationships/hyperlink" Target="https://barttorvik.com/team.php?team=North+Carolina&amp;year=2013" TargetMode="External"/><Relationship Id="rId111" Type="http://schemas.openxmlformats.org/officeDocument/2006/relationships/hyperlink" Target="https://barttorvik.com/team.php?team=Stephen+F.+Austin&amp;year=2013" TargetMode="External"/><Relationship Id="rId132" Type="http://schemas.openxmlformats.org/officeDocument/2006/relationships/hyperlink" Target="https://barttorvik.com/team.php?team=New+Mexico+St.&amp;year=2013" TargetMode="External"/><Relationship Id="rId153" Type="http://schemas.openxmlformats.org/officeDocument/2006/relationships/hyperlink" Target="https://barttorvik.com/team.php?team=LSU&amp;year=2013" TargetMode="External"/><Relationship Id="rId174" Type="http://schemas.openxmlformats.org/officeDocument/2006/relationships/hyperlink" Target="https://barttorvik.com/team.php?team=Loyola+MD&amp;year=2013" TargetMode="External"/><Relationship Id="rId195" Type="http://schemas.openxmlformats.org/officeDocument/2006/relationships/hyperlink" Target="https://barttorvik.com/team.php?team=Oral+Roberts&amp;year=2013" TargetMode="External"/><Relationship Id="rId209" Type="http://schemas.openxmlformats.org/officeDocument/2006/relationships/hyperlink" Target="https://barttorvik.com/team.php?team=SMU&amp;year=2013" TargetMode="External"/><Relationship Id="rId360" Type="http://schemas.openxmlformats.org/officeDocument/2006/relationships/hyperlink" Target="https://barttorvik.com/team.php?team=Northern+Arizona&amp;year=2013" TargetMode="External"/><Relationship Id="rId381" Type="http://schemas.openxmlformats.org/officeDocument/2006/relationships/hyperlink" Target="https://barttorvik.com/team.php?team=Fairleigh+Dickinson&amp;year=2013" TargetMode="External"/><Relationship Id="rId416" Type="http://schemas.openxmlformats.org/officeDocument/2006/relationships/hyperlink" Target="https://barttorvik.com/team.php?team=South+Carolina+St.&amp;year=2013" TargetMode="External"/><Relationship Id="rId220" Type="http://schemas.openxmlformats.org/officeDocument/2006/relationships/hyperlink" Target="https://barttorvik.com/team.php?team=UAB&amp;year=2013" TargetMode="External"/><Relationship Id="rId241" Type="http://schemas.openxmlformats.org/officeDocument/2006/relationships/hyperlink" Target="https://barttorvik.com/team.php?team=Savannah+St.&amp;year=2013" TargetMode="External"/><Relationship Id="rId15" Type="http://schemas.openxmlformats.org/officeDocument/2006/relationships/hyperlink" Target="https://barttorvik.com/team.php?team=VCU&amp;year=2013" TargetMode="External"/><Relationship Id="rId36" Type="http://schemas.openxmlformats.org/officeDocument/2006/relationships/hyperlink" Target="https://barttorvik.com/team.php?team=San+Diego+St.&amp;year=2013" TargetMode="External"/><Relationship Id="rId57" Type="http://schemas.openxmlformats.org/officeDocument/2006/relationships/hyperlink" Target="https://barttorvik.com/team.php?team=Wyoming&amp;year=2013" TargetMode="External"/><Relationship Id="rId262" Type="http://schemas.openxmlformats.org/officeDocument/2006/relationships/hyperlink" Target="https://barttorvik.com/team.php?team=East+Carolina&amp;year=2013" TargetMode="External"/><Relationship Id="rId283" Type="http://schemas.openxmlformats.org/officeDocument/2006/relationships/hyperlink" Target="https://barttorvik.com/team.php?team=Sacramento+St.&amp;year=2013" TargetMode="External"/><Relationship Id="rId318" Type="http://schemas.openxmlformats.org/officeDocument/2006/relationships/hyperlink" Target="https://barttorvik.com/team.php?team=Saint+Peter%27s&amp;year=2013" TargetMode="External"/><Relationship Id="rId339" Type="http://schemas.openxmlformats.org/officeDocument/2006/relationships/hyperlink" Target="https://barttorvik.com/team.php?team=Fordham&amp;year=2013" TargetMode="External"/><Relationship Id="rId78" Type="http://schemas.openxmlformats.org/officeDocument/2006/relationships/hyperlink" Target="https://barttorvik.com/team.php?team=Belmont&amp;year=2013" TargetMode="External"/><Relationship Id="rId99" Type="http://schemas.openxmlformats.org/officeDocument/2006/relationships/hyperlink" Target="https://barttorvik.com/team.php?team=Colorado&amp;year=2013" TargetMode="External"/><Relationship Id="rId101" Type="http://schemas.openxmlformats.org/officeDocument/2006/relationships/hyperlink" Target="https://barttorvik.com/team.php?team=Mississippi&amp;year=2013" TargetMode="External"/><Relationship Id="rId122" Type="http://schemas.openxmlformats.org/officeDocument/2006/relationships/hyperlink" Target="https://barttorvik.com/team.php?team=Purdue&amp;year=2013" TargetMode="External"/><Relationship Id="rId143" Type="http://schemas.openxmlformats.org/officeDocument/2006/relationships/hyperlink" Target="https://barttorvik.com/team.php?team=North+Dakota+St.&amp;year=2013" TargetMode="External"/><Relationship Id="rId164" Type="http://schemas.openxmlformats.org/officeDocument/2006/relationships/hyperlink" Target="https://barttorvik.com/team.php?team=Xavier&amp;year=2013" TargetMode="External"/><Relationship Id="rId185" Type="http://schemas.openxmlformats.org/officeDocument/2006/relationships/hyperlink" Target="https://barttorvik.com/team.php?team=College+of+Charleston&amp;year=2013" TargetMode="External"/><Relationship Id="rId350" Type="http://schemas.openxmlformats.org/officeDocument/2006/relationships/hyperlink" Target="https://barttorvik.com/team.php?team=Eastern+Michigan&amp;year=2013" TargetMode="External"/><Relationship Id="rId371" Type="http://schemas.openxmlformats.org/officeDocument/2006/relationships/hyperlink" Target="https://barttorvik.com/team.php?team=North+Dakota&amp;year=2013" TargetMode="External"/><Relationship Id="rId406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9" Type="http://schemas.openxmlformats.org/officeDocument/2006/relationships/hyperlink" Target="https://barttorvik.com/team.php?team=Louisville&amp;year=2013" TargetMode="External"/><Relationship Id="rId210" Type="http://schemas.openxmlformats.org/officeDocument/2006/relationships/hyperlink" Target="https://barttorvik.com/team.php?team=Delaware&amp;year=2013" TargetMode="External"/><Relationship Id="rId392" Type="http://schemas.openxmlformats.org/officeDocument/2006/relationships/hyperlink" Target="https://barttorvik.com/team.php?team=UMKC&amp;year=2013" TargetMode="External"/><Relationship Id="rId427" Type="http://schemas.openxmlformats.org/officeDocument/2006/relationships/hyperlink" Target="https://barttorvik.com/team.php?team=Presbyterian&amp;year=2013" TargetMode="External"/><Relationship Id="rId26" Type="http://schemas.openxmlformats.org/officeDocument/2006/relationships/hyperlink" Target="https://barttorvik.com/team.php?team=Pittsburgh&amp;year=2013" TargetMode="External"/><Relationship Id="rId231" Type="http://schemas.openxmlformats.org/officeDocument/2006/relationships/hyperlink" Target="https://barttorvik.com/team.php?team=Robert+Morris&amp;year=2013" TargetMode="External"/><Relationship Id="rId252" Type="http://schemas.openxmlformats.org/officeDocument/2006/relationships/hyperlink" Target="https://barttorvik.com/team.php?team=Wofford&amp;year=2013" TargetMode="External"/><Relationship Id="rId273" Type="http://schemas.openxmlformats.org/officeDocument/2006/relationships/hyperlink" Target="https://barttorvik.com/team.php?team=Wagner&amp;year=2013" TargetMode="External"/><Relationship Id="rId294" Type="http://schemas.openxmlformats.org/officeDocument/2006/relationships/hyperlink" Target="https://barttorvik.com/team.php?team=James+Madison&amp;year=2013" TargetMode="External"/><Relationship Id="rId308" Type="http://schemas.openxmlformats.org/officeDocument/2006/relationships/hyperlink" Target="https://barttorvik.com/team.php?team=Yale&amp;year=2013" TargetMode="External"/><Relationship Id="rId329" Type="http://schemas.openxmlformats.org/officeDocument/2006/relationships/hyperlink" Target="https://barttorvik.com/team.php?team=NJIT&amp;year=2013" TargetMode="External"/><Relationship Id="rId47" Type="http://schemas.openxmlformats.org/officeDocument/2006/relationships/hyperlink" Target="https://barttorvik.com/team.php?team=Butler&amp;year=2013" TargetMode="External"/><Relationship Id="rId68" Type="http://schemas.openxmlformats.org/officeDocument/2006/relationships/hyperlink" Target="https://barttorvik.com/team.php?team=Akron&amp;year=2013" TargetMode="External"/><Relationship Id="rId89" Type="http://schemas.openxmlformats.org/officeDocument/2006/relationships/hyperlink" Target="https://barttorvik.com/team.php?team=Kansas+St.&amp;year=2013" TargetMode="External"/><Relationship Id="rId112" Type="http://schemas.openxmlformats.org/officeDocument/2006/relationships/hyperlink" Target="https://barttorvik.com/team.php?team=Iowa+St.&amp;year=2013" TargetMode="External"/><Relationship Id="rId133" Type="http://schemas.openxmlformats.org/officeDocument/2006/relationships/hyperlink" Target="https://barttorvik.com/team.php?team=New+Mexico+St.&amp;year=2013" TargetMode="External"/><Relationship Id="rId154" Type="http://schemas.openxmlformats.org/officeDocument/2006/relationships/hyperlink" Target="https://barttorvik.com/team.php?team=Charlotte&amp;year=2013" TargetMode="External"/><Relationship Id="rId175" Type="http://schemas.openxmlformats.org/officeDocument/2006/relationships/hyperlink" Target="https://barttorvik.com/team.php?team=Indiana+St.&amp;year=2013" TargetMode="External"/><Relationship Id="rId340" Type="http://schemas.openxmlformats.org/officeDocument/2006/relationships/hyperlink" Target="https://barttorvik.com/team.php?team=Northern+Kentucky&amp;year=2013" TargetMode="External"/><Relationship Id="rId361" Type="http://schemas.openxmlformats.org/officeDocument/2006/relationships/hyperlink" Target="https://barttorvik.com/team.php?team=Brown&amp;year=2013" TargetMode="External"/><Relationship Id="rId196" Type="http://schemas.openxmlformats.org/officeDocument/2006/relationships/hyperlink" Target="https://barttorvik.com/team.php?team=Gardner+Webb&amp;year=2013" TargetMode="External"/><Relationship Id="rId200" Type="http://schemas.openxmlformats.org/officeDocument/2006/relationships/hyperlink" Target="https://barttorvik.com/team.php?team=Pacific&amp;year=2013" TargetMode="External"/><Relationship Id="rId382" Type="http://schemas.openxmlformats.org/officeDocument/2006/relationships/hyperlink" Target="https://barttorvik.com/team.php?team=UMBC&amp;year=2013" TargetMode="External"/><Relationship Id="rId417" Type="http://schemas.openxmlformats.org/officeDocument/2006/relationships/hyperlink" Target="https://barttorvik.com/team.php?team=Mississippi+Valley+St.&amp;year=2013" TargetMode="External"/><Relationship Id="rId16" Type="http://schemas.openxmlformats.org/officeDocument/2006/relationships/hyperlink" Target="https://barttorvik.com/team.php?team=VCU&amp;year=2013" TargetMode="External"/><Relationship Id="rId221" Type="http://schemas.openxmlformats.org/officeDocument/2006/relationships/hyperlink" Target="https://barttorvik.com/team.php?team=Western+Michigan&amp;year=2013" TargetMode="External"/><Relationship Id="rId242" Type="http://schemas.openxmlformats.org/officeDocument/2006/relationships/hyperlink" Target="https://barttorvik.com/team.php?team=Oakland&amp;year=2013" TargetMode="External"/><Relationship Id="rId263" Type="http://schemas.openxmlformats.org/officeDocument/2006/relationships/hyperlink" Target="https://barttorvik.com/team.php?team=Army&amp;year=2013" TargetMode="External"/><Relationship Id="rId284" Type="http://schemas.openxmlformats.org/officeDocument/2006/relationships/hyperlink" Target="https://barttorvik.com/team.php?team=Pepperdine&amp;year=2013" TargetMode="External"/><Relationship Id="rId319" Type="http://schemas.openxmlformats.org/officeDocument/2006/relationships/hyperlink" Target="https://barttorvik.com/team.php?team=Chattanooga&amp;year=2013" TargetMode="External"/><Relationship Id="rId37" Type="http://schemas.openxmlformats.org/officeDocument/2006/relationships/hyperlink" Target="https://barttorvik.com/team.php?team=San+Diego+St.&amp;year=2013" TargetMode="External"/><Relationship Id="rId58" Type="http://schemas.openxmlformats.org/officeDocument/2006/relationships/hyperlink" Target="https://barttorvik.com/team.php?team=Michigan+St.&amp;year=2013" TargetMode="External"/><Relationship Id="rId79" Type="http://schemas.openxmlformats.org/officeDocument/2006/relationships/hyperlink" Target="https://barttorvik.com/team.php?team=Belmont&amp;year=2013" TargetMode="External"/><Relationship Id="rId102" Type="http://schemas.openxmlformats.org/officeDocument/2006/relationships/hyperlink" Target="https://barttorvik.com/team.php?team=Mississippi&amp;year=2013" TargetMode="External"/><Relationship Id="rId123" Type="http://schemas.openxmlformats.org/officeDocument/2006/relationships/hyperlink" Target="https://barttorvik.com/team.php?team=Clemson&amp;year=2013" TargetMode="External"/><Relationship Id="rId144" Type="http://schemas.openxmlformats.org/officeDocument/2006/relationships/hyperlink" Target="https://barttorvik.com/team.php?team=Harvard&amp;year=2013" TargetMode="External"/><Relationship Id="rId330" Type="http://schemas.openxmlformats.org/officeDocument/2006/relationships/hyperlink" Target="https://barttorvik.com/team.php?team=Morgan+St.&amp;year=2013" TargetMode="External"/><Relationship Id="rId90" Type="http://schemas.openxmlformats.org/officeDocument/2006/relationships/hyperlink" Target="https://barttorvik.com/team.php?team=Kansas+St.&amp;year=2013" TargetMode="External"/><Relationship Id="rId165" Type="http://schemas.openxmlformats.org/officeDocument/2006/relationships/hyperlink" Target="https://barttorvik.com/team.php?team=Arizona+St.&amp;year=2013" TargetMode="External"/><Relationship Id="rId186" Type="http://schemas.openxmlformats.org/officeDocument/2006/relationships/hyperlink" Target="https://barttorvik.com/team.php?team=Illinois+Chicago&amp;year=2013" TargetMode="External"/><Relationship Id="rId351" Type="http://schemas.openxmlformats.org/officeDocument/2006/relationships/hyperlink" Target="https://barttorvik.com/team.php?team=Stetson&amp;year=2013" TargetMode="External"/><Relationship Id="rId372" Type="http://schemas.openxmlformats.org/officeDocument/2006/relationships/hyperlink" Target="https://barttorvik.com/team.php?team=Dartmouth&amp;year=2013" TargetMode="External"/><Relationship Id="rId393" Type="http://schemas.openxmlformats.org/officeDocument/2006/relationships/hyperlink" Target="https://barttorvik.com/team.php?team=UT+Rio+Grande+Valley&amp;year=2013" TargetMode="External"/><Relationship Id="rId407" Type="http://schemas.openxmlformats.org/officeDocument/2006/relationships/hyperlink" Target="https://barttorvik.com/team.php?team=Howard&amp;year=2013" TargetMode="External"/><Relationship Id="rId428" Type="http://schemas.openxmlformats.org/officeDocument/2006/relationships/hyperlink" Target="https://barttorvik.com/team.php?team=Grambling+St.&amp;year=2013" TargetMode="External"/><Relationship Id="rId211" Type="http://schemas.openxmlformats.org/officeDocument/2006/relationships/hyperlink" Target="https://barttorvik.com/team.php?team=Western+Kentucky&amp;year=2013" TargetMode="External"/><Relationship Id="rId232" Type="http://schemas.openxmlformats.org/officeDocument/2006/relationships/hyperlink" Target="https://barttorvik.com/team.php?team=Idaho&amp;year=2013" TargetMode="External"/><Relationship Id="rId253" Type="http://schemas.openxmlformats.org/officeDocument/2006/relationships/hyperlink" Target="https://barttorvik.com/team.php?team=Houston&amp;year=2013" TargetMode="External"/><Relationship Id="rId274" Type="http://schemas.openxmlformats.org/officeDocument/2006/relationships/hyperlink" Target="https://barttorvik.com/team.php?team=Long+Beach+St.&amp;year=2013" TargetMode="External"/><Relationship Id="rId295" Type="http://schemas.openxmlformats.org/officeDocument/2006/relationships/hyperlink" Target="https://barttorvik.com/team.php?team=Mississippi+St.&amp;year=2013" TargetMode="External"/><Relationship Id="rId309" Type="http://schemas.openxmlformats.org/officeDocument/2006/relationships/hyperlink" Target="https://barttorvik.com/team.php?team=Norfolk+St.&amp;year=2013" TargetMode="External"/><Relationship Id="rId27" Type="http://schemas.openxmlformats.org/officeDocument/2006/relationships/hyperlink" Target="https://barttorvik.com/team.php?team=Creighton&amp;year=2013" TargetMode="External"/><Relationship Id="rId48" Type="http://schemas.openxmlformats.org/officeDocument/2006/relationships/hyperlink" Target="https://barttorvik.com/team.php?team=Georgetown&amp;year=2013" TargetMode="External"/><Relationship Id="rId69" Type="http://schemas.openxmlformats.org/officeDocument/2006/relationships/hyperlink" Target="https://barttorvik.com/team.php?team=Saint+Mary%27s&amp;year=2013" TargetMode="External"/><Relationship Id="rId113" Type="http://schemas.openxmlformats.org/officeDocument/2006/relationships/hyperlink" Target="https://barttorvik.com/team.php?team=Iowa+St.&amp;year=2013" TargetMode="External"/><Relationship Id="rId134" Type="http://schemas.openxmlformats.org/officeDocument/2006/relationships/hyperlink" Target="https://barttorvik.com/team.php?team=Washington+St.&amp;year=2013" TargetMode="External"/><Relationship Id="rId320" Type="http://schemas.openxmlformats.org/officeDocument/2006/relationships/hyperlink" Target="https://barttorvik.com/team.php?team=Cleveland+St.&amp;year=2013" TargetMode="External"/><Relationship Id="rId80" Type="http://schemas.openxmlformats.org/officeDocument/2006/relationships/hyperlink" Target="https://barttorvik.com/team.php?team=Marquette&amp;year=2013" TargetMode="External"/><Relationship Id="rId155" Type="http://schemas.openxmlformats.org/officeDocument/2006/relationships/hyperlink" Target="https://barttorvik.com/team.php?team=Utah&amp;year=2013" TargetMode="External"/><Relationship Id="rId176" Type="http://schemas.openxmlformats.org/officeDocument/2006/relationships/hyperlink" Target="https://barttorvik.com/team.php?team=Florida+Gulf+Coast&amp;year=2013" TargetMode="External"/><Relationship Id="rId197" Type="http://schemas.openxmlformats.org/officeDocument/2006/relationships/hyperlink" Target="https://barttorvik.com/team.php?team=DePaul&amp;year=2013" TargetMode="External"/><Relationship Id="rId341" Type="http://schemas.openxmlformats.org/officeDocument/2006/relationships/hyperlink" Target="https://barttorvik.com/team.php?team=Manhattan&amp;year=2013" TargetMode="External"/><Relationship Id="rId362" Type="http://schemas.openxmlformats.org/officeDocument/2006/relationships/hyperlink" Target="https://barttorvik.com/team.php?team=Northern+Colorado&amp;year=2013" TargetMode="External"/><Relationship Id="rId383" Type="http://schemas.openxmlformats.org/officeDocument/2006/relationships/hyperlink" Target="https://barttorvik.com/team.php?team=Chicago+St.&amp;year=2013" TargetMode="External"/><Relationship Id="rId418" Type="http://schemas.openxmlformats.org/officeDocument/2006/relationships/hyperlink" Target="https://barttorvik.com/team.php?team=UC+Riverside&amp;year=2013" TargetMode="External"/><Relationship Id="rId201" Type="http://schemas.openxmlformats.org/officeDocument/2006/relationships/hyperlink" Target="https://barttorvik.com/team.php?team=Pacific&amp;year=2013" TargetMode="External"/><Relationship Id="rId222" Type="http://schemas.openxmlformats.org/officeDocument/2006/relationships/hyperlink" Target="https://barttorvik.com/team.php?team=Fresno+St.&amp;year=2013" TargetMode="External"/><Relationship Id="rId243" Type="http://schemas.openxmlformats.org/officeDocument/2006/relationships/hyperlink" Target="https://barttorvik.com/team.php?team=Loyola+Chicago&amp;year=2013" TargetMode="External"/><Relationship Id="rId264" Type="http://schemas.openxmlformats.org/officeDocument/2006/relationships/hyperlink" Target="https://barttorvik.com/team.php?team=Mercer&amp;year=2013" TargetMode="External"/><Relationship Id="rId285" Type="http://schemas.openxmlformats.org/officeDocument/2006/relationships/hyperlink" Target="https://barttorvik.com/team.php?team=UC+Davis&amp;year=2013" TargetMode="External"/><Relationship Id="rId17" Type="http://schemas.openxmlformats.org/officeDocument/2006/relationships/hyperlink" Target="https://barttorvik.com/team.php?team=Minnesota&amp;year=2013" TargetMode="External"/><Relationship Id="rId38" Type="http://schemas.openxmlformats.org/officeDocument/2006/relationships/hyperlink" Target="https://barttorvik.com/team.php?team=Oregon&amp;year=2013" TargetMode="External"/><Relationship Id="rId59" Type="http://schemas.openxmlformats.org/officeDocument/2006/relationships/hyperlink" Target="https://barttorvik.com/team.php?team=Michigan+St.&amp;year=2013" TargetMode="External"/><Relationship Id="rId103" Type="http://schemas.openxmlformats.org/officeDocument/2006/relationships/hyperlink" Target="https://barttorvik.com/team.php?team=Southern+Miss&amp;year=2013" TargetMode="External"/><Relationship Id="rId124" Type="http://schemas.openxmlformats.org/officeDocument/2006/relationships/hyperlink" Target="https://barttorvik.com/team.php?team=Lehigh&amp;year=2013" TargetMode="External"/><Relationship Id="rId310" Type="http://schemas.openxmlformats.org/officeDocument/2006/relationships/hyperlink" Target="https://barttorvik.com/team.php?team=Portland&amp;year=2013" TargetMode="External"/><Relationship Id="rId70" Type="http://schemas.openxmlformats.org/officeDocument/2006/relationships/hyperlink" Target="https://barttorvik.com/team.php?team=Saint+Mary%27s&amp;year=2013" TargetMode="External"/><Relationship Id="rId91" Type="http://schemas.openxmlformats.org/officeDocument/2006/relationships/hyperlink" Target="https://barttorvik.com/team.php?team=Santa+Clara&amp;year=2013" TargetMode="External"/><Relationship Id="rId145" Type="http://schemas.openxmlformats.org/officeDocument/2006/relationships/hyperlink" Target="https://barttorvik.com/team.php?team=Harvard&amp;year=2013" TargetMode="External"/><Relationship Id="rId166" Type="http://schemas.openxmlformats.org/officeDocument/2006/relationships/hyperlink" Target="https://barttorvik.com/team.php?team=Cal+St.+Fullerton&amp;year=2013" TargetMode="External"/><Relationship Id="rId187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331" Type="http://schemas.openxmlformats.org/officeDocument/2006/relationships/hyperlink" Target="https://barttorvik.com/team.php?team=TCU&amp;year=2013" TargetMode="External"/><Relationship Id="rId352" Type="http://schemas.openxmlformats.org/officeDocument/2006/relationships/hyperlink" Target="https://barttorvik.com/team.php?team=Central+Arkansas&amp;year=2013" TargetMode="External"/><Relationship Id="rId373" Type="http://schemas.openxmlformats.org/officeDocument/2006/relationships/hyperlink" Target="https://barttorvik.com/team.php?team=Rice&amp;year=2013" TargetMode="External"/><Relationship Id="rId394" Type="http://schemas.openxmlformats.org/officeDocument/2006/relationships/hyperlink" Target="https://barttorvik.com/team.php?team=Houston+Christian&amp;year=2013" TargetMode="External"/><Relationship Id="rId408" Type="http://schemas.openxmlformats.org/officeDocument/2006/relationships/hyperlink" Target="https://barttorvik.com/team.php?team=Arkansas+Pine+Bluff&amp;year=2013" TargetMode="External"/><Relationship Id="rId429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1" Type="http://schemas.openxmlformats.org/officeDocument/2006/relationships/hyperlink" Target="https://barttorvik.com/team.php?team=Florida&amp;year=2013" TargetMode="External"/><Relationship Id="rId212" Type="http://schemas.openxmlformats.org/officeDocument/2006/relationships/hyperlink" Target="https://barttorvik.com/team.php?team=Western+Kentucky&amp;year=2013" TargetMode="External"/><Relationship Id="rId233" Type="http://schemas.openxmlformats.org/officeDocument/2006/relationships/hyperlink" Target="https://barttorvik.com/team.php?team=Elon&amp;year=2013" TargetMode="External"/><Relationship Id="rId254" Type="http://schemas.openxmlformats.org/officeDocument/2006/relationships/hyperlink" Target="https://barttorvik.com/team.php?team=Auburn&amp;year=2013" TargetMode="External"/><Relationship Id="rId28" Type="http://schemas.openxmlformats.org/officeDocument/2006/relationships/hyperlink" Target="https://barttorvik.com/team.php?team=Creighton&amp;year=2013" TargetMode="External"/><Relationship Id="rId49" Type="http://schemas.openxmlformats.org/officeDocument/2006/relationships/hyperlink" Target="https://barttorvik.com/team.php?team=Georgetown&amp;year=2013" TargetMode="External"/><Relationship Id="rId114" Type="http://schemas.openxmlformats.org/officeDocument/2006/relationships/hyperlink" Target="https://barttorvik.com/team.php?team=Providence&amp;year=2013" TargetMode="External"/><Relationship Id="rId275" Type="http://schemas.openxmlformats.org/officeDocument/2006/relationships/hyperlink" Target="https://barttorvik.com/team.php?team=Central+Connecticut&amp;year=2013" TargetMode="External"/><Relationship Id="rId296" Type="http://schemas.openxmlformats.org/officeDocument/2006/relationships/hyperlink" Target="https://barttorvik.com/team.php?team=Towson&amp;year=2013" TargetMode="External"/><Relationship Id="rId300" Type="http://schemas.openxmlformats.org/officeDocument/2006/relationships/hyperlink" Target="https://barttorvik.com/team.php?team=New+Hampshire&amp;year=2013" TargetMode="External"/><Relationship Id="rId60" Type="http://schemas.openxmlformats.org/officeDocument/2006/relationships/hyperlink" Target="https://barttorvik.com/team.php?team=North+Carolina+St.&amp;year=2013" TargetMode="External"/><Relationship Id="rId81" Type="http://schemas.openxmlformats.org/officeDocument/2006/relationships/hyperlink" Target="https://barttorvik.com/team.php?team=Marquette&amp;year=2013" TargetMode="External"/><Relationship Id="rId135" Type="http://schemas.openxmlformats.org/officeDocument/2006/relationships/hyperlink" Target="https://barttorvik.com/team.php?team=Rutgers&amp;year=2013" TargetMode="External"/><Relationship Id="rId156" Type="http://schemas.openxmlformats.org/officeDocument/2006/relationships/hyperlink" Target="https://barttorvik.com/team.php?team=Northern+Iowa&amp;year=2013" TargetMode="External"/><Relationship Id="rId177" Type="http://schemas.openxmlformats.org/officeDocument/2006/relationships/hyperlink" Target="https://barttorvik.com/team.php?team=Florida+Gulf+Coast&amp;year=2013" TargetMode="External"/><Relationship Id="rId198" Type="http://schemas.openxmlformats.org/officeDocument/2006/relationships/hyperlink" Target="https://barttorvik.com/team.php?team=UTEP&amp;year=2013" TargetMode="External"/><Relationship Id="rId321" Type="http://schemas.openxmlformats.org/officeDocument/2006/relationships/hyperlink" Target="https://barttorvik.com/team.php?team=Radford&amp;year=2013" TargetMode="External"/><Relationship Id="rId342" Type="http://schemas.openxmlformats.org/officeDocument/2006/relationships/hyperlink" Target="https://barttorvik.com/team.php?team=Coppin+St.&amp;year=2013" TargetMode="External"/><Relationship Id="rId363" Type="http://schemas.openxmlformats.org/officeDocument/2006/relationships/hyperlink" Target="https://barttorvik.com/team.php?team=UNC+Greensboro&amp;year=2013" TargetMode="External"/><Relationship Id="rId384" Type="http://schemas.openxmlformats.org/officeDocument/2006/relationships/hyperlink" Target="https://barttorvik.com/team.php?team=Liberty&amp;year=2013" TargetMode="External"/><Relationship Id="rId419" Type="http://schemas.openxmlformats.org/officeDocument/2006/relationships/hyperlink" Target="https://barttorvik.com/team.php?team=Lamar&amp;year=2013" TargetMode="External"/><Relationship Id="rId202" Type="http://schemas.openxmlformats.org/officeDocument/2006/relationships/hyperlink" Target="https://barttorvik.com/team.php?team=St.+Bonaventure&amp;year=2013" TargetMode="External"/><Relationship Id="rId223" Type="http://schemas.openxmlformats.org/officeDocument/2006/relationships/hyperlink" Target="https://barttorvik.com/team.php?team=Cal+St.+Northridge&amp;year=2013" TargetMode="External"/><Relationship Id="rId244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18" Type="http://schemas.openxmlformats.org/officeDocument/2006/relationships/hyperlink" Target="https://barttorvik.com/team.php?team=Minnesota&amp;year=2013" TargetMode="External"/><Relationship Id="rId39" Type="http://schemas.openxmlformats.org/officeDocument/2006/relationships/hyperlink" Target="https://barttorvik.com/team.php?team=Oregon&amp;year=2013" TargetMode="External"/><Relationship Id="rId265" Type="http://schemas.openxmlformats.org/officeDocument/2006/relationships/hyperlink" Target="https://barttorvik.com/team.php?team=Northeastern&amp;year=2013" TargetMode="External"/><Relationship Id="rId286" Type="http://schemas.openxmlformats.org/officeDocument/2006/relationships/hyperlink" Target="https://barttorvik.com/team.php?team=Cal+Poly&amp;year=2013" TargetMode="External"/><Relationship Id="rId50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104" Type="http://schemas.openxmlformats.org/officeDocument/2006/relationships/hyperlink" Target="https://barttorvik.com/team.php?team=La+Salle&amp;year=2013" TargetMode="External"/><Relationship Id="rId125" Type="http://schemas.openxmlformats.org/officeDocument/2006/relationships/hyperlink" Target="https://barttorvik.com/team.php?team=Princeton&amp;year=2013" TargetMode="External"/><Relationship Id="rId146" Type="http://schemas.openxmlformats.org/officeDocument/2006/relationships/hyperlink" Target="https://barttorvik.com/team.php?team=Stony+Brook&amp;year=2013" TargetMode="External"/><Relationship Id="rId167" Type="http://schemas.openxmlformats.org/officeDocument/2006/relationships/hyperlink" Target="https://barttorvik.com/team.php?team=Drake&amp;year=2013" TargetMode="External"/><Relationship Id="rId188" Type="http://schemas.openxmlformats.org/officeDocument/2006/relationships/hyperlink" Target="https://barttorvik.com/team.php?team=Boston+University&amp;year=2013" TargetMode="External"/><Relationship Id="rId311" Type="http://schemas.openxmlformats.org/officeDocument/2006/relationships/hyperlink" Target="https://barttorvik.com/team.php?team=IPFW&amp;year=2013" TargetMode="External"/><Relationship Id="rId332" Type="http://schemas.openxmlformats.org/officeDocument/2006/relationships/hyperlink" Target="https://barttorvik.com/team.php?team=Coastal+Carolina&amp;year=2013" TargetMode="External"/><Relationship Id="rId353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374" Type="http://schemas.openxmlformats.org/officeDocument/2006/relationships/hyperlink" Target="https://barttorvik.com/team.php?team=Jackson+St.&amp;year=2013" TargetMode="External"/><Relationship Id="rId395" Type="http://schemas.openxmlformats.org/officeDocument/2006/relationships/hyperlink" Target="https://barttorvik.com/team.php?team=Alabama+A%26M&amp;year=2013" TargetMode="External"/><Relationship Id="rId409" Type="http://schemas.openxmlformats.org/officeDocument/2006/relationships/hyperlink" Target="https://barttorvik.com/team.php?team=St.+Francis+PA&amp;year=2013" TargetMode="External"/><Relationship Id="rId71" Type="http://schemas.openxmlformats.org/officeDocument/2006/relationships/hyperlink" Target="https://barttorvik.com/team.php?team=Connecticut&amp;year=2013" TargetMode="External"/><Relationship Id="rId92" Type="http://schemas.openxmlformats.org/officeDocument/2006/relationships/hyperlink" Target="https://barttorvik.com/team.php?team=Stanford&amp;year=2013" TargetMode="External"/><Relationship Id="rId213" Type="http://schemas.openxmlformats.org/officeDocument/2006/relationships/hyperlink" Target="https://barttorvik.com/team.php?team=Penn+St.&amp;year=2013" TargetMode="External"/><Relationship Id="rId234" Type="http://schemas.openxmlformats.org/officeDocument/2006/relationships/hyperlink" Target="https://barttorvik.com/team.php?team=South+Dakota+St.&amp;year=2013" TargetMode="External"/><Relationship Id="rId420" Type="http://schemas.openxmlformats.org/officeDocument/2006/relationships/hyperlink" Target="https://barttorvik.com/team.php?team=Binghamton&amp;year=2013" TargetMode="External"/><Relationship Id="rId2" Type="http://schemas.openxmlformats.org/officeDocument/2006/relationships/hyperlink" Target="https://barttorvik.com/team.php?team=Florida&amp;year=2013" TargetMode="External"/><Relationship Id="rId29" Type="http://schemas.openxmlformats.org/officeDocument/2006/relationships/hyperlink" Target="https://barttorvik.com/team.php?team=Ohio+St.&amp;year=2013" TargetMode="External"/><Relationship Id="rId255" Type="http://schemas.openxmlformats.org/officeDocument/2006/relationships/hyperlink" Target="https://barttorvik.com/team.php?team=North+Florida&amp;year=2013" TargetMode="External"/><Relationship Id="rId276" Type="http://schemas.openxmlformats.org/officeDocument/2006/relationships/hyperlink" Target="https://barttorvik.com/team.php?team=North+Texas&amp;year=2013" TargetMode="External"/><Relationship Id="rId297" Type="http://schemas.openxmlformats.org/officeDocument/2006/relationships/hyperlink" Target="https://barttorvik.com/team.php?team=Texas+Tech&amp;year=2013" TargetMode="External"/><Relationship Id="rId40" Type="http://schemas.openxmlformats.org/officeDocument/2006/relationships/hyperlink" Target="https://barttorvik.com/team.php?team=Wichita+St.&amp;year=2013" TargetMode="External"/><Relationship Id="rId115" Type="http://schemas.openxmlformats.org/officeDocument/2006/relationships/hyperlink" Target="https://barttorvik.com/team.php?team=BYU&amp;year=2013" TargetMode="External"/><Relationship Id="rId136" Type="http://schemas.openxmlformats.org/officeDocument/2006/relationships/hyperlink" Target="https://barttorvik.com/team.php?team=Alabama&amp;year=2013" TargetMode="External"/><Relationship Id="rId157" Type="http://schemas.openxmlformats.org/officeDocument/2006/relationships/hyperlink" Target="https://barttorvik.com/team.php?team=Washington&amp;year=2013" TargetMode="External"/><Relationship Id="rId178" Type="http://schemas.openxmlformats.org/officeDocument/2006/relationships/hyperlink" Target="https://barttorvik.com/team.php?team=St.+John%27s&amp;year=2013" TargetMode="External"/><Relationship Id="rId301" Type="http://schemas.openxmlformats.org/officeDocument/2006/relationships/hyperlink" Target="https://barttorvik.com/team.php?team=Georgia+St.&amp;year=2013" TargetMode="External"/><Relationship Id="rId322" Type="http://schemas.openxmlformats.org/officeDocument/2006/relationships/hyperlink" Target="https://barttorvik.com/team.php?team=North+Carolina+A%26T&amp;year=2013" TargetMode="External"/><Relationship Id="rId343" Type="http://schemas.openxmlformats.org/officeDocument/2006/relationships/hyperlink" Target="https://barttorvik.com/team.php?team=Eastern+Washington&amp;year=2013" TargetMode="External"/><Relationship Id="rId364" Type="http://schemas.openxmlformats.org/officeDocument/2006/relationships/hyperlink" Target="https://barttorvik.com/team.php?team=Georgia+Southern&amp;year=2013" TargetMode="External"/><Relationship Id="rId61" Type="http://schemas.openxmlformats.org/officeDocument/2006/relationships/hyperlink" Target="https://barttorvik.com/team.php?team=North+Carolina+St.&amp;year=2013" TargetMode="External"/><Relationship Id="rId82" Type="http://schemas.openxmlformats.org/officeDocument/2006/relationships/hyperlink" Target="https://barttorvik.com/team.php?team=Memphis&amp;year=2013" TargetMode="External"/><Relationship Id="rId199" Type="http://schemas.openxmlformats.org/officeDocument/2006/relationships/hyperlink" Target="https://barttorvik.com/team.php?team=Georgia&amp;year=2013" TargetMode="External"/><Relationship Id="rId203" Type="http://schemas.openxmlformats.org/officeDocument/2006/relationships/hyperlink" Target="https://barttorvik.com/team.php?team=Columbia&amp;year=2013" TargetMode="External"/><Relationship Id="rId385" Type="http://schemas.openxmlformats.org/officeDocument/2006/relationships/hyperlink" Target="https://barttorvik.com/team.php?team=Liberty&amp;year=2013" TargetMode="External"/><Relationship Id="rId19" Type="http://schemas.openxmlformats.org/officeDocument/2006/relationships/hyperlink" Target="https://barttorvik.com/team.php?team=Arizona&amp;year=2013" TargetMode="External"/><Relationship Id="rId224" Type="http://schemas.openxmlformats.org/officeDocument/2006/relationships/hyperlink" Target="https://barttorvik.com/team.php?team=Niagara&amp;year=2013" TargetMode="External"/><Relationship Id="rId245" Type="http://schemas.openxmlformats.org/officeDocument/2006/relationships/hyperlink" Target="https://barttorvik.com/team.php?team=Montana&amp;year=2013" TargetMode="External"/><Relationship Id="rId266" Type="http://schemas.openxmlformats.org/officeDocument/2006/relationships/hyperlink" Target="https://barttorvik.com/team.php?team=Arkansas+St.&amp;year=2013" TargetMode="External"/><Relationship Id="rId287" Type="http://schemas.openxmlformats.org/officeDocument/2006/relationships/hyperlink" Target="https://barttorvik.com/team.php?team=Louisiana+Lafayette&amp;year=2013" TargetMode="External"/><Relationship Id="rId410" Type="http://schemas.openxmlformats.org/officeDocument/2006/relationships/hyperlink" Target="https://barttorvik.com/team.php?team=Kennesaw+St.&amp;year=2013" TargetMode="External"/><Relationship Id="rId30" Type="http://schemas.openxmlformats.org/officeDocument/2006/relationships/hyperlink" Target="https://barttorvik.com/team.php?team=Ohio+St.&amp;year=2013" TargetMode="External"/><Relationship Id="rId105" Type="http://schemas.openxmlformats.org/officeDocument/2006/relationships/hyperlink" Target="https://barttorvik.com/team.php?team=La+Salle&amp;year=2013" TargetMode="External"/><Relationship Id="rId126" Type="http://schemas.openxmlformats.org/officeDocument/2006/relationships/hyperlink" Target="https://barttorvik.com/team.php?team=Northwestern&amp;year=2013" TargetMode="External"/><Relationship Id="rId147" Type="http://schemas.openxmlformats.org/officeDocument/2006/relationships/hyperlink" Target="https://barttorvik.com/team.php?team=Evansville&amp;year=2013" TargetMode="External"/><Relationship Id="rId168" Type="http://schemas.openxmlformats.org/officeDocument/2006/relationships/hyperlink" Target="https://barttorvik.com/team.php?team=Denver&amp;year=2013" TargetMode="External"/><Relationship Id="rId312" Type="http://schemas.openxmlformats.org/officeDocument/2006/relationships/hyperlink" Target="https://barttorvik.com/team.php?team=Cornell&amp;year=2013" TargetMode="External"/><Relationship Id="rId333" Type="http://schemas.openxmlformats.org/officeDocument/2006/relationships/hyperlink" Target="https://barttorvik.com/team.php?team=Sam+Houston+St.&amp;year=2013" TargetMode="External"/><Relationship Id="rId354" Type="http://schemas.openxmlformats.org/officeDocument/2006/relationships/hyperlink" Target="https://barttorvik.com/team.php?team=Campbell&amp;year=2013" TargetMode="External"/><Relationship Id="rId51" Type="http://schemas.openxmlformats.org/officeDocument/2006/relationships/hyperlink" Target="https://barttorvik.com/team.php?team=Illinois&amp;year=2013" TargetMode="External"/><Relationship Id="rId72" Type="http://schemas.openxmlformats.org/officeDocument/2006/relationships/hyperlink" Target="https://barttorvik.com/team.php?team=Boise+St.&amp;year=2013" TargetMode="External"/><Relationship Id="rId93" Type="http://schemas.openxmlformats.org/officeDocument/2006/relationships/hyperlink" Target="https://barttorvik.com/team.php?team=Georgia+Tech&amp;year=2013" TargetMode="External"/><Relationship Id="rId189" Type="http://schemas.openxmlformats.org/officeDocument/2006/relationships/hyperlink" Target="https://barttorvik.com/team.php?team=West+Virginia&amp;year=2013" TargetMode="External"/><Relationship Id="rId375" Type="http://schemas.openxmlformats.org/officeDocument/2006/relationships/hyperlink" Target="https://barttorvik.com/team.php?team=Austin+Peay&amp;year=2013" TargetMode="External"/><Relationship Id="rId396" Type="http://schemas.openxmlformats.org/officeDocument/2006/relationships/hyperlink" Target="https://barttorvik.com/team.php?team=Nebraska+Omaha&amp;year=2013" TargetMode="External"/><Relationship Id="rId3" Type="http://schemas.openxmlformats.org/officeDocument/2006/relationships/hyperlink" Target="https://barttorvik.com/team.php?team=Kansas&amp;year=2013" TargetMode="External"/><Relationship Id="rId214" Type="http://schemas.openxmlformats.org/officeDocument/2006/relationships/hyperlink" Target="https://barttorvik.com/team.php?team=Eastern+Kentucky&amp;year=2013" TargetMode="External"/><Relationship Id="rId235" Type="http://schemas.openxmlformats.org/officeDocument/2006/relationships/hyperlink" Target="https://barttorvik.com/team.php?team=South+Dakota+St.&amp;year=2013" TargetMode="External"/><Relationship Id="rId256" Type="http://schemas.openxmlformats.org/officeDocument/2006/relationships/hyperlink" Target="https://barttorvik.com/team.php?team=UT+Arlington&amp;year=2013" TargetMode="External"/><Relationship Id="rId277" Type="http://schemas.openxmlformats.org/officeDocument/2006/relationships/hyperlink" Target="https://barttorvik.com/team.php?team=Tulsa&amp;year=2013" TargetMode="External"/><Relationship Id="rId298" Type="http://schemas.openxmlformats.org/officeDocument/2006/relationships/hyperlink" Target="https://barttorvik.com/team.php?team=Texas+St.&amp;year=2013" TargetMode="External"/><Relationship Id="rId400" Type="http://schemas.openxmlformats.org/officeDocument/2006/relationships/hyperlink" Target="https://barttorvik.com/team.php?team=Jacksonville&amp;year=2013" TargetMode="External"/><Relationship Id="rId421" Type="http://schemas.openxmlformats.org/officeDocument/2006/relationships/hyperlink" Target="https://barttorvik.com/team.php?team=East+Tennessee+St.&amp;year=2013" TargetMode="External"/><Relationship Id="rId116" Type="http://schemas.openxmlformats.org/officeDocument/2006/relationships/hyperlink" Target="https://barttorvik.com/team.php?team=Temple&amp;year=2013" TargetMode="External"/><Relationship Id="rId137" Type="http://schemas.openxmlformats.org/officeDocument/2006/relationships/hyperlink" Target="https://barttorvik.com/team.php?team=Murray+St.&amp;year=2013" TargetMode="External"/><Relationship Id="rId158" Type="http://schemas.openxmlformats.org/officeDocument/2006/relationships/hyperlink" Target="https://barttorvik.com/team.php?team=Florida+St.&amp;year=2013" TargetMode="External"/><Relationship Id="rId302" Type="http://schemas.openxmlformats.org/officeDocument/2006/relationships/hyperlink" Target="https://barttorvik.com/team.php?team=LIU+Brooklyn&amp;year=2013" TargetMode="External"/><Relationship Id="rId323" Type="http://schemas.openxmlformats.org/officeDocument/2006/relationships/hyperlink" Target="https://barttorvik.com/team.php?team=North+Carolina+A%26T&amp;year=2013" TargetMode="External"/><Relationship Id="rId344" Type="http://schemas.openxmlformats.org/officeDocument/2006/relationships/hyperlink" Target="https://barttorvik.com/team.php?team=Navy&amp;year=2013" TargetMode="External"/><Relationship Id="rId20" Type="http://schemas.openxmlformats.org/officeDocument/2006/relationships/hyperlink" Target="https://barttorvik.com/team.php?team=Arizona&amp;year=2013" TargetMode="External"/><Relationship Id="rId41" Type="http://schemas.openxmlformats.org/officeDocument/2006/relationships/hyperlink" Target="https://barttorvik.com/team.php?team=Wichita+St.&amp;year=2013" TargetMode="External"/><Relationship Id="rId62" Type="http://schemas.openxmlformats.org/officeDocument/2006/relationships/hyperlink" Target="https://barttorvik.com/team.php?team=Middle+Tennessee&amp;year=2013" TargetMode="External"/><Relationship Id="rId83" Type="http://schemas.openxmlformats.org/officeDocument/2006/relationships/hyperlink" Target="https://barttorvik.com/team.php?team=Memphis&amp;year=2013" TargetMode="External"/><Relationship Id="rId179" Type="http://schemas.openxmlformats.org/officeDocument/2006/relationships/hyperlink" Target="https://barttorvik.com/team.php?team=Bradley&amp;year=2013" TargetMode="External"/><Relationship Id="rId365" Type="http://schemas.openxmlformats.org/officeDocument/2006/relationships/hyperlink" Target="https://barttorvik.com/team.php?team=Hampton&amp;year=2013" TargetMode="External"/><Relationship Id="rId386" Type="http://schemas.openxmlformats.org/officeDocument/2006/relationships/hyperlink" Target="https://barttorvik.com/team.php?team=Alcorn+St.&amp;year=2013" TargetMode="External"/><Relationship Id="rId190" Type="http://schemas.openxmlformats.org/officeDocument/2006/relationships/hyperlink" Target="https://barttorvik.com/team.php?team=UC+Irvine&amp;year=2013" TargetMode="External"/><Relationship Id="rId204" Type="http://schemas.openxmlformats.org/officeDocument/2006/relationships/hyperlink" Target="https://barttorvik.com/team.php?team=Boston+College&amp;year=2013" TargetMode="External"/><Relationship Id="rId225" Type="http://schemas.openxmlformats.org/officeDocument/2006/relationships/hyperlink" Target="https://barttorvik.com/team.php?team=Charleston+Southern&amp;year=2013" TargetMode="External"/><Relationship Id="rId246" Type="http://schemas.openxmlformats.org/officeDocument/2006/relationships/hyperlink" Target="https://barttorvik.com/team.php?team=Montana&amp;year=2013" TargetMode="External"/><Relationship Id="rId267" Type="http://schemas.openxmlformats.org/officeDocument/2006/relationships/hyperlink" Target="https://barttorvik.com/team.php?team=Western+Illinois&amp;year=2013" TargetMode="External"/><Relationship Id="rId288" Type="http://schemas.openxmlformats.org/officeDocument/2006/relationships/hyperlink" Target="https://barttorvik.com/team.php?team=Jacksonville+St.&amp;year=2013" TargetMode="External"/><Relationship Id="rId411" Type="http://schemas.openxmlformats.org/officeDocument/2006/relationships/hyperlink" Target="https://barttorvik.com/team.php?team=Northern+Illinois&amp;year=2013" TargetMode="External"/><Relationship Id="rId106" Type="http://schemas.openxmlformats.org/officeDocument/2006/relationships/hyperlink" Target="https://barttorvik.com/team.php?team=Iona&amp;year=2013" TargetMode="External"/><Relationship Id="rId127" Type="http://schemas.openxmlformats.org/officeDocument/2006/relationships/hyperlink" Target="https://barttorvik.com/team.php?team=Oklahoma&amp;year=2013" TargetMode="External"/><Relationship Id="rId313" Type="http://schemas.openxmlformats.org/officeDocument/2006/relationships/hyperlink" Target="https://barttorvik.com/team.php?team=Lipscomb&amp;year=2013" TargetMode="External"/><Relationship Id="rId10" Type="http://schemas.openxmlformats.org/officeDocument/2006/relationships/hyperlink" Target="https://barttorvik.com/team.php?team=Louisville&amp;year=2013" TargetMode="External"/><Relationship Id="rId31" Type="http://schemas.openxmlformats.org/officeDocument/2006/relationships/hyperlink" Target="https://barttorvik.com/team.php?team=Oklahoma+St.&amp;year=2013" TargetMode="External"/><Relationship Id="rId52" Type="http://schemas.openxmlformats.org/officeDocument/2006/relationships/hyperlink" Target="https://barttorvik.com/team.php?team=Illinois&amp;year=2013" TargetMode="External"/><Relationship Id="rId73" Type="http://schemas.openxmlformats.org/officeDocument/2006/relationships/hyperlink" Target="https://barttorvik.com/team.php?team=Boise+St.&amp;year=2013" TargetMode="External"/><Relationship Id="rId94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148" Type="http://schemas.openxmlformats.org/officeDocument/2006/relationships/hyperlink" Target="https://barttorvik.com/team.php?team=Oregon+St.&amp;year=2013" TargetMode="External"/><Relationship Id="rId169" Type="http://schemas.openxmlformats.org/officeDocument/2006/relationships/hyperlink" Target="https://barttorvik.com/team.php?team=Detroit&amp;year=2013" TargetMode="External"/><Relationship Id="rId334" Type="http://schemas.openxmlformats.org/officeDocument/2006/relationships/hyperlink" Target="https://barttorvik.com/team.php?team=Cal+St.+Bakersfield&amp;year=2013" TargetMode="External"/><Relationship Id="rId355" Type="http://schemas.openxmlformats.org/officeDocument/2006/relationships/hyperlink" Target="https://barttorvik.com/team.php?team=Eastern+Illinois&amp;year=2013" TargetMode="External"/><Relationship Id="rId376" Type="http://schemas.openxmlformats.org/officeDocument/2006/relationships/hyperlink" Target="https://barttorvik.com/team.php?team=Montana+St.&amp;year=2013" TargetMode="External"/><Relationship Id="rId397" Type="http://schemas.openxmlformats.org/officeDocument/2006/relationships/hyperlink" Target="https://barttorvik.com/team.php?team=Missouri+St.&amp;year=2013" TargetMode="External"/><Relationship Id="rId4" Type="http://schemas.openxmlformats.org/officeDocument/2006/relationships/hyperlink" Target="https://barttorvik.com/team.php?team=Kansas&amp;year=2013" TargetMode="External"/><Relationship Id="rId180" Type="http://schemas.openxmlformats.org/officeDocument/2006/relationships/hyperlink" Target="https://barttorvik.com/team.php?team=George+Washington&amp;year=2013" TargetMode="External"/><Relationship Id="rId215" Type="http://schemas.openxmlformats.org/officeDocument/2006/relationships/hyperlink" Target="https://barttorvik.com/trank.php?&amp;begin=20121101&amp;end=20130318&amp;conlimit=All&amp;year=2013&amp;top=0&amp;venue=All&amp;type=N&amp;mingames=0&amp;quad=5&amp;rpi=" TargetMode="External"/><Relationship Id="rId236" Type="http://schemas.openxmlformats.org/officeDocument/2006/relationships/hyperlink" Target="https://barttorvik.com/team.php?team=Vermont&amp;year=2013" TargetMode="External"/><Relationship Id="rId257" Type="http://schemas.openxmlformats.org/officeDocument/2006/relationships/hyperlink" Target="https://barttorvik.com/team.php?team=Miami+OH&amp;year=2013" TargetMode="External"/><Relationship Id="rId278" Type="http://schemas.openxmlformats.org/officeDocument/2006/relationships/hyperlink" Target="https://barttorvik.com/team.php?team=Central+Michigan&amp;year=2013" TargetMode="External"/><Relationship Id="rId401" Type="http://schemas.openxmlformats.org/officeDocument/2006/relationships/hyperlink" Target="https://barttorvik.com/team.php?team=Milwaukee&amp;year=2013" TargetMode="External"/><Relationship Id="rId422" Type="http://schemas.openxmlformats.org/officeDocument/2006/relationships/hyperlink" Target="https://barttorvik.com/team.php?team=The+Citadel&amp;year=2013" TargetMode="External"/><Relationship Id="rId303" Type="http://schemas.openxmlformats.org/officeDocument/2006/relationships/hyperlink" Target="https://barttorvik.com/team.php?team=LIU+Brooklyn&amp;year=2013" TargetMode="External"/><Relationship Id="rId42" Type="http://schemas.openxmlformats.org/officeDocument/2006/relationships/hyperlink" Target="https://barttorvik.com/team.php?team=UNLV&amp;year=2013" TargetMode="External"/><Relationship Id="rId84" Type="http://schemas.openxmlformats.org/officeDocument/2006/relationships/hyperlink" Target="https://barttorvik.com/team.php?team=Bucknell&amp;year=2013" TargetMode="External"/><Relationship Id="rId138" Type="http://schemas.openxmlformats.org/officeDocument/2006/relationships/hyperlink" Target="https://barttorvik.com/team.php?team=Ohio&amp;year=2013" TargetMode="External"/><Relationship Id="rId345" Type="http://schemas.openxmlformats.org/officeDocument/2006/relationships/hyperlink" Target="https://barttorvik.com/team.php?team=South+Dakota&amp;year=2013" TargetMode="External"/><Relationship Id="rId387" Type="http://schemas.openxmlformats.org/officeDocument/2006/relationships/hyperlink" Target="https://barttorvik.com/team.php?team=SIU+Edwardsville&amp;year=2013" TargetMode="External"/><Relationship Id="rId191" Type="http://schemas.openxmlformats.org/officeDocument/2006/relationships/hyperlink" Target="https://barttorvik.com/team.php?team=Wright+St.&amp;year=2013" TargetMode="External"/><Relationship Id="rId205" Type="http://schemas.openxmlformats.org/officeDocument/2006/relationships/hyperlink" Target="https://barttorvik.com/team.php?team=USC&amp;year=2013" TargetMode="External"/><Relationship Id="rId247" Type="http://schemas.openxmlformats.org/officeDocument/2006/relationships/hyperlink" Target="https://barttorvik.com/team.php?team=South+Carolina&amp;year=2013" TargetMode="External"/><Relationship Id="rId412" Type="http://schemas.openxmlformats.org/officeDocument/2006/relationships/hyperlink" Target="https://barttorvik.com/team.php?team=Texas+A%26M+Corpus+Chris&amp;year=2013" TargetMode="External"/><Relationship Id="rId107" Type="http://schemas.openxmlformats.org/officeDocument/2006/relationships/hyperlink" Target="https://barttorvik.com/team.php?team=Iona&amp;year=2013" TargetMode="External"/><Relationship Id="rId289" Type="http://schemas.openxmlformats.org/officeDocument/2006/relationships/hyperlink" Target="https://barttorvik.com/team.php?team=Little+Rock&amp;year=2013" TargetMode="External"/><Relationship Id="rId11" Type="http://schemas.openxmlformats.org/officeDocument/2006/relationships/hyperlink" Target="https://barttorvik.com/team.php?team=Syracuse&amp;year=2013" TargetMode="External"/><Relationship Id="rId53" Type="http://schemas.openxmlformats.org/officeDocument/2006/relationships/hyperlink" Target="https://barttorvik.com/team.php?team=Miami+FL&amp;year=2013" TargetMode="External"/><Relationship Id="rId149" Type="http://schemas.openxmlformats.org/officeDocument/2006/relationships/hyperlink" Target="https://barttorvik.com/team.php?team=George+Mason&amp;year=2013" TargetMode="External"/><Relationship Id="rId314" Type="http://schemas.openxmlformats.org/officeDocument/2006/relationships/hyperlink" Target="https://barttorvik.com/team.php?team=Tennessee+St.&amp;year=2013" TargetMode="External"/><Relationship Id="rId356" Type="http://schemas.openxmlformats.org/officeDocument/2006/relationships/hyperlink" Target="https://barttorvik.com/team.php?team=Siena&amp;year=2013" TargetMode="External"/><Relationship Id="rId398" Type="http://schemas.openxmlformats.org/officeDocument/2006/relationships/hyperlink" Target="https://barttorvik.com/team.php?team=Delaware+St.&amp;year=2013" TargetMode="External"/><Relationship Id="rId95" Type="http://schemas.openxmlformats.org/officeDocument/2006/relationships/hyperlink" Target="https://barttorvik.com/team.php?team=Arkansas&amp;year=2013" TargetMode="External"/><Relationship Id="rId160" Type="http://schemas.openxmlformats.org/officeDocument/2006/relationships/hyperlink" Target="https://barttorvik.com/team.php?team=Villanova&amp;year=2013" TargetMode="External"/><Relationship Id="rId216" Type="http://schemas.openxmlformats.org/officeDocument/2006/relationships/hyperlink" Target="https://barttorvik.com/team.php?team=Rhode+Island&amp;year=2013" TargetMode="External"/><Relationship Id="rId423" Type="http://schemas.openxmlformats.org/officeDocument/2006/relationships/hyperlink" Target="https://barttorvik.com/team.php?team=New+Orleans&amp;year=2013" TargetMode="External"/><Relationship Id="rId258" Type="http://schemas.openxmlformats.org/officeDocument/2006/relationships/hyperlink" Target="https://barttorvik.com/team.php?team=North+Carolina+Central&amp;year=2013" TargetMode="External"/><Relationship Id="rId22" Type="http://schemas.openxmlformats.org/officeDocument/2006/relationships/hyperlink" Target="https://barttorvik.com/team.php?team=Gonzaga&amp;year=2013" TargetMode="External"/><Relationship Id="rId64" Type="http://schemas.openxmlformats.org/officeDocument/2006/relationships/hyperlink" Target="https://barttorvik.com/team.php?team=Missouri&amp;year=2013" TargetMode="External"/><Relationship Id="rId118" Type="http://schemas.openxmlformats.org/officeDocument/2006/relationships/hyperlink" Target="https://barttorvik.com/team.php?team=California&amp;year=2013" TargetMode="External"/><Relationship Id="rId325" Type="http://schemas.openxmlformats.org/officeDocument/2006/relationships/hyperlink" Target="https://barttorvik.com/team.php?team=UNC+Wilmington&amp;year=2013" TargetMode="External"/><Relationship Id="rId367" Type="http://schemas.openxmlformats.org/officeDocument/2006/relationships/hyperlink" Target="https://barttorvik.com/team.php?team=Maine&amp;year=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BD348"/>
  <sheetViews>
    <sheetView tabSelected="1" topLeftCell="AH327" workbookViewId="0">
      <selection activeCell="AZ1" sqref="A1:AZ348"/>
    </sheetView>
  </sheetViews>
  <sheetFormatPr defaultRowHeight="15" x14ac:dyDescent="0.25"/>
  <cols>
    <col min="22" max="25" width="12.5703125" customWidth="1"/>
    <col min="31" max="31" width="26.5703125" customWidth="1"/>
    <col min="32" max="32" width="18.140625" bestFit="1" customWidth="1"/>
    <col min="33" max="34" width="18.140625" customWidth="1"/>
    <col min="45" max="45" width="22.7109375" bestFit="1" customWidth="1"/>
    <col min="47" max="47" width="19.28515625" bestFit="1" customWidth="1"/>
    <col min="48" max="49" width="19.28515625" customWidth="1"/>
    <col min="52" max="52" width="9.140625" style="3"/>
  </cols>
  <sheetData>
    <row r="1" spans="1:56" x14ac:dyDescent="0.25">
      <c r="A1" s="4" t="s">
        <v>30</v>
      </c>
      <c r="B1" s="4" t="s">
        <v>27</v>
      </c>
      <c r="C1" s="4" t="s">
        <v>28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445</v>
      </c>
      <c r="T1" s="424" t="s">
        <v>446</v>
      </c>
      <c r="U1" s="4" t="s">
        <v>447</v>
      </c>
      <c r="V1" s="424" t="s">
        <v>448</v>
      </c>
      <c r="W1" s="424" t="s">
        <v>449</v>
      </c>
      <c r="X1" s="424" t="s">
        <v>450</v>
      </c>
      <c r="Y1" s="424" t="s">
        <v>451</v>
      </c>
      <c r="Z1" s="3" t="s">
        <v>15</v>
      </c>
      <c r="AA1" s="3" t="s">
        <v>444</v>
      </c>
      <c r="AB1" s="3" t="s">
        <v>16</v>
      </c>
      <c r="AC1" s="1" t="s">
        <v>17</v>
      </c>
      <c r="AD1" s="2" t="s">
        <v>18</v>
      </c>
      <c r="AE1" s="409" t="s">
        <v>42</v>
      </c>
      <c r="AF1" s="408" t="s">
        <v>43</v>
      </c>
      <c r="AG1" s="408" t="s">
        <v>44</v>
      </c>
      <c r="AH1" s="408" t="s">
        <v>45</v>
      </c>
      <c r="AI1" s="1" t="s">
        <v>19</v>
      </c>
      <c r="AJ1" s="1" t="s">
        <v>20</v>
      </c>
      <c r="AK1" s="2" t="s">
        <v>21</v>
      </c>
      <c r="AL1" s="1" t="s">
        <v>22</v>
      </c>
      <c r="AM1" s="2" t="s">
        <v>23</v>
      </c>
      <c r="AN1" s="1" t="s">
        <v>24</v>
      </c>
      <c r="AO1" s="11" t="s">
        <v>25</v>
      </c>
      <c r="AP1" s="1" t="s">
        <v>26</v>
      </c>
      <c r="AQ1" s="1" t="s">
        <v>31</v>
      </c>
      <c r="AR1" s="1" t="s">
        <v>32</v>
      </c>
      <c r="AS1" s="2" t="s">
        <v>25</v>
      </c>
      <c r="AT1" s="3" t="s">
        <v>33</v>
      </c>
      <c r="AU1" s="11" t="s">
        <v>34</v>
      </c>
      <c r="AV1" s="2" t="s">
        <v>37</v>
      </c>
      <c r="AW1" s="5" t="s">
        <v>38</v>
      </c>
      <c r="AX1" s="5" t="s">
        <v>46</v>
      </c>
      <c r="AY1" s="5" t="s">
        <v>47</v>
      </c>
      <c r="AZ1" s="2" t="s">
        <v>452</v>
      </c>
      <c r="BA1" s="5"/>
      <c r="BB1" s="6"/>
      <c r="BC1" s="7" t="s">
        <v>29</v>
      </c>
      <c r="BD1" s="8" t="s">
        <v>35</v>
      </c>
    </row>
    <row r="2" spans="1:56" ht="15.75" thickBot="1" x14ac:dyDescent="0.3">
      <c r="A2">
        <v>1</v>
      </c>
      <c r="B2">
        <v>1</v>
      </c>
      <c r="C2">
        <v>1</v>
      </c>
      <c r="D2" t="s">
        <v>169</v>
      </c>
      <c r="E2">
        <v>67.518900000000002</v>
      </c>
      <c r="F2">
        <v>101</v>
      </c>
      <c r="G2">
        <v>65.7072</v>
      </c>
      <c r="H2">
        <v>85</v>
      </c>
      <c r="I2">
        <v>117.425</v>
      </c>
      <c r="J2">
        <v>2</v>
      </c>
      <c r="K2">
        <v>122.482</v>
      </c>
      <c r="L2">
        <v>1</v>
      </c>
      <c r="M2">
        <v>92.293199999999999</v>
      </c>
      <c r="N2">
        <v>30</v>
      </c>
      <c r="O2">
        <v>92.558199999999999</v>
      </c>
      <c r="P2">
        <v>27</v>
      </c>
      <c r="Q2">
        <v>29.924199999999999</v>
      </c>
      <c r="R2">
        <v>3</v>
      </c>
      <c r="S2">
        <f t="shared" ref="S2:S65" si="0">(K2-O2)/E2</f>
        <v>0.44319146194621062</v>
      </c>
      <c r="T2">
        <f t="shared" ref="T2:T65" si="1">RANK(S2,S:S,0)</f>
        <v>4</v>
      </c>
      <c r="U2">
        <f t="shared" ref="U2:U65" si="2">(K2^2)*E2</f>
        <v>1012907.7566521236</v>
      </c>
      <c r="V2">
        <f t="shared" ref="V2:V65" si="3">RANK(U2,U:U,0)</f>
        <v>1</v>
      </c>
      <c r="W2">
        <f t="shared" ref="W2:W65" si="4">O2^1.6/E2</f>
        <v>20.741419823433837</v>
      </c>
      <c r="X2">
        <f t="shared" ref="X2:X65" si="5">RANK(W2,W:W,1)</f>
        <v>19</v>
      </c>
      <c r="Y2">
        <f t="shared" ref="Y2:Y65" si="6">AVERAGE(X2,T2)</f>
        <v>11.5</v>
      </c>
      <c r="Z2">
        <v>0.96530000000000005</v>
      </c>
      <c r="AA2">
        <f t="shared" ref="AA2:AA65" si="7">RANK(Z2,Z:Z,0)</f>
        <v>2</v>
      </c>
      <c r="AB2">
        <v>0.97750000000000004</v>
      </c>
      <c r="AC2">
        <f t="shared" ref="AC2:AC65" si="8">(Z2+AB2)/2</f>
        <v>0.97140000000000004</v>
      </c>
      <c r="AD2">
        <f t="shared" ref="AD2:AD65" si="9">RANK(AC2,AC:AC,0)</f>
        <v>1</v>
      </c>
      <c r="AE2">
        <v>0.95960000000000001</v>
      </c>
      <c r="AF2">
        <f t="shared" ref="AF2:AF65" si="10">RANK(AE2,AE:AE,0)</f>
        <v>3</v>
      </c>
      <c r="AG2">
        <v>0.97430000000000005</v>
      </c>
      <c r="AH2">
        <f t="shared" ref="AH2:AH65" si="11">RANK(AG2,AG:AG,0)</f>
        <v>3</v>
      </c>
      <c r="AI2">
        <f t="shared" ref="AI2:AI65" si="12">(T2+V2+Y2+(AD2)+AF2+AH2)/6</f>
        <v>3.9166666666666665</v>
      </c>
      <c r="AJ2">
        <f>IF(C2=1,(AI2/Z2),REF)</f>
        <v>4.0574605476708445</v>
      </c>
      <c r="AK2">
        <f t="shared" ref="AK2:AK65" si="13">RANK(AJ2,AJ:AJ,1)</f>
        <v>1</v>
      </c>
      <c r="AL2">
        <f>IF(B2=1,(AI2/AC2),REF)</f>
        <v>4.031981332784297</v>
      </c>
      <c r="AM2">
        <f t="shared" ref="AM2:AM65" si="14">RANK(AL2,AL:AL,1)</f>
        <v>1</v>
      </c>
      <c r="AN2">
        <f t="shared" ref="AN2:AN65" si="15">MIN(AK2,AM2,AD2)</f>
        <v>1</v>
      </c>
      <c r="AO2" t="str">
        <f t="shared" ref="AO2:AO65" si="16">D2</f>
        <v>Indiana</v>
      </c>
      <c r="AP2">
        <f t="shared" ref="AP2:AP65" si="17">(Z2*(($BD$2)/((AJ2)))^(1/10))</f>
        <v>0.96530000000000005</v>
      </c>
      <c r="AQ2">
        <f t="shared" ref="AQ2:AQ65" si="18">(AC2*(($BC$2)/((AL2)))^(1/8))</f>
        <v>0.97140000000000004</v>
      </c>
      <c r="AR2">
        <f t="shared" ref="AR2:AR65" si="19">((AP2+AQ2)/2)^(1/2.5)</f>
        <v>0.98721772149253695</v>
      </c>
      <c r="AS2" t="str">
        <f t="shared" ref="AS2:AS65" si="20">AO2</f>
        <v>Indiana</v>
      </c>
      <c r="AT2">
        <f t="shared" ref="AT2:AT65" si="21">RANK(AR2,AR:AR,0)</f>
        <v>1</v>
      </c>
      <c r="AU2">
        <f t="shared" ref="AU2:AU65" si="22">(AT2+AN2+AD2)/3</f>
        <v>1</v>
      </c>
      <c r="AW2" s="417" t="str">
        <f t="shared" ref="AW2:AW65" si="23">AS2</f>
        <v>Indiana</v>
      </c>
      <c r="AX2" t="str">
        <f t="shared" ref="AX2:AX65" si="24">IF(OR(((RANK(Z2,Z:Z,0))&lt;17),(RANK(AB2,AB:AB,0)&lt;17)),"y","")</f>
        <v>y</v>
      </c>
      <c r="AY2">
        <v>1</v>
      </c>
      <c r="AZ2" s="3">
        <v>2</v>
      </c>
      <c r="BB2" s="9" t="s">
        <v>36</v>
      </c>
      <c r="BC2" s="10">
        <f>MIN(AL:AL)</f>
        <v>4.031981332784297</v>
      </c>
      <c r="BD2" s="10">
        <f>MIN(AJ:AJ)</f>
        <v>4.0574605476708445</v>
      </c>
    </row>
    <row r="3" spans="1:56" x14ac:dyDescent="0.25">
      <c r="A3">
        <v>1</v>
      </c>
      <c r="B3">
        <v>1</v>
      </c>
      <c r="C3">
        <v>1</v>
      </c>
      <c r="D3" s="414" t="s">
        <v>197</v>
      </c>
      <c r="E3" s="414">
        <v>66.668000000000006</v>
      </c>
      <c r="F3" s="414">
        <v>139</v>
      </c>
      <c r="G3" s="414">
        <v>65.290700000000001</v>
      </c>
      <c r="H3" s="414">
        <v>107</v>
      </c>
      <c r="I3" s="414">
        <v>108.622</v>
      </c>
      <c r="J3" s="414">
        <v>31</v>
      </c>
      <c r="K3" s="414">
        <v>114.313</v>
      </c>
      <c r="L3" s="414">
        <v>17</v>
      </c>
      <c r="M3" s="414">
        <v>85.264399999999995</v>
      </c>
      <c r="N3" s="414">
        <v>2</v>
      </c>
      <c r="O3" s="414">
        <v>83.171700000000001</v>
      </c>
      <c r="P3" s="414">
        <v>1</v>
      </c>
      <c r="Q3" s="414">
        <v>31.141100000000002</v>
      </c>
      <c r="R3" s="414">
        <v>2</v>
      </c>
      <c r="S3">
        <f t="shared" si="0"/>
        <v>0.46711015779684406</v>
      </c>
      <c r="T3">
        <f t="shared" si="1"/>
        <v>2</v>
      </c>
      <c r="U3">
        <f t="shared" si="2"/>
        <v>871181.55454929208</v>
      </c>
      <c r="V3">
        <f t="shared" si="3"/>
        <v>18</v>
      </c>
      <c r="W3">
        <f t="shared" si="4"/>
        <v>17.702862603154294</v>
      </c>
      <c r="X3">
        <f t="shared" si="5"/>
        <v>1</v>
      </c>
      <c r="Y3">
        <f t="shared" si="6"/>
        <v>1.5</v>
      </c>
      <c r="Z3" s="414">
        <v>0.9698</v>
      </c>
      <c r="AA3">
        <f t="shared" si="7"/>
        <v>1</v>
      </c>
      <c r="AB3" s="414">
        <v>0.96709999999999996</v>
      </c>
      <c r="AC3" s="414">
        <f t="shared" si="8"/>
        <v>0.96845000000000003</v>
      </c>
      <c r="AD3">
        <f t="shared" si="9"/>
        <v>3</v>
      </c>
      <c r="AE3" s="414">
        <v>0.97729999999999995</v>
      </c>
      <c r="AF3">
        <f t="shared" si="10"/>
        <v>1</v>
      </c>
      <c r="AG3" s="414">
        <v>0.96709999999999996</v>
      </c>
      <c r="AH3">
        <f t="shared" si="11"/>
        <v>5</v>
      </c>
      <c r="AI3">
        <f t="shared" si="12"/>
        <v>5.083333333333333</v>
      </c>
      <c r="AJ3" s="414">
        <f>IF(C3=1,(AI3/Z3),REF)</f>
        <v>5.2416305767512199</v>
      </c>
      <c r="AK3">
        <f t="shared" si="13"/>
        <v>2</v>
      </c>
      <c r="AL3" s="414">
        <f>IF(B3=1,(AI3/AC3),REF)</f>
        <v>5.248937305316054</v>
      </c>
      <c r="AM3">
        <f t="shared" si="14"/>
        <v>2</v>
      </c>
      <c r="AN3" s="414">
        <f t="shared" si="15"/>
        <v>2</v>
      </c>
      <c r="AO3" s="414" t="str">
        <f t="shared" si="16"/>
        <v>Louisville</v>
      </c>
      <c r="AP3" s="414">
        <f t="shared" si="17"/>
        <v>0.94528108858851045</v>
      </c>
      <c r="AQ3" s="414">
        <f t="shared" si="18"/>
        <v>0.93703992259187652</v>
      </c>
      <c r="AR3" s="414">
        <f t="shared" si="19"/>
        <v>0.97603519388741511</v>
      </c>
      <c r="AS3" s="414" t="str">
        <f t="shared" si="20"/>
        <v>Louisville</v>
      </c>
      <c r="AT3">
        <f t="shared" si="21"/>
        <v>2</v>
      </c>
      <c r="AU3" s="414">
        <f t="shared" si="22"/>
        <v>2.3333333333333335</v>
      </c>
      <c r="AV3" s="414"/>
      <c r="AW3" s="415" t="str">
        <f t="shared" si="23"/>
        <v>Louisville</v>
      </c>
      <c r="AX3" t="str">
        <f t="shared" si="24"/>
        <v>y</v>
      </c>
      <c r="AY3">
        <v>2</v>
      </c>
      <c r="AZ3" s="3">
        <v>6</v>
      </c>
    </row>
    <row r="4" spans="1:56" x14ac:dyDescent="0.25">
      <c r="A4">
        <v>1</v>
      </c>
      <c r="B4">
        <v>1</v>
      </c>
      <c r="C4">
        <v>1</v>
      </c>
      <c r="D4" s="422" t="s">
        <v>151</v>
      </c>
      <c r="E4" s="422">
        <v>65.064099999999996</v>
      </c>
      <c r="F4" s="422">
        <v>215</v>
      </c>
      <c r="G4" s="422">
        <v>62.472700000000003</v>
      </c>
      <c r="H4" s="422">
        <v>236</v>
      </c>
      <c r="I4" s="422">
        <v>117.92</v>
      </c>
      <c r="J4" s="422">
        <v>1</v>
      </c>
      <c r="K4" s="422">
        <v>120.831</v>
      </c>
      <c r="L4" s="422">
        <v>3</v>
      </c>
      <c r="M4" s="422">
        <v>91.5809</v>
      </c>
      <c r="N4" s="422">
        <v>21</v>
      </c>
      <c r="O4" s="422">
        <v>91.884500000000003</v>
      </c>
      <c r="P4" s="422">
        <v>20</v>
      </c>
      <c r="Q4" s="422">
        <v>28.9467</v>
      </c>
      <c r="R4" s="422">
        <v>4</v>
      </c>
      <c r="S4">
        <f t="shared" si="0"/>
        <v>0.44489203723712467</v>
      </c>
      <c r="T4">
        <f t="shared" si="1"/>
        <v>3</v>
      </c>
      <c r="U4">
        <f t="shared" si="2"/>
        <v>949944.35483396007</v>
      </c>
      <c r="V4">
        <f t="shared" si="3"/>
        <v>4</v>
      </c>
      <c r="W4">
        <f t="shared" si="4"/>
        <v>21.273854444551279</v>
      </c>
      <c r="X4">
        <f t="shared" si="5"/>
        <v>29</v>
      </c>
      <c r="Y4">
        <f t="shared" si="6"/>
        <v>16</v>
      </c>
      <c r="Z4" s="422">
        <v>0.9536</v>
      </c>
      <c r="AA4">
        <f t="shared" si="7"/>
        <v>4</v>
      </c>
      <c r="AB4" s="422">
        <v>0.97040000000000004</v>
      </c>
      <c r="AC4" s="422">
        <f t="shared" si="8"/>
        <v>0.96199999999999997</v>
      </c>
      <c r="AD4">
        <f t="shared" si="9"/>
        <v>4</v>
      </c>
      <c r="AE4" s="422">
        <v>0.97070000000000001</v>
      </c>
      <c r="AF4">
        <f t="shared" si="10"/>
        <v>2</v>
      </c>
      <c r="AG4" s="422">
        <v>0.94369999999999998</v>
      </c>
      <c r="AH4">
        <f t="shared" si="11"/>
        <v>11</v>
      </c>
      <c r="AI4">
        <f t="shared" si="12"/>
        <v>6.666666666666667</v>
      </c>
      <c r="AJ4" s="422">
        <f>IF(C4=1,(AI4/Z4),REF)</f>
        <v>6.9910514541387023</v>
      </c>
      <c r="AK4">
        <f t="shared" si="13"/>
        <v>4</v>
      </c>
      <c r="AL4" s="422">
        <f>IF(B4=1,(AI4/AC4),REF)</f>
        <v>6.9300069300069307</v>
      </c>
      <c r="AM4">
        <f t="shared" si="14"/>
        <v>4</v>
      </c>
      <c r="AN4" s="422">
        <f t="shared" si="15"/>
        <v>4</v>
      </c>
      <c r="AO4" s="422" t="str">
        <f t="shared" si="16"/>
        <v>Gonzaga</v>
      </c>
      <c r="AP4" s="422">
        <f t="shared" si="17"/>
        <v>0.90310328729323541</v>
      </c>
      <c r="AQ4" s="422">
        <f t="shared" si="18"/>
        <v>0.89902791633234069</v>
      </c>
      <c r="AR4" s="422">
        <f t="shared" si="19"/>
        <v>0.95918541035315785</v>
      </c>
      <c r="AS4" s="422" t="str">
        <f t="shared" si="20"/>
        <v>Gonzaga</v>
      </c>
      <c r="AT4">
        <f t="shared" si="21"/>
        <v>3</v>
      </c>
      <c r="AU4" s="422">
        <f t="shared" si="22"/>
        <v>3.6666666666666665</v>
      </c>
      <c r="AV4" s="422"/>
      <c r="AW4" s="418" t="str">
        <f t="shared" si="23"/>
        <v>Gonzaga</v>
      </c>
      <c r="AX4" t="str">
        <f t="shared" si="24"/>
        <v>y</v>
      </c>
      <c r="AY4">
        <v>3</v>
      </c>
    </row>
    <row r="5" spans="1:56" x14ac:dyDescent="0.25">
      <c r="A5">
        <v>1</v>
      </c>
      <c r="B5">
        <v>1</v>
      </c>
      <c r="C5">
        <v>1</v>
      </c>
      <c r="D5" t="s">
        <v>122</v>
      </c>
      <c r="E5">
        <v>68.660200000000003</v>
      </c>
      <c r="F5">
        <v>68</v>
      </c>
      <c r="G5">
        <v>66.076400000000007</v>
      </c>
      <c r="H5">
        <v>70</v>
      </c>
      <c r="I5">
        <v>114.45099999999999</v>
      </c>
      <c r="J5">
        <v>7</v>
      </c>
      <c r="K5">
        <v>119.646</v>
      </c>
      <c r="L5">
        <v>4</v>
      </c>
      <c r="M5">
        <v>95.1267</v>
      </c>
      <c r="N5">
        <v>59</v>
      </c>
      <c r="O5">
        <v>92.922300000000007</v>
      </c>
      <c r="P5">
        <v>29</v>
      </c>
      <c r="Q5">
        <v>26.724</v>
      </c>
      <c r="R5">
        <v>5</v>
      </c>
      <c r="S5">
        <f t="shared" si="0"/>
        <v>0.38921675148047913</v>
      </c>
      <c r="T5">
        <f t="shared" si="1"/>
        <v>8</v>
      </c>
      <c r="U5">
        <f t="shared" si="2"/>
        <v>982882.11362962332</v>
      </c>
      <c r="V5">
        <f t="shared" si="3"/>
        <v>2</v>
      </c>
      <c r="W5">
        <f t="shared" si="4"/>
        <v>20.525174460077078</v>
      </c>
      <c r="X5">
        <f t="shared" si="5"/>
        <v>14</v>
      </c>
      <c r="Y5">
        <f t="shared" si="6"/>
        <v>11</v>
      </c>
      <c r="Z5">
        <v>0.94069999999999998</v>
      </c>
      <c r="AA5">
        <f t="shared" si="7"/>
        <v>7</v>
      </c>
      <c r="AB5">
        <v>0.9587</v>
      </c>
      <c r="AC5">
        <f t="shared" si="8"/>
        <v>0.94969999999999999</v>
      </c>
      <c r="AD5">
        <f t="shared" si="9"/>
        <v>6</v>
      </c>
      <c r="AE5">
        <v>0.94169999999999998</v>
      </c>
      <c r="AF5">
        <f t="shared" si="10"/>
        <v>6</v>
      </c>
      <c r="AG5">
        <v>0.96960000000000002</v>
      </c>
      <c r="AH5">
        <f t="shared" si="11"/>
        <v>4</v>
      </c>
      <c r="AI5">
        <f t="shared" si="12"/>
        <v>6.166666666666667</v>
      </c>
      <c r="AJ5">
        <f>IF(C5=1,(AI5/Z5),REF)</f>
        <v>6.5554020055986681</v>
      </c>
      <c r="AK5">
        <f t="shared" si="13"/>
        <v>3</v>
      </c>
      <c r="AL5">
        <f>IF(B5=1,(AI5/AC5),REF)</f>
        <v>6.4932785792004495</v>
      </c>
      <c r="AM5">
        <f t="shared" si="14"/>
        <v>3</v>
      </c>
      <c r="AN5">
        <f t="shared" si="15"/>
        <v>3</v>
      </c>
      <c r="AO5" t="str">
        <f t="shared" si="16"/>
        <v>Duke</v>
      </c>
      <c r="AP5">
        <f t="shared" si="17"/>
        <v>0.89663696992881226</v>
      </c>
      <c r="AQ5">
        <f t="shared" si="18"/>
        <v>0.89478407817186023</v>
      </c>
      <c r="AR5">
        <f t="shared" si="19"/>
        <v>0.95690113735217874</v>
      </c>
      <c r="AS5" t="str">
        <f t="shared" si="20"/>
        <v>Duke</v>
      </c>
      <c r="AT5">
        <f t="shared" si="21"/>
        <v>4</v>
      </c>
      <c r="AU5">
        <f t="shared" si="22"/>
        <v>4.333333333333333</v>
      </c>
      <c r="AW5" s="416" t="str">
        <f t="shared" si="23"/>
        <v>Duke</v>
      </c>
      <c r="AX5" t="str">
        <f t="shared" si="24"/>
        <v>y</v>
      </c>
      <c r="AY5">
        <v>4</v>
      </c>
      <c r="AZ5" s="3">
        <v>3</v>
      </c>
    </row>
    <row r="6" spans="1:56" x14ac:dyDescent="0.25">
      <c r="A6">
        <v>1</v>
      </c>
      <c r="B6">
        <v>1</v>
      </c>
      <c r="C6">
        <v>1</v>
      </c>
      <c r="D6" t="s">
        <v>135</v>
      </c>
      <c r="E6">
        <v>62.645800000000001</v>
      </c>
      <c r="F6">
        <v>300</v>
      </c>
      <c r="G6">
        <v>60.689799999999998</v>
      </c>
      <c r="H6">
        <v>295</v>
      </c>
      <c r="I6">
        <v>114.45099999999999</v>
      </c>
      <c r="J6">
        <v>8</v>
      </c>
      <c r="K6">
        <v>118.16200000000001</v>
      </c>
      <c r="L6">
        <v>6</v>
      </c>
      <c r="M6">
        <v>85.6828</v>
      </c>
      <c r="N6">
        <v>3</v>
      </c>
      <c r="O6">
        <v>86.179199999999994</v>
      </c>
      <c r="P6">
        <v>4</v>
      </c>
      <c r="Q6">
        <v>31.9831</v>
      </c>
      <c r="R6">
        <v>1</v>
      </c>
      <c r="S6">
        <f t="shared" si="0"/>
        <v>0.51053382668909986</v>
      </c>
      <c r="T6">
        <f t="shared" si="1"/>
        <v>1</v>
      </c>
      <c r="U6">
        <f t="shared" si="2"/>
        <v>874676.83750197524</v>
      </c>
      <c r="V6">
        <f t="shared" si="3"/>
        <v>17</v>
      </c>
      <c r="W6">
        <f t="shared" si="4"/>
        <v>19.941231418264657</v>
      </c>
      <c r="X6">
        <f t="shared" si="5"/>
        <v>8</v>
      </c>
      <c r="Y6">
        <f t="shared" si="6"/>
        <v>4.5</v>
      </c>
      <c r="Z6">
        <v>0.94730000000000003</v>
      </c>
      <c r="AA6">
        <f t="shared" si="7"/>
        <v>5</v>
      </c>
      <c r="AB6">
        <v>0.99019999999999997</v>
      </c>
      <c r="AC6">
        <f t="shared" si="8"/>
        <v>0.96875</v>
      </c>
      <c r="AD6">
        <f t="shared" si="9"/>
        <v>2</v>
      </c>
      <c r="AE6">
        <v>0.89190000000000003</v>
      </c>
      <c r="AF6">
        <f t="shared" si="10"/>
        <v>19</v>
      </c>
      <c r="AG6">
        <v>0.97940000000000005</v>
      </c>
      <c r="AH6">
        <f t="shared" si="11"/>
        <v>1</v>
      </c>
      <c r="AI6">
        <f t="shared" si="12"/>
        <v>7.416666666666667</v>
      </c>
      <c r="AJ6">
        <f>IF(C6=1,(AI6/Z6),REF)</f>
        <v>7.8292691509201591</v>
      </c>
      <c r="AK6">
        <f t="shared" si="13"/>
        <v>5</v>
      </c>
      <c r="AL6">
        <f>IF(B6=1,(AI6/AC6),REF)</f>
        <v>7.655913978494624</v>
      </c>
      <c r="AM6">
        <f t="shared" si="14"/>
        <v>5</v>
      </c>
      <c r="AN6">
        <f t="shared" si="15"/>
        <v>2</v>
      </c>
      <c r="AO6" t="str">
        <f t="shared" si="16"/>
        <v>Florida</v>
      </c>
      <c r="AP6">
        <f t="shared" si="17"/>
        <v>0.88703518237513923</v>
      </c>
      <c r="AQ6">
        <f t="shared" si="18"/>
        <v>0.89413253713064444</v>
      </c>
      <c r="AR6">
        <f t="shared" si="19"/>
        <v>0.95470660685052655</v>
      </c>
      <c r="AS6" t="str">
        <f t="shared" si="20"/>
        <v>Florida</v>
      </c>
      <c r="AT6">
        <f t="shared" si="21"/>
        <v>5</v>
      </c>
      <c r="AU6">
        <f t="shared" si="22"/>
        <v>3</v>
      </c>
      <c r="AW6" s="416" t="str">
        <f t="shared" si="23"/>
        <v>Florida</v>
      </c>
      <c r="AX6" t="str">
        <f t="shared" si="24"/>
        <v>y</v>
      </c>
      <c r="AY6">
        <v>5</v>
      </c>
      <c r="AZ6" s="3">
        <v>3</v>
      </c>
    </row>
    <row r="7" spans="1:56" x14ac:dyDescent="0.25">
      <c r="A7">
        <v>1</v>
      </c>
      <c r="B7">
        <v>1</v>
      </c>
      <c r="C7">
        <v>1</v>
      </c>
      <c r="D7" t="s">
        <v>180</v>
      </c>
      <c r="E7">
        <v>67.635999999999996</v>
      </c>
      <c r="F7">
        <v>95</v>
      </c>
      <c r="G7">
        <v>65.5441</v>
      </c>
      <c r="H7">
        <v>93</v>
      </c>
      <c r="I7">
        <v>109.623</v>
      </c>
      <c r="J7">
        <v>24</v>
      </c>
      <c r="K7">
        <v>113.253</v>
      </c>
      <c r="L7">
        <v>24</v>
      </c>
      <c r="M7">
        <v>89.302999999999997</v>
      </c>
      <c r="N7">
        <v>9</v>
      </c>
      <c r="O7">
        <v>87.831400000000002</v>
      </c>
      <c r="P7">
        <v>5</v>
      </c>
      <c r="Q7">
        <v>25.421099999999999</v>
      </c>
      <c r="R7">
        <v>6</v>
      </c>
      <c r="S7">
        <f t="shared" si="0"/>
        <v>0.37585900999467736</v>
      </c>
      <c r="T7">
        <f t="shared" si="1"/>
        <v>9</v>
      </c>
      <c r="U7">
        <f t="shared" si="2"/>
        <v>867515.7045207239</v>
      </c>
      <c r="V7">
        <f t="shared" si="3"/>
        <v>19</v>
      </c>
      <c r="W7">
        <f t="shared" si="4"/>
        <v>19.039773296981295</v>
      </c>
      <c r="X7">
        <f t="shared" si="5"/>
        <v>2</v>
      </c>
      <c r="Y7">
        <f t="shared" si="6"/>
        <v>5.5</v>
      </c>
      <c r="Z7">
        <v>0.93410000000000004</v>
      </c>
      <c r="AA7">
        <f t="shared" si="7"/>
        <v>8</v>
      </c>
      <c r="AB7">
        <v>0.9718</v>
      </c>
      <c r="AC7">
        <f t="shared" si="8"/>
        <v>0.95294999999999996</v>
      </c>
      <c r="AD7">
        <f t="shared" si="9"/>
        <v>5</v>
      </c>
      <c r="AE7">
        <v>0.85060000000000002</v>
      </c>
      <c r="AF7">
        <f t="shared" si="10"/>
        <v>30</v>
      </c>
      <c r="AG7">
        <v>0.97709999999999997</v>
      </c>
      <c r="AH7">
        <f t="shared" si="11"/>
        <v>2</v>
      </c>
      <c r="AI7">
        <f t="shared" si="12"/>
        <v>11.75</v>
      </c>
      <c r="AJ7">
        <f>IF(C7=1,(AI7/Z7),REF)</f>
        <v>12.578953002890483</v>
      </c>
      <c r="AK7">
        <f t="shared" si="13"/>
        <v>6</v>
      </c>
      <c r="AL7">
        <f>IF(B7=1,(AI7/AC7),REF)</f>
        <v>12.330132745684454</v>
      </c>
      <c r="AM7">
        <f t="shared" si="14"/>
        <v>6</v>
      </c>
      <c r="AN7">
        <f t="shared" si="15"/>
        <v>5</v>
      </c>
      <c r="AO7" t="str">
        <f t="shared" si="16"/>
        <v>Kansas</v>
      </c>
      <c r="AP7">
        <f t="shared" si="17"/>
        <v>0.83416958958607312</v>
      </c>
      <c r="AQ7">
        <f t="shared" si="18"/>
        <v>0.82868401100990918</v>
      </c>
      <c r="AR7">
        <f t="shared" si="19"/>
        <v>0.928815828356647</v>
      </c>
      <c r="AS7" t="str">
        <f t="shared" si="20"/>
        <v>Kansas</v>
      </c>
      <c r="AT7">
        <f t="shared" si="21"/>
        <v>6</v>
      </c>
      <c r="AU7">
        <f t="shared" si="22"/>
        <v>5.333333333333333</v>
      </c>
      <c r="AW7" s="417" t="str">
        <f t="shared" si="23"/>
        <v>Kansas</v>
      </c>
      <c r="AX7" t="str">
        <f t="shared" si="24"/>
        <v>y</v>
      </c>
      <c r="AY7">
        <v>6</v>
      </c>
      <c r="AZ7" s="3">
        <v>2</v>
      </c>
    </row>
    <row r="8" spans="1:56" x14ac:dyDescent="0.25">
      <c r="A8">
        <v>1</v>
      </c>
      <c r="B8">
        <v>1</v>
      </c>
      <c r="C8">
        <v>1</v>
      </c>
      <c r="D8" t="s">
        <v>263</v>
      </c>
      <c r="E8">
        <v>63.558799999999998</v>
      </c>
      <c r="F8">
        <v>275</v>
      </c>
      <c r="G8">
        <v>62.2577</v>
      </c>
      <c r="H8">
        <v>245</v>
      </c>
      <c r="I8">
        <v>108.622</v>
      </c>
      <c r="J8">
        <v>32</v>
      </c>
      <c r="K8">
        <v>114.48699999999999</v>
      </c>
      <c r="L8">
        <v>16</v>
      </c>
      <c r="M8">
        <v>91.190299999999993</v>
      </c>
      <c r="N8">
        <v>16</v>
      </c>
      <c r="O8">
        <v>89.319100000000006</v>
      </c>
      <c r="P8">
        <v>8</v>
      </c>
      <c r="Q8">
        <v>25.168199999999999</v>
      </c>
      <c r="R8">
        <v>7</v>
      </c>
      <c r="S8">
        <f t="shared" si="0"/>
        <v>0.39597821230105018</v>
      </c>
      <c r="T8">
        <f t="shared" si="1"/>
        <v>6</v>
      </c>
      <c r="U8">
        <f t="shared" si="2"/>
        <v>833082.55389383703</v>
      </c>
      <c r="V8">
        <f t="shared" si="3"/>
        <v>32</v>
      </c>
      <c r="W8">
        <f t="shared" si="4"/>
        <v>20.813027225438482</v>
      </c>
      <c r="X8">
        <f t="shared" si="5"/>
        <v>20</v>
      </c>
      <c r="Y8">
        <f t="shared" si="6"/>
        <v>13</v>
      </c>
      <c r="Z8">
        <v>0.92100000000000004</v>
      </c>
      <c r="AA8">
        <f t="shared" si="7"/>
        <v>11</v>
      </c>
      <c r="AB8">
        <v>0.95420000000000005</v>
      </c>
      <c r="AC8">
        <f t="shared" si="8"/>
        <v>0.93759999999999999</v>
      </c>
      <c r="AD8">
        <f t="shared" si="9"/>
        <v>8</v>
      </c>
      <c r="AE8">
        <v>0.93589999999999995</v>
      </c>
      <c r="AF8">
        <f t="shared" si="10"/>
        <v>7</v>
      </c>
      <c r="AG8">
        <v>0.93240000000000001</v>
      </c>
      <c r="AH8">
        <f t="shared" si="11"/>
        <v>15</v>
      </c>
      <c r="AI8">
        <f t="shared" si="12"/>
        <v>13.5</v>
      </c>
      <c r="AJ8">
        <f>IF(C8=1,(AI8/Z8),REF)</f>
        <v>14.657980456026058</v>
      </c>
      <c r="AK8">
        <f t="shared" si="13"/>
        <v>7</v>
      </c>
      <c r="AL8">
        <f>IF(B8=1,(AI8/AC8),REF)</f>
        <v>14.398464163822526</v>
      </c>
      <c r="AM8">
        <f t="shared" si="14"/>
        <v>7</v>
      </c>
      <c r="AN8">
        <f t="shared" si="15"/>
        <v>7</v>
      </c>
      <c r="AO8" t="str">
        <f t="shared" si="16"/>
        <v>Ohio St.</v>
      </c>
      <c r="AP8">
        <f t="shared" si="17"/>
        <v>0.80998625075279129</v>
      </c>
      <c r="AQ8">
        <f t="shared" si="18"/>
        <v>0.79968305126463557</v>
      </c>
      <c r="AR8">
        <f t="shared" si="19"/>
        <v>0.91681701868663779</v>
      </c>
      <c r="AS8" t="str">
        <f t="shared" si="20"/>
        <v>Ohio St.</v>
      </c>
      <c r="AT8">
        <f t="shared" si="21"/>
        <v>7</v>
      </c>
      <c r="AU8">
        <f t="shared" si="22"/>
        <v>7.333333333333333</v>
      </c>
      <c r="AW8" s="416" t="str">
        <f t="shared" si="23"/>
        <v>Ohio St.</v>
      </c>
      <c r="AX8" t="str">
        <f t="shared" si="24"/>
        <v>y</v>
      </c>
      <c r="AY8">
        <v>7</v>
      </c>
      <c r="AZ8" s="3">
        <v>3</v>
      </c>
    </row>
    <row r="9" spans="1:56" x14ac:dyDescent="0.25">
      <c r="A9">
        <v>1</v>
      </c>
      <c r="B9">
        <v>1</v>
      </c>
      <c r="C9">
        <v>1</v>
      </c>
      <c r="D9" s="419" t="s">
        <v>329</v>
      </c>
      <c r="E9" s="419">
        <v>65.621300000000005</v>
      </c>
      <c r="F9" s="419">
        <v>190</v>
      </c>
      <c r="G9" s="419">
        <v>62.628700000000002</v>
      </c>
      <c r="H9" s="419">
        <v>225</v>
      </c>
      <c r="I9" s="419">
        <v>107.714</v>
      </c>
      <c r="J9" s="419">
        <v>42</v>
      </c>
      <c r="K9" s="419">
        <v>114.54600000000001</v>
      </c>
      <c r="L9" s="419">
        <v>15</v>
      </c>
      <c r="M9" s="419">
        <v>92.013599999999997</v>
      </c>
      <c r="N9" s="419">
        <v>25</v>
      </c>
      <c r="O9" s="419">
        <v>91.980599999999995</v>
      </c>
      <c r="P9" s="419">
        <v>23</v>
      </c>
      <c r="Q9" s="419">
        <v>22.565200000000001</v>
      </c>
      <c r="R9" s="419">
        <v>12</v>
      </c>
      <c r="S9">
        <f t="shared" si="0"/>
        <v>0.34387310217871347</v>
      </c>
      <c r="T9">
        <f t="shared" si="1"/>
        <v>14</v>
      </c>
      <c r="U9">
        <f t="shared" si="2"/>
        <v>861003.04195387091</v>
      </c>
      <c r="V9">
        <f t="shared" si="3"/>
        <v>22</v>
      </c>
      <c r="W9">
        <f t="shared" si="4"/>
        <v>21.12852362237933</v>
      </c>
      <c r="X9">
        <f t="shared" si="5"/>
        <v>27</v>
      </c>
      <c r="Y9">
        <f t="shared" si="6"/>
        <v>20.5</v>
      </c>
      <c r="Z9" s="419">
        <v>0.9052</v>
      </c>
      <c r="AA9">
        <f t="shared" si="7"/>
        <v>14</v>
      </c>
      <c r="AB9" s="419">
        <v>0.95840000000000003</v>
      </c>
      <c r="AC9" s="419">
        <f t="shared" si="8"/>
        <v>0.93179999999999996</v>
      </c>
      <c r="AD9">
        <f t="shared" si="9"/>
        <v>10</v>
      </c>
      <c r="AE9" s="419">
        <v>0.88180000000000003</v>
      </c>
      <c r="AF9">
        <f t="shared" si="10"/>
        <v>20</v>
      </c>
      <c r="AG9" s="419">
        <v>0.96060000000000001</v>
      </c>
      <c r="AH9">
        <f t="shared" si="11"/>
        <v>6</v>
      </c>
      <c r="AI9">
        <f t="shared" si="12"/>
        <v>15.416666666666666</v>
      </c>
      <c r="AJ9" s="419">
        <f>IF(C9=1,(AI9/Z9),REF)</f>
        <v>17.031226984828397</v>
      </c>
      <c r="AK9">
        <f t="shared" si="13"/>
        <v>8</v>
      </c>
      <c r="AL9" s="419">
        <f>IF(B9=1,(AI9/AC9),REF)</f>
        <v>16.545038277169635</v>
      </c>
      <c r="AM9">
        <f t="shared" si="14"/>
        <v>8</v>
      </c>
      <c r="AN9" s="419">
        <f t="shared" si="15"/>
        <v>8</v>
      </c>
      <c r="AO9" s="419" t="str">
        <f t="shared" si="16"/>
        <v>Syracuse</v>
      </c>
      <c r="AP9" s="419">
        <f t="shared" si="17"/>
        <v>0.78423348570578599</v>
      </c>
      <c r="AQ9" s="419">
        <f t="shared" si="18"/>
        <v>0.78105038026875551</v>
      </c>
      <c r="AR9" s="419">
        <f t="shared" si="19"/>
        <v>0.90661989543992416</v>
      </c>
      <c r="AS9" s="419" t="str">
        <f t="shared" si="20"/>
        <v>Syracuse</v>
      </c>
      <c r="AT9">
        <f t="shared" si="21"/>
        <v>8</v>
      </c>
      <c r="AU9" s="419">
        <f t="shared" si="22"/>
        <v>8.6666666666666661</v>
      </c>
      <c r="AV9" s="419"/>
      <c r="AW9" s="419" t="str">
        <f t="shared" si="23"/>
        <v>Syracuse</v>
      </c>
      <c r="AX9" t="str">
        <f t="shared" si="24"/>
        <v>y</v>
      </c>
      <c r="AY9">
        <v>8</v>
      </c>
      <c r="AZ9" s="3">
        <v>4</v>
      </c>
    </row>
    <row r="10" spans="1:56" x14ac:dyDescent="0.25">
      <c r="A10">
        <v>1</v>
      </c>
      <c r="B10">
        <v>1</v>
      </c>
      <c r="C10">
        <v>1</v>
      </c>
      <c r="D10" s="414" t="s">
        <v>215</v>
      </c>
      <c r="E10" s="414">
        <v>63.828800000000001</v>
      </c>
      <c r="F10" s="414">
        <v>267</v>
      </c>
      <c r="G10" s="414">
        <v>62.869900000000001</v>
      </c>
      <c r="H10" s="414">
        <v>217</v>
      </c>
      <c r="I10" s="414">
        <v>115.602</v>
      </c>
      <c r="J10" s="414">
        <v>4</v>
      </c>
      <c r="K10" s="414">
        <v>120.86799999999999</v>
      </c>
      <c r="L10" s="414">
        <v>2</v>
      </c>
      <c r="M10" s="414">
        <v>97.597300000000004</v>
      </c>
      <c r="N10" s="414">
        <v>100</v>
      </c>
      <c r="O10" s="414">
        <v>95.877499999999998</v>
      </c>
      <c r="P10" s="414">
        <v>66</v>
      </c>
      <c r="Q10" s="414">
        <v>24.9907</v>
      </c>
      <c r="R10" s="414">
        <v>9</v>
      </c>
      <c r="S10">
        <f t="shared" si="0"/>
        <v>0.39152388890281498</v>
      </c>
      <c r="T10">
        <f t="shared" si="1"/>
        <v>7</v>
      </c>
      <c r="U10">
        <f t="shared" si="2"/>
        <v>932479.62576581107</v>
      </c>
      <c r="V10">
        <f t="shared" si="3"/>
        <v>6</v>
      </c>
      <c r="W10">
        <f t="shared" si="4"/>
        <v>23.212934312585833</v>
      </c>
      <c r="X10">
        <f t="shared" si="5"/>
        <v>89</v>
      </c>
      <c r="Y10">
        <f t="shared" si="6"/>
        <v>48</v>
      </c>
      <c r="Z10" s="414">
        <v>0.92479999999999996</v>
      </c>
      <c r="AA10">
        <f t="shared" si="7"/>
        <v>9</v>
      </c>
      <c r="AB10" s="414">
        <v>0.9506</v>
      </c>
      <c r="AC10" s="414">
        <f t="shared" si="8"/>
        <v>0.93769999999999998</v>
      </c>
      <c r="AD10">
        <f t="shared" si="9"/>
        <v>7</v>
      </c>
      <c r="AE10" s="414">
        <v>0.82250000000000001</v>
      </c>
      <c r="AF10">
        <f t="shared" si="10"/>
        <v>38</v>
      </c>
      <c r="AG10" s="414">
        <v>0.95889999999999997</v>
      </c>
      <c r="AH10">
        <f t="shared" si="11"/>
        <v>7</v>
      </c>
      <c r="AI10">
        <f t="shared" si="12"/>
        <v>18.833333333333332</v>
      </c>
      <c r="AJ10" s="414">
        <f>IF(C10=1,(AI10/Z10),REF)</f>
        <v>20.364763552479815</v>
      </c>
      <c r="AK10">
        <f t="shared" si="13"/>
        <v>9</v>
      </c>
      <c r="AL10" s="414">
        <f>IF(B10=1,(AI10/AC10),REF)</f>
        <v>20.084604173331911</v>
      </c>
      <c r="AM10">
        <f t="shared" si="14"/>
        <v>9</v>
      </c>
      <c r="AN10" s="414">
        <f t="shared" si="15"/>
        <v>7</v>
      </c>
      <c r="AO10" s="414" t="str">
        <f t="shared" si="16"/>
        <v>Michigan</v>
      </c>
      <c r="AP10" s="414">
        <f t="shared" si="17"/>
        <v>0.78701917639433872</v>
      </c>
      <c r="AQ10" s="414">
        <f t="shared" si="18"/>
        <v>0.76717743504290903</v>
      </c>
      <c r="AR10" s="414">
        <f t="shared" si="19"/>
        <v>0.90404569996200168</v>
      </c>
      <c r="AS10" s="414" t="str">
        <f t="shared" si="20"/>
        <v>Michigan</v>
      </c>
      <c r="AT10">
        <f t="shared" si="21"/>
        <v>9</v>
      </c>
      <c r="AU10" s="414">
        <f t="shared" si="22"/>
        <v>7.666666666666667</v>
      </c>
      <c r="AV10" s="414"/>
      <c r="AW10" s="414" t="str">
        <f t="shared" si="23"/>
        <v>Michigan</v>
      </c>
      <c r="AX10" t="str">
        <f t="shared" si="24"/>
        <v>y</v>
      </c>
      <c r="AY10">
        <v>9</v>
      </c>
      <c r="AZ10" s="3">
        <v>5</v>
      </c>
    </row>
    <row r="11" spans="1:56" x14ac:dyDescent="0.25">
      <c r="A11">
        <v>1</v>
      </c>
      <c r="B11">
        <v>1</v>
      </c>
      <c r="C11">
        <v>1</v>
      </c>
      <c r="D11" t="s">
        <v>274</v>
      </c>
      <c r="E11">
        <v>60.202500000000001</v>
      </c>
      <c r="F11">
        <v>342</v>
      </c>
      <c r="G11">
        <v>58.1464</v>
      </c>
      <c r="H11">
        <v>338</v>
      </c>
      <c r="I11">
        <v>114.70099999999999</v>
      </c>
      <c r="J11">
        <v>6</v>
      </c>
      <c r="K11">
        <v>116.301</v>
      </c>
      <c r="L11">
        <v>11</v>
      </c>
      <c r="M11">
        <v>91.251000000000005</v>
      </c>
      <c r="N11">
        <v>17</v>
      </c>
      <c r="O11">
        <v>91.199399999999997</v>
      </c>
      <c r="P11">
        <v>17</v>
      </c>
      <c r="Q11">
        <v>25.101400000000002</v>
      </c>
      <c r="R11">
        <v>8</v>
      </c>
      <c r="S11">
        <f t="shared" si="0"/>
        <v>0.41695278435280936</v>
      </c>
      <c r="T11">
        <f t="shared" si="1"/>
        <v>5</v>
      </c>
      <c r="U11">
        <f t="shared" si="2"/>
        <v>814294.35538670258</v>
      </c>
      <c r="V11">
        <f t="shared" si="3"/>
        <v>47</v>
      </c>
      <c r="W11">
        <f t="shared" si="4"/>
        <v>22.718133297735971</v>
      </c>
      <c r="X11">
        <f t="shared" si="5"/>
        <v>69</v>
      </c>
      <c r="Y11">
        <f t="shared" si="6"/>
        <v>37</v>
      </c>
      <c r="Z11">
        <v>0.94320000000000004</v>
      </c>
      <c r="AA11">
        <f t="shared" si="7"/>
        <v>6</v>
      </c>
      <c r="AB11">
        <v>0.91369999999999996</v>
      </c>
      <c r="AC11">
        <f t="shared" si="8"/>
        <v>0.92845</v>
      </c>
      <c r="AD11">
        <f t="shared" si="9"/>
        <v>12</v>
      </c>
      <c r="AE11">
        <v>0.90290000000000004</v>
      </c>
      <c r="AF11">
        <f t="shared" si="10"/>
        <v>14</v>
      </c>
      <c r="AG11">
        <v>0.93820000000000003</v>
      </c>
      <c r="AH11">
        <f t="shared" si="11"/>
        <v>13</v>
      </c>
      <c r="AI11">
        <f t="shared" si="12"/>
        <v>21.333333333333332</v>
      </c>
      <c r="AJ11">
        <f>IF(C11=1,(AI11/Z11),REF)</f>
        <v>22.618037885213454</v>
      </c>
      <c r="AK11">
        <f t="shared" si="13"/>
        <v>11</v>
      </c>
      <c r="AL11">
        <f>IF(B11=1,(AI11/AC11),REF)</f>
        <v>22.977363706535982</v>
      </c>
      <c r="AM11">
        <f t="shared" si="14"/>
        <v>12</v>
      </c>
      <c r="AN11">
        <f t="shared" si="15"/>
        <v>11</v>
      </c>
      <c r="AO11" t="str">
        <f t="shared" si="16"/>
        <v>Pittsburgh</v>
      </c>
      <c r="AP11">
        <f t="shared" si="17"/>
        <v>0.79429847720443592</v>
      </c>
      <c r="AQ11">
        <f t="shared" si="18"/>
        <v>0.74694015907622979</v>
      </c>
      <c r="AR11">
        <f t="shared" si="19"/>
        <v>0.90102316511226088</v>
      </c>
      <c r="AS11" t="str">
        <f t="shared" si="20"/>
        <v>Pittsburgh</v>
      </c>
      <c r="AT11">
        <f t="shared" si="21"/>
        <v>10</v>
      </c>
      <c r="AU11">
        <f t="shared" si="22"/>
        <v>11</v>
      </c>
      <c r="AW11" s="421" t="str">
        <f t="shared" si="23"/>
        <v>Pittsburgh</v>
      </c>
      <c r="AX11" t="str">
        <f t="shared" si="24"/>
        <v>y</v>
      </c>
      <c r="AY11">
        <v>10</v>
      </c>
    </row>
    <row r="12" spans="1:56" x14ac:dyDescent="0.25">
      <c r="A12">
        <v>1</v>
      </c>
      <c r="B12">
        <v>1</v>
      </c>
      <c r="C12">
        <v>1</v>
      </c>
      <c r="D12" t="s">
        <v>111</v>
      </c>
      <c r="E12">
        <v>65.0989</v>
      </c>
      <c r="F12">
        <v>212</v>
      </c>
      <c r="G12">
        <v>63.0944</v>
      </c>
      <c r="H12">
        <v>206</v>
      </c>
      <c r="I12">
        <v>115.80500000000001</v>
      </c>
      <c r="J12">
        <v>3</v>
      </c>
      <c r="K12">
        <v>119.389</v>
      </c>
      <c r="L12">
        <v>5</v>
      </c>
      <c r="M12">
        <v>97.019900000000007</v>
      </c>
      <c r="N12">
        <v>87</v>
      </c>
      <c r="O12">
        <v>97.164400000000001</v>
      </c>
      <c r="P12">
        <v>81</v>
      </c>
      <c r="Q12">
        <v>22.224699999999999</v>
      </c>
      <c r="R12">
        <v>14</v>
      </c>
      <c r="S12">
        <f t="shared" si="0"/>
        <v>0.34139747369003154</v>
      </c>
      <c r="T12">
        <f t="shared" si="1"/>
        <v>15</v>
      </c>
      <c r="U12">
        <f t="shared" si="2"/>
        <v>927902.36009044689</v>
      </c>
      <c r="V12">
        <f t="shared" si="3"/>
        <v>7</v>
      </c>
      <c r="W12">
        <f t="shared" si="4"/>
        <v>23.250796064602383</v>
      </c>
      <c r="X12">
        <f t="shared" si="5"/>
        <v>92</v>
      </c>
      <c r="Y12">
        <f t="shared" si="6"/>
        <v>53.5</v>
      </c>
      <c r="Z12">
        <v>0.92179999999999995</v>
      </c>
      <c r="AA12">
        <f t="shared" si="7"/>
        <v>10</v>
      </c>
      <c r="AB12">
        <v>0.91510000000000002</v>
      </c>
      <c r="AC12">
        <f t="shared" si="8"/>
        <v>0.91844999999999999</v>
      </c>
      <c r="AD12">
        <f t="shared" si="9"/>
        <v>14</v>
      </c>
      <c r="AE12">
        <v>0.8619</v>
      </c>
      <c r="AF12">
        <f t="shared" si="10"/>
        <v>29</v>
      </c>
      <c r="AG12">
        <v>0.93300000000000005</v>
      </c>
      <c r="AH12">
        <f t="shared" si="11"/>
        <v>14</v>
      </c>
      <c r="AI12">
        <f t="shared" si="12"/>
        <v>22.083333333333332</v>
      </c>
      <c r="AJ12">
        <f>IF(C12=1,(AI12/Z12),REF)</f>
        <v>23.956751283720259</v>
      </c>
      <c r="AK12">
        <f t="shared" si="13"/>
        <v>13</v>
      </c>
      <c r="AL12">
        <f>IF(B12=1,(AI12/AC12),REF)</f>
        <v>24.0441323243871</v>
      </c>
      <c r="AM12">
        <f t="shared" si="14"/>
        <v>13</v>
      </c>
      <c r="AN12">
        <f t="shared" si="15"/>
        <v>13</v>
      </c>
      <c r="AO12" t="str">
        <f t="shared" si="16"/>
        <v>Creighton</v>
      </c>
      <c r="AP12">
        <f t="shared" si="17"/>
        <v>0.77182588922913298</v>
      </c>
      <c r="AQ12">
        <f t="shared" si="18"/>
        <v>0.73471548618183879</v>
      </c>
      <c r="AR12">
        <f t="shared" si="19"/>
        <v>0.89285395590308414</v>
      </c>
      <c r="AS12" t="str">
        <f t="shared" si="20"/>
        <v>Creighton</v>
      </c>
      <c r="AT12">
        <f t="shared" si="21"/>
        <v>11</v>
      </c>
      <c r="AU12">
        <f t="shared" si="22"/>
        <v>12.666666666666666</v>
      </c>
      <c r="AW12" t="str">
        <f t="shared" si="23"/>
        <v>Creighton</v>
      </c>
      <c r="AX12" t="str">
        <f t="shared" si="24"/>
        <v>y</v>
      </c>
      <c r="AY12">
        <v>11</v>
      </c>
    </row>
    <row r="13" spans="1:56" x14ac:dyDescent="0.25">
      <c r="A13">
        <v>1</v>
      </c>
      <c r="B13">
        <v>1</v>
      </c>
      <c r="C13">
        <v>1</v>
      </c>
      <c r="D13" t="s">
        <v>60</v>
      </c>
      <c r="E13">
        <v>67.035700000000006</v>
      </c>
      <c r="F13">
        <v>123</v>
      </c>
      <c r="G13">
        <v>64.941699999999997</v>
      </c>
      <c r="H13">
        <v>124</v>
      </c>
      <c r="I13">
        <v>108.94799999999999</v>
      </c>
      <c r="J13">
        <v>28</v>
      </c>
      <c r="K13">
        <v>114.26300000000001</v>
      </c>
      <c r="L13">
        <v>18</v>
      </c>
      <c r="M13">
        <v>94.747200000000007</v>
      </c>
      <c r="N13">
        <v>53</v>
      </c>
      <c r="O13">
        <v>93.732600000000005</v>
      </c>
      <c r="P13">
        <v>34</v>
      </c>
      <c r="Q13">
        <v>20.5305</v>
      </c>
      <c r="R13">
        <v>17</v>
      </c>
      <c r="S13">
        <f t="shared" si="0"/>
        <v>0.30626069392875732</v>
      </c>
      <c r="T13">
        <f t="shared" si="1"/>
        <v>19</v>
      </c>
      <c r="U13">
        <f t="shared" si="2"/>
        <v>875220.32270713348</v>
      </c>
      <c r="V13">
        <f t="shared" si="3"/>
        <v>16</v>
      </c>
      <c r="W13">
        <f t="shared" si="4"/>
        <v>21.316647983416537</v>
      </c>
      <c r="X13">
        <f t="shared" si="5"/>
        <v>31</v>
      </c>
      <c r="Y13">
        <f t="shared" si="6"/>
        <v>25</v>
      </c>
      <c r="Z13">
        <v>0.90859999999999996</v>
      </c>
      <c r="AA13">
        <f t="shared" si="7"/>
        <v>13</v>
      </c>
      <c r="AB13">
        <v>0.91090000000000004</v>
      </c>
      <c r="AC13">
        <f t="shared" si="8"/>
        <v>0.90975000000000006</v>
      </c>
      <c r="AD13">
        <f t="shared" si="9"/>
        <v>17</v>
      </c>
      <c r="AE13">
        <v>0.84</v>
      </c>
      <c r="AF13">
        <f t="shared" si="10"/>
        <v>32</v>
      </c>
      <c r="AG13">
        <v>0.94540000000000002</v>
      </c>
      <c r="AH13">
        <f t="shared" si="11"/>
        <v>10</v>
      </c>
      <c r="AI13">
        <f t="shared" si="12"/>
        <v>19.833333333333332</v>
      </c>
      <c r="AJ13">
        <f>IF(C13=1,(AI13/Z13),REF)</f>
        <v>21.828454031843862</v>
      </c>
      <c r="AK13">
        <f t="shared" si="13"/>
        <v>10</v>
      </c>
      <c r="AL13">
        <f>IF(B13=1,(AI13/AC13),REF)</f>
        <v>21.800861042410915</v>
      </c>
      <c r="AM13">
        <f t="shared" si="14"/>
        <v>10</v>
      </c>
      <c r="AN13">
        <f t="shared" si="15"/>
        <v>10</v>
      </c>
      <c r="AO13" t="str">
        <f t="shared" si="16"/>
        <v>Arizona</v>
      </c>
      <c r="AP13">
        <f t="shared" si="17"/>
        <v>0.76788443616067037</v>
      </c>
      <c r="AQ13">
        <f t="shared" si="18"/>
        <v>0.73672036055568824</v>
      </c>
      <c r="AR13">
        <f t="shared" si="19"/>
        <v>0.89239469226068413</v>
      </c>
      <c r="AS13" t="str">
        <f t="shared" si="20"/>
        <v>Arizona</v>
      </c>
      <c r="AT13">
        <f t="shared" si="21"/>
        <v>12</v>
      </c>
      <c r="AU13">
        <f t="shared" si="22"/>
        <v>13</v>
      </c>
      <c r="AW13" s="417" t="str">
        <f t="shared" si="23"/>
        <v>Arizona</v>
      </c>
      <c r="AX13" t="str">
        <f t="shared" si="24"/>
        <v>y</v>
      </c>
      <c r="AY13">
        <v>12</v>
      </c>
      <c r="AZ13" s="3">
        <v>2</v>
      </c>
    </row>
    <row r="14" spans="1:56" x14ac:dyDescent="0.25">
      <c r="A14">
        <v>1</v>
      </c>
      <c r="B14">
        <v>1</v>
      </c>
      <c r="C14">
        <v>1</v>
      </c>
      <c r="D14" t="s">
        <v>216</v>
      </c>
      <c r="E14">
        <v>64.110500000000002</v>
      </c>
      <c r="F14">
        <v>252</v>
      </c>
      <c r="G14">
        <v>62.5852</v>
      </c>
      <c r="H14">
        <v>227</v>
      </c>
      <c r="I14">
        <v>105.282</v>
      </c>
      <c r="J14">
        <v>87</v>
      </c>
      <c r="K14">
        <v>112.66200000000001</v>
      </c>
      <c r="L14">
        <v>29</v>
      </c>
      <c r="M14">
        <v>92.829899999999995</v>
      </c>
      <c r="N14">
        <v>35</v>
      </c>
      <c r="O14">
        <v>89.423000000000002</v>
      </c>
      <c r="P14">
        <v>9</v>
      </c>
      <c r="Q14">
        <v>23.2393</v>
      </c>
      <c r="R14">
        <v>10</v>
      </c>
      <c r="S14">
        <f t="shared" si="0"/>
        <v>0.36248352453966204</v>
      </c>
      <c r="T14">
        <f t="shared" si="1"/>
        <v>11</v>
      </c>
      <c r="U14">
        <f t="shared" si="2"/>
        <v>813737.02586596215</v>
      </c>
      <c r="V14">
        <f t="shared" si="3"/>
        <v>48</v>
      </c>
      <c r="W14">
        <f t="shared" si="4"/>
        <v>20.672338754654184</v>
      </c>
      <c r="X14">
        <f t="shared" si="5"/>
        <v>17</v>
      </c>
      <c r="Y14">
        <f t="shared" si="6"/>
        <v>14</v>
      </c>
      <c r="Z14">
        <v>0.90159999999999996</v>
      </c>
      <c r="AA14">
        <f t="shared" si="7"/>
        <v>16</v>
      </c>
      <c r="AB14">
        <v>0.93789999999999996</v>
      </c>
      <c r="AC14">
        <f t="shared" si="8"/>
        <v>0.91974999999999996</v>
      </c>
      <c r="AD14">
        <f t="shared" si="9"/>
        <v>13</v>
      </c>
      <c r="AE14">
        <v>0.93110000000000004</v>
      </c>
      <c r="AF14">
        <f t="shared" si="10"/>
        <v>9</v>
      </c>
      <c r="AG14">
        <v>0.87150000000000005</v>
      </c>
      <c r="AH14">
        <f t="shared" si="11"/>
        <v>30</v>
      </c>
      <c r="AI14">
        <f t="shared" si="12"/>
        <v>20.833333333333332</v>
      </c>
      <c r="AJ14">
        <f>IF(C14=1,(AI14/Z14),REF)</f>
        <v>23.10706891452233</v>
      </c>
      <c r="AK14">
        <f t="shared" si="13"/>
        <v>12</v>
      </c>
      <c r="AL14">
        <f>IF(B14=1,(AI14/AC14),REF)</f>
        <v>22.651082721754101</v>
      </c>
      <c r="AM14">
        <f t="shared" si="14"/>
        <v>11</v>
      </c>
      <c r="AN14">
        <f t="shared" si="15"/>
        <v>11</v>
      </c>
      <c r="AO14" t="str">
        <f t="shared" si="16"/>
        <v>Michigan St.</v>
      </c>
      <c r="AP14">
        <f t="shared" si="17"/>
        <v>0.7576434057577307</v>
      </c>
      <c r="AQ14">
        <f t="shared" si="18"/>
        <v>0.74126499168310833</v>
      </c>
      <c r="AR14">
        <f t="shared" si="19"/>
        <v>0.89104171986320291</v>
      </c>
      <c r="AS14" t="str">
        <f t="shared" si="20"/>
        <v>Michigan St.</v>
      </c>
      <c r="AT14">
        <f t="shared" si="21"/>
        <v>13</v>
      </c>
      <c r="AU14">
        <f t="shared" si="22"/>
        <v>12.333333333333334</v>
      </c>
      <c r="AW14" s="417" t="str">
        <f t="shared" si="23"/>
        <v>Michigan St.</v>
      </c>
      <c r="AX14" t="str">
        <f t="shared" si="24"/>
        <v>y</v>
      </c>
      <c r="AY14">
        <v>13</v>
      </c>
      <c r="AZ14" s="3">
        <v>2</v>
      </c>
    </row>
    <row r="15" spans="1:56" x14ac:dyDescent="0.25">
      <c r="A15">
        <v>1</v>
      </c>
      <c r="B15">
        <v>1</v>
      </c>
      <c r="C15">
        <v>1</v>
      </c>
      <c r="D15" t="s">
        <v>265</v>
      </c>
      <c r="E15">
        <v>67.301400000000001</v>
      </c>
      <c r="F15">
        <v>109</v>
      </c>
      <c r="G15">
        <v>65.352900000000005</v>
      </c>
      <c r="H15">
        <v>103</v>
      </c>
      <c r="I15">
        <v>105.782</v>
      </c>
      <c r="J15">
        <v>77</v>
      </c>
      <c r="K15">
        <v>109.664</v>
      </c>
      <c r="L15">
        <v>60</v>
      </c>
      <c r="M15">
        <v>91.588700000000003</v>
      </c>
      <c r="N15">
        <v>22</v>
      </c>
      <c r="O15">
        <v>90.245599999999996</v>
      </c>
      <c r="P15">
        <v>14</v>
      </c>
      <c r="Q15">
        <v>19.418199999999999</v>
      </c>
      <c r="R15">
        <v>20</v>
      </c>
      <c r="S15">
        <f t="shared" si="0"/>
        <v>0.28852891618896492</v>
      </c>
      <c r="T15">
        <f t="shared" si="1"/>
        <v>23</v>
      </c>
      <c r="U15">
        <f t="shared" si="2"/>
        <v>809379.61857085442</v>
      </c>
      <c r="V15">
        <f t="shared" si="3"/>
        <v>51</v>
      </c>
      <c r="W15">
        <f t="shared" si="4"/>
        <v>19.982856066729244</v>
      </c>
      <c r="X15">
        <f t="shared" si="5"/>
        <v>9</v>
      </c>
      <c r="Y15">
        <f t="shared" si="6"/>
        <v>16</v>
      </c>
      <c r="Z15">
        <v>0.90480000000000005</v>
      </c>
      <c r="AA15">
        <f t="shared" si="7"/>
        <v>15</v>
      </c>
      <c r="AB15">
        <v>0.91020000000000001</v>
      </c>
      <c r="AC15">
        <f t="shared" si="8"/>
        <v>0.90749999999999997</v>
      </c>
      <c r="AD15">
        <f t="shared" si="9"/>
        <v>18</v>
      </c>
      <c r="AE15">
        <v>0.93420000000000003</v>
      </c>
      <c r="AF15">
        <f t="shared" si="10"/>
        <v>8</v>
      </c>
      <c r="AG15">
        <v>0.93120000000000003</v>
      </c>
      <c r="AH15">
        <f t="shared" si="11"/>
        <v>16</v>
      </c>
      <c r="AI15">
        <f t="shared" si="12"/>
        <v>22</v>
      </c>
      <c r="AJ15">
        <f>IF(C15=1,(AI15/Z15),REF)</f>
        <v>24.314765694076037</v>
      </c>
      <c r="AK15">
        <f t="shared" si="13"/>
        <v>14</v>
      </c>
      <c r="AL15">
        <f>IF(B15=1,(AI15/AC15),REF)</f>
        <v>24.242424242424242</v>
      </c>
      <c r="AM15">
        <f t="shared" si="14"/>
        <v>14</v>
      </c>
      <c r="AN15">
        <f t="shared" si="15"/>
        <v>14</v>
      </c>
      <c r="AO15" t="str">
        <f t="shared" si="16"/>
        <v>Oklahoma St.</v>
      </c>
      <c r="AP15">
        <f t="shared" si="17"/>
        <v>0.75646878785076921</v>
      </c>
      <c r="AQ15">
        <f t="shared" si="18"/>
        <v>0.72521109862346689</v>
      </c>
      <c r="AR15">
        <f t="shared" si="19"/>
        <v>0.88693083927384841</v>
      </c>
      <c r="AS15" t="str">
        <f t="shared" si="20"/>
        <v>Oklahoma St.</v>
      </c>
      <c r="AT15">
        <f t="shared" si="21"/>
        <v>14</v>
      </c>
      <c r="AU15">
        <f t="shared" si="22"/>
        <v>15.333333333333334</v>
      </c>
      <c r="AW15" t="str">
        <f t="shared" si="23"/>
        <v>Oklahoma St.</v>
      </c>
      <c r="AX15" t="str">
        <f t="shared" si="24"/>
        <v>y</v>
      </c>
      <c r="AY15">
        <v>14</v>
      </c>
    </row>
    <row r="16" spans="1:56" x14ac:dyDescent="0.25">
      <c r="A16">
        <v>1</v>
      </c>
      <c r="B16">
        <v>1</v>
      </c>
      <c r="C16">
        <v>1</v>
      </c>
      <c r="D16" s="421" t="s">
        <v>146</v>
      </c>
      <c r="E16" s="421">
        <v>62.041499999999999</v>
      </c>
      <c r="F16" s="421">
        <v>311</v>
      </c>
      <c r="G16" s="421">
        <v>59.953600000000002</v>
      </c>
      <c r="H16" s="421">
        <v>313</v>
      </c>
      <c r="I16" s="421">
        <v>102.315</v>
      </c>
      <c r="J16" s="421">
        <v>140</v>
      </c>
      <c r="K16" s="421">
        <v>107.747</v>
      </c>
      <c r="L16" s="421">
        <v>79</v>
      </c>
      <c r="M16" s="421">
        <v>88.490600000000001</v>
      </c>
      <c r="N16" s="421">
        <v>6</v>
      </c>
      <c r="O16" s="421">
        <v>85.584599999999995</v>
      </c>
      <c r="P16" s="421">
        <v>2</v>
      </c>
      <c r="Q16" s="421">
        <v>22.162400000000002</v>
      </c>
      <c r="R16" s="421">
        <v>15</v>
      </c>
      <c r="S16">
        <f t="shared" si="0"/>
        <v>0.35721895827792693</v>
      </c>
      <c r="T16">
        <f t="shared" si="1"/>
        <v>12</v>
      </c>
      <c r="U16">
        <f t="shared" si="2"/>
        <v>720265.58332237357</v>
      </c>
      <c r="V16">
        <f t="shared" si="3"/>
        <v>137</v>
      </c>
      <c r="W16">
        <f t="shared" si="4"/>
        <v>19.913642720976661</v>
      </c>
      <c r="X16">
        <f t="shared" si="5"/>
        <v>7</v>
      </c>
      <c r="Y16">
        <f t="shared" si="6"/>
        <v>9.5</v>
      </c>
      <c r="Z16" s="421">
        <v>0.95409999999999995</v>
      </c>
      <c r="AA16">
        <f t="shared" si="7"/>
        <v>3</v>
      </c>
      <c r="AB16" s="421">
        <v>0.91100000000000003</v>
      </c>
      <c r="AC16" s="421">
        <f t="shared" si="8"/>
        <v>0.93254999999999999</v>
      </c>
      <c r="AD16">
        <f t="shared" si="9"/>
        <v>9</v>
      </c>
      <c r="AE16" s="421">
        <v>0.94599999999999995</v>
      </c>
      <c r="AF16">
        <f t="shared" si="10"/>
        <v>5</v>
      </c>
      <c r="AG16" s="421">
        <v>0.88819999999999999</v>
      </c>
      <c r="AH16">
        <f t="shared" si="11"/>
        <v>25</v>
      </c>
      <c r="AI16">
        <f t="shared" si="12"/>
        <v>32.916666666666664</v>
      </c>
      <c r="AJ16" s="421">
        <f>IF(C16=1,(AI16/Z16),REF)</f>
        <v>34.500227090102364</v>
      </c>
      <c r="AK16">
        <f t="shared" si="13"/>
        <v>20</v>
      </c>
      <c r="AL16" s="421">
        <f>IF(B16=1,(AI16/AC16),REF)</f>
        <v>35.297481815094812</v>
      </c>
      <c r="AM16">
        <f t="shared" si="14"/>
        <v>22</v>
      </c>
      <c r="AN16" s="421">
        <f t="shared" si="15"/>
        <v>9</v>
      </c>
      <c r="AO16" s="421" t="str">
        <f t="shared" si="16"/>
        <v>Georgetown</v>
      </c>
      <c r="AP16" s="421">
        <f t="shared" si="17"/>
        <v>0.77025961998363612</v>
      </c>
      <c r="AQ16" s="421">
        <f t="shared" si="18"/>
        <v>0.71103990536580075</v>
      </c>
      <c r="AR16" s="421">
        <f t="shared" si="19"/>
        <v>0.88683975887278077</v>
      </c>
      <c r="AS16" s="421" t="str">
        <f t="shared" si="20"/>
        <v>Georgetown</v>
      </c>
      <c r="AT16">
        <f t="shared" si="21"/>
        <v>15</v>
      </c>
      <c r="AU16" s="421">
        <f t="shared" si="22"/>
        <v>11</v>
      </c>
      <c r="AV16" s="421"/>
      <c r="AW16" s="420" t="str">
        <f t="shared" si="23"/>
        <v>Georgetown</v>
      </c>
      <c r="AX16" t="str">
        <f t="shared" si="24"/>
        <v>y</v>
      </c>
      <c r="AY16">
        <v>15</v>
      </c>
    </row>
    <row r="17" spans="1:52" x14ac:dyDescent="0.25">
      <c r="A17">
        <v>1</v>
      </c>
      <c r="B17">
        <v>1</v>
      </c>
      <c r="C17">
        <v>1</v>
      </c>
      <c r="D17" t="s">
        <v>372</v>
      </c>
      <c r="E17">
        <v>68.788700000000006</v>
      </c>
      <c r="F17">
        <v>62</v>
      </c>
      <c r="G17">
        <v>65.763999999999996</v>
      </c>
      <c r="H17">
        <v>82</v>
      </c>
      <c r="I17">
        <v>111.348</v>
      </c>
      <c r="J17">
        <v>19</v>
      </c>
      <c r="K17">
        <v>113.747</v>
      </c>
      <c r="L17">
        <v>22</v>
      </c>
      <c r="M17">
        <v>94.093000000000004</v>
      </c>
      <c r="N17">
        <v>42</v>
      </c>
      <c r="O17">
        <v>94.4178</v>
      </c>
      <c r="P17">
        <v>40</v>
      </c>
      <c r="Q17">
        <v>19.329499999999999</v>
      </c>
      <c r="R17">
        <v>21</v>
      </c>
      <c r="S17">
        <f t="shared" si="0"/>
        <v>0.2809938260208435</v>
      </c>
      <c r="T17">
        <f t="shared" si="1"/>
        <v>27</v>
      </c>
      <c r="U17">
        <f t="shared" si="2"/>
        <v>890014.3409250984</v>
      </c>
      <c r="V17">
        <f t="shared" si="3"/>
        <v>14</v>
      </c>
      <c r="W17">
        <f t="shared" si="4"/>
        <v>21.016921442982653</v>
      </c>
      <c r="X17">
        <f t="shared" si="5"/>
        <v>24</v>
      </c>
      <c r="Y17">
        <f t="shared" si="6"/>
        <v>25.5</v>
      </c>
      <c r="Z17">
        <v>0.87660000000000005</v>
      </c>
      <c r="AA17">
        <f t="shared" si="7"/>
        <v>20</v>
      </c>
      <c r="AB17">
        <v>0.94920000000000004</v>
      </c>
      <c r="AC17">
        <f t="shared" si="8"/>
        <v>0.91290000000000004</v>
      </c>
      <c r="AD17">
        <f t="shared" si="9"/>
        <v>15</v>
      </c>
      <c r="AE17">
        <v>0.79959999999999998</v>
      </c>
      <c r="AF17">
        <f t="shared" si="10"/>
        <v>47</v>
      </c>
      <c r="AG17">
        <v>0.95720000000000005</v>
      </c>
      <c r="AH17">
        <f t="shared" si="11"/>
        <v>8</v>
      </c>
      <c r="AI17">
        <f t="shared" si="12"/>
        <v>22.75</v>
      </c>
      <c r="AJ17">
        <f>IF(C17=1,(AI17/Z17),REF)</f>
        <v>25.95254391968971</v>
      </c>
      <c r="AK17">
        <f t="shared" si="13"/>
        <v>15</v>
      </c>
      <c r="AL17">
        <f>IF(B17=1,(AI17/AC17),REF)</f>
        <v>24.920582758242961</v>
      </c>
      <c r="AM17">
        <f t="shared" si="14"/>
        <v>15</v>
      </c>
      <c r="AN17">
        <f t="shared" si="15"/>
        <v>15</v>
      </c>
      <c r="AO17" t="str">
        <f t="shared" si="16"/>
        <v>VCU</v>
      </c>
      <c r="AP17">
        <f t="shared" si="17"/>
        <v>0.72812996386069184</v>
      </c>
      <c r="AQ17">
        <f t="shared" si="18"/>
        <v>0.72701479155476201</v>
      </c>
      <c r="AR17">
        <f t="shared" si="19"/>
        <v>0.88054282186509503</v>
      </c>
      <c r="AS17" t="str">
        <f t="shared" si="20"/>
        <v>VCU</v>
      </c>
      <c r="AT17">
        <f t="shared" si="21"/>
        <v>16</v>
      </c>
      <c r="AU17">
        <f t="shared" si="22"/>
        <v>15.333333333333334</v>
      </c>
      <c r="AW17" t="str">
        <f t="shared" si="23"/>
        <v>VCU</v>
      </c>
      <c r="AX17" t="str">
        <f t="shared" si="24"/>
        <v>y</v>
      </c>
      <c r="AY17">
        <v>16</v>
      </c>
    </row>
    <row r="18" spans="1:52" x14ac:dyDescent="0.25">
      <c r="A18">
        <v>1</v>
      </c>
      <c r="B18">
        <v>1</v>
      </c>
      <c r="C18">
        <v>1</v>
      </c>
      <c r="D18" t="s">
        <v>213</v>
      </c>
      <c r="E18">
        <v>64.337800000000001</v>
      </c>
      <c r="F18">
        <v>242</v>
      </c>
      <c r="G18">
        <v>61.275300000000001</v>
      </c>
      <c r="H18">
        <v>279</v>
      </c>
      <c r="I18">
        <v>108.209</v>
      </c>
      <c r="J18">
        <v>37</v>
      </c>
      <c r="K18">
        <v>113.044</v>
      </c>
      <c r="L18">
        <v>26</v>
      </c>
      <c r="M18">
        <v>93.923699999999997</v>
      </c>
      <c r="N18">
        <v>41</v>
      </c>
      <c r="O18">
        <v>90.758700000000005</v>
      </c>
      <c r="P18">
        <v>16</v>
      </c>
      <c r="Q18">
        <v>22.2852</v>
      </c>
      <c r="R18">
        <v>13</v>
      </c>
      <c r="S18">
        <f t="shared" si="0"/>
        <v>0.34637957779097189</v>
      </c>
      <c r="T18">
        <f t="shared" si="1"/>
        <v>13</v>
      </c>
      <c r="U18">
        <f t="shared" si="2"/>
        <v>822169.26784118079</v>
      </c>
      <c r="V18">
        <f t="shared" si="3"/>
        <v>40</v>
      </c>
      <c r="W18">
        <f t="shared" si="4"/>
        <v>21.093809529988103</v>
      </c>
      <c r="X18">
        <f t="shared" si="5"/>
        <v>26</v>
      </c>
      <c r="Y18">
        <f t="shared" si="6"/>
        <v>19.5</v>
      </c>
      <c r="Z18">
        <v>0.86809999999999998</v>
      </c>
      <c r="AA18">
        <f t="shared" si="7"/>
        <v>25</v>
      </c>
      <c r="AB18">
        <v>0.95399999999999996</v>
      </c>
      <c r="AC18">
        <f t="shared" si="8"/>
        <v>0.91104999999999992</v>
      </c>
      <c r="AD18">
        <f t="shared" si="9"/>
        <v>16</v>
      </c>
      <c r="AE18">
        <v>0.87450000000000006</v>
      </c>
      <c r="AF18">
        <f t="shared" si="10"/>
        <v>24</v>
      </c>
      <c r="AG18">
        <v>0.87739999999999996</v>
      </c>
      <c r="AH18">
        <f t="shared" si="11"/>
        <v>27</v>
      </c>
      <c r="AI18">
        <f t="shared" si="12"/>
        <v>23.25</v>
      </c>
      <c r="AJ18">
        <f>IF(C18=1,(AI18/Z18),REF)</f>
        <v>26.782628729409055</v>
      </c>
      <c r="AK18">
        <f t="shared" si="13"/>
        <v>16</v>
      </c>
      <c r="AL18">
        <f>IF(B18=1,(AI18/AC18),REF)</f>
        <v>25.520004390538393</v>
      </c>
      <c r="AM18">
        <f t="shared" si="14"/>
        <v>16</v>
      </c>
      <c r="AN18">
        <f t="shared" si="15"/>
        <v>16</v>
      </c>
      <c r="AO18" t="str">
        <f t="shared" si="16"/>
        <v>Miami FL</v>
      </c>
      <c r="AP18">
        <f t="shared" si="17"/>
        <v>0.71880297629211776</v>
      </c>
      <c r="AQ18">
        <f t="shared" si="18"/>
        <v>0.723389054886722</v>
      </c>
      <c r="AR18">
        <f t="shared" si="19"/>
        <v>0.87739920861660436</v>
      </c>
      <c r="AS18" t="str">
        <f t="shared" si="20"/>
        <v>Miami FL</v>
      </c>
      <c r="AT18">
        <f t="shared" si="21"/>
        <v>17</v>
      </c>
      <c r="AU18">
        <f t="shared" si="22"/>
        <v>16.333333333333332</v>
      </c>
      <c r="AW18" s="417" t="str">
        <f t="shared" si="23"/>
        <v>Miami FL</v>
      </c>
      <c r="AX18" t="str">
        <f t="shared" si="24"/>
        <v>y</v>
      </c>
      <c r="AY18">
        <v>17</v>
      </c>
      <c r="AZ18" s="3">
        <v>2</v>
      </c>
    </row>
    <row r="19" spans="1:52" x14ac:dyDescent="0.25">
      <c r="A19">
        <v>1</v>
      </c>
      <c r="B19">
        <v>1</v>
      </c>
      <c r="C19">
        <v>1</v>
      </c>
      <c r="D19" t="s">
        <v>391</v>
      </c>
      <c r="E19">
        <v>61.407600000000002</v>
      </c>
      <c r="F19">
        <v>327</v>
      </c>
      <c r="G19">
        <v>59.982199999999999</v>
      </c>
      <c r="H19">
        <v>312</v>
      </c>
      <c r="I19">
        <v>105.017</v>
      </c>
      <c r="J19">
        <v>91</v>
      </c>
      <c r="K19">
        <v>108.82899999999999</v>
      </c>
      <c r="L19">
        <v>66</v>
      </c>
      <c r="M19">
        <v>89.877099999999999</v>
      </c>
      <c r="N19">
        <v>11</v>
      </c>
      <c r="O19">
        <v>85.820599999999999</v>
      </c>
      <c r="P19">
        <v>3</v>
      </c>
      <c r="Q19">
        <v>23.007999999999999</v>
      </c>
      <c r="R19">
        <v>11</v>
      </c>
      <c r="S19">
        <f t="shared" si="0"/>
        <v>0.37468326396081258</v>
      </c>
      <c r="T19">
        <f t="shared" si="1"/>
        <v>10</v>
      </c>
      <c r="U19">
        <f t="shared" si="2"/>
        <v>727296.33870683156</v>
      </c>
      <c r="V19">
        <f t="shared" si="3"/>
        <v>128</v>
      </c>
      <c r="W19">
        <f t="shared" si="4"/>
        <v>20.208047324423948</v>
      </c>
      <c r="X19">
        <f t="shared" si="5"/>
        <v>10</v>
      </c>
      <c r="Y19">
        <f t="shared" si="6"/>
        <v>10</v>
      </c>
      <c r="Z19">
        <v>0.89810000000000001</v>
      </c>
      <c r="AA19">
        <f t="shared" si="7"/>
        <v>17</v>
      </c>
      <c r="AB19">
        <v>0.96430000000000005</v>
      </c>
      <c r="AC19">
        <f t="shared" si="8"/>
        <v>0.93120000000000003</v>
      </c>
      <c r="AD19">
        <f t="shared" si="9"/>
        <v>11</v>
      </c>
      <c r="AE19">
        <v>0.94740000000000002</v>
      </c>
      <c r="AF19">
        <f t="shared" si="10"/>
        <v>4</v>
      </c>
      <c r="AG19">
        <v>0.89739999999999998</v>
      </c>
      <c r="AH19">
        <f t="shared" si="11"/>
        <v>23</v>
      </c>
      <c r="AI19">
        <f t="shared" si="12"/>
        <v>31</v>
      </c>
      <c r="AJ19">
        <f>IF(C19=1,(AI19/Z19),REF)</f>
        <v>34.517314330252752</v>
      </c>
      <c r="AK19">
        <f t="shared" si="13"/>
        <v>21</v>
      </c>
      <c r="AL19">
        <f>IF(B19=1,(AI19/AC19),REF)</f>
        <v>33.290378006872849</v>
      </c>
      <c r="AM19">
        <f t="shared" si="14"/>
        <v>20</v>
      </c>
      <c r="AN19" s="423">
        <f t="shared" si="15"/>
        <v>11</v>
      </c>
      <c r="AO19" s="423" t="str">
        <f t="shared" si="16"/>
        <v>Wisconsin</v>
      </c>
      <c r="AP19" s="423">
        <f t="shared" si="17"/>
        <v>0.72501405734119173</v>
      </c>
      <c r="AQ19" s="423">
        <f t="shared" si="18"/>
        <v>0.71522541861010325</v>
      </c>
      <c r="AR19" s="423">
        <f t="shared" si="19"/>
        <v>0.87692385812083073</v>
      </c>
      <c r="AS19" s="423" t="str">
        <f t="shared" si="20"/>
        <v>Wisconsin</v>
      </c>
      <c r="AT19">
        <f t="shared" si="21"/>
        <v>18</v>
      </c>
      <c r="AU19" s="423">
        <f t="shared" si="22"/>
        <v>13.333333333333334</v>
      </c>
      <c r="AV19" s="423"/>
      <c r="AW19" s="420" t="str">
        <f t="shared" si="23"/>
        <v>Wisconsin</v>
      </c>
      <c r="AX19" t="str">
        <f t="shared" si="24"/>
        <v>y</v>
      </c>
      <c r="AY19">
        <v>18</v>
      </c>
    </row>
    <row r="20" spans="1:52" x14ac:dyDescent="0.25">
      <c r="A20">
        <v>1</v>
      </c>
      <c r="B20">
        <v>1</v>
      </c>
      <c r="C20">
        <v>1</v>
      </c>
      <c r="D20" t="s">
        <v>293</v>
      </c>
      <c r="E20">
        <v>64.612499999999997</v>
      </c>
      <c r="F20">
        <v>233</v>
      </c>
      <c r="G20">
        <v>63.079599999999999</v>
      </c>
      <c r="H20">
        <v>207</v>
      </c>
      <c r="I20">
        <v>106.054</v>
      </c>
      <c r="J20">
        <v>73</v>
      </c>
      <c r="K20">
        <v>108.95099999999999</v>
      </c>
      <c r="L20">
        <v>64</v>
      </c>
      <c r="M20">
        <v>89.410399999999996</v>
      </c>
      <c r="N20">
        <v>10</v>
      </c>
      <c r="O20">
        <v>88.682199999999995</v>
      </c>
      <c r="P20">
        <v>6</v>
      </c>
      <c r="Q20">
        <v>20.268999999999998</v>
      </c>
      <c r="R20">
        <v>18</v>
      </c>
      <c r="S20">
        <f t="shared" si="0"/>
        <v>0.31369781389050105</v>
      </c>
      <c r="T20">
        <f t="shared" si="1"/>
        <v>18</v>
      </c>
      <c r="U20">
        <f t="shared" si="2"/>
        <v>766971.0769096124</v>
      </c>
      <c r="V20">
        <f t="shared" si="3"/>
        <v>84</v>
      </c>
      <c r="W20">
        <f t="shared" si="4"/>
        <v>20.240525709301554</v>
      </c>
      <c r="X20">
        <f t="shared" si="5"/>
        <v>11</v>
      </c>
      <c r="Y20">
        <f t="shared" si="6"/>
        <v>14.5</v>
      </c>
      <c r="Z20">
        <v>0.88119999999999998</v>
      </c>
      <c r="AA20">
        <f t="shared" si="7"/>
        <v>19</v>
      </c>
      <c r="AB20">
        <v>0.92249999999999999</v>
      </c>
      <c r="AC20">
        <f t="shared" si="8"/>
        <v>0.90185000000000004</v>
      </c>
      <c r="AD20">
        <f t="shared" si="9"/>
        <v>19</v>
      </c>
      <c r="AE20">
        <v>0.92069999999999996</v>
      </c>
      <c r="AF20">
        <f t="shared" si="10"/>
        <v>10</v>
      </c>
      <c r="AG20">
        <v>0.84640000000000004</v>
      </c>
      <c r="AH20">
        <f t="shared" si="11"/>
        <v>40</v>
      </c>
      <c r="AI20">
        <f t="shared" si="12"/>
        <v>30.916666666666668</v>
      </c>
      <c r="AJ20">
        <f>IF(C20=1,(AI20/Z20),REF)</f>
        <v>35.084732939930397</v>
      </c>
      <c r="AK20">
        <f t="shared" si="13"/>
        <v>22</v>
      </c>
      <c r="AL20">
        <f>IF(B20=1,(AI20/AC20),REF)</f>
        <v>34.281384561364604</v>
      </c>
      <c r="AM20">
        <f t="shared" si="14"/>
        <v>21</v>
      </c>
      <c r="AN20">
        <f t="shared" si="15"/>
        <v>19</v>
      </c>
      <c r="AO20" t="str">
        <f t="shared" si="16"/>
        <v>Saint Louis</v>
      </c>
      <c r="AP20">
        <f t="shared" si="17"/>
        <v>0.71021215619746803</v>
      </c>
      <c r="AQ20">
        <f t="shared" si="18"/>
        <v>0.69014735751389245</v>
      </c>
      <c r="AR20">
        <f t="shared" si="19"/>
        <v>0.86712921832876555</v>
      </c>
      <c r="AS20" t="str">
        <f t="shared" si="20"/>
        <v>Saint Louis</v>
      </c>
      <c r="AT20">
        <f t="shared" si="21"/>
        <v>19</v>
      </c>
      <c r="AU20">
        <f t="shared" si="22"/>
        <v>19</v>
      </c>
      <c r="AW20" t="str">
        <f t="shared" si="23"/>
        <v>Saint Louis</v>
      </c>
      <c r="AX20" t="str">
        <f t="shared" si="24"/>
        <v/>
      </c>
      <c r="AY20">
        <v>24</v>
      </c>
    </row>
    <row r="21" spans="1:52" x14ac:dyDescent="0.25">
      <c r="A21">
        <v>1</v>
      </c>
      <c r="B21">
        <v>1</v>
      </c>
      <c r="C21">
        <v>1</v>
      </c>
      <c r="D21" t="s">
        <v>294</v>
      </c>
      <c r="E21">
        <v>64.517399999999995</v>
      </c>
      <c r="F21">
        <v>237</v>
      </c>
      <c r="G21">
        <v>62.728499999999997</v>
      </c>
      <c r="H21">
        <v>223</v>
      </c>
      <c r="I21">
        <v>115.55200000000001</v>
      </c>
      <c r="J21">
        <v>5</v>
      </c>
      <c r="K21">
        <v>116.68600000000001</v>
      </c>
      <c r="L21">
        <v>10</v>
      </c>
      <c r="M21">
        <v>98.0809</v>
      </c>
      <c r="N21">
        <v>114</v>
      </c>
      <c r="O21">
        <v>97.760300000000001</v>
      </c>
      <c r="P21">
        <v>87</v>
      </c>
      <c r="Q21">
        <v>18.925899999999999</v>
      </c>
      <c r="R21">
        <v>24</v>
      </c>
      <c r="S21">
        <f t="shared" si="0"/>
        <v>0.29334257115134843</v>
      </c>
      <c r="T21">
        <f t="shared" si="1"/>
        <v>21</v>
      </c>
      <c r="U21">
        <f t="shared" si="2"/>
        <v>878444.56927517045</v>
      </c>
      <c r="V21">
        <f t="shared" si="3"/>
        <v>15</v>
      </c>
      <c r="W21">
        <f t="shared" si="4"/>
        <v>23.690988595319048</v>
      </c>
      <c r="X21">
        <f t="shared" si="5"/>
        <v>103</v>
      </c>
      <c r="Y21">
        <f t="shared" si="6"/>
        <v>62</v>
      </c>
      <c r="Z21">
        <v>0.86650000000000005</v>
      </c>
      <c r="AA21">
        <f t="shared" si="7"/>
        <v>27</v>
      </c>
      <c r="AB21">
        <v>0.89410000000000001</v>
      </c>
      <c r="AC21">
        <f t="shared" si="8"/>
        <v>0.88030000000000008</v>
      </c>
      <c r="AD21">
        <f t="shared" si="9"/>
        <v>24</v>
      </c>
      <c r="AE21">
        <v>0.91720000000000002</v>
      </c>
      <c r="AF21">
        <f t="shared" si="10"/>
        <v>11</v>
      </c>
      <c r="AG21">
        <v>0.85489999999999999</v>
      </c>
      <c r="AH21">
        <f t="shared" si="11"/>
        <v>35</v>
      </c>
      <c r="AI21">
        <f t="shared" si="12"/>
        <v>28</v>
      </c>
      <c r="AJ21">
        <f>IF(C21=1,(AI21/Z21),REF)</f>
        <v>32.313906520484707</v>
      </c>
      <c r="AK21">
        <f t="shared" si="13"/>
        <v>19</v>
      </c>
      <c r="AL21">
        <f>IF(B21=1,(AI21/AC21),REF)</f>
        <v>31.807338407361122</v>
      </c>
      <c r="AM21">
        <f t="shared" si="14"/>
        <v>19</v>
      </c>
      <c r="AN21">
        <f t="shared" si="15"/>
        <v>19</v>
      </c>
      <c r="AO21" t="str">
        <f t="shared" si="16"/>
        <v>Saint Mary's</v>
      </c>
      <c r="AP21">
        <f t="shared" si="17"/>
        <v>0.70413357182036718</v>
      </c>
      <c r="AQ21">
        <f t="shared" si="18"/>
        <v>0.6799932470109693</v>
      </c>
      <c r="AR21">
        <f t="shared" si="19"/>
        <v>0.86309451205908549</v>
      </c>
      <c r="AS21" t="str">
        <f t="shared" si="20"/>
        <v>Saint Mary's</v>
      </c>
      <c r="AT21">
        <f t="shared" si="21"/>
        <v>20</v>
      </c>
      <c r="AU21">
        <f t="shared" si="22"/>
        <v>21</v>
      </c>
      <c r="AW21" t="str">
        <f t="shared" si="23"/>
        <v>Saint Mary's</v>
      </c>
      <c r="AX21" t="str">
        <f t="shared" si="24"/>
        <v/>
      </c>
      <c r="AY21">
        <v>25</v>
      </c>
    </row>
    <row r="22" spans="1:52" x14ac:dyDescent="0.25">
      <c r="A22">
        <v>1</v>
      </c>
      <c r="B22">
        <v>1</v>
      </c>
      <c r="C22">
        <v>1</v>
      </c>
      <c r="D22" t="s">
        <v>205</v>
      </c>
      <c r="E22">
        <v>63.733199999999997</v>
      </c>
      <c r="F22">
        <v>271</v>
      </c>
      <c r="G22">
        <v>62.806699999999999</v>
      </c>
      <c r="H22">
        <v>221</v>
      </c>
      <c r="I22">
        <v>106.292</v>
      </c>
      <c r="J22">
        <v>69</v>
      </c>
      <c r="K22">
        <v>113.994</v>
      </c>
      <c r="L22">
        <v>19</v>
      </c>
      <c r="M22">
        <v>96.963399999999993</v>
      </c>
      <c r="N22">
        <v>85</v>
      </c>
      <c r="O22">
        <v>95.3386</v>
      </c>
      <c r="P22">
        <v>51</v>
      </c>
      <c r="Q22">
        <v>18.654900000000001</v>
      </c>
      <c r="R22">
        <v>25</v>
      </c>
      <c r="S22">
        <f t="shared" si="0"/>
        <v>0.29271086341184815</v>
      </c>
      <c r="T22">
        <f t="shared" si="1"/>
        <v>22</v>
      </c>
      <c r="U22">
        <f t="shared" si="2"/>
        <v>828189.48247679509</v>
      </c>
      <c r="V22">
        <f t="shared" si="3"/>
        <v>35</v>
      </c>
      <c r="W22">
        <f t="shared" si="4"/>
        <v>23.039036231272913</v>
      </c>
      <c r="X22">
        <f t="shared" si="5"/>
        <v>83</v>
      </c>
      <c r="Y22">
        <f t="shared" si="6"/>
        <v>52.5</v>
      </c>
      <c r="Z22">
        <v>0.87060000000000004</v>
      </c>
      <c r="AA22">
        <f t="shared" si="7"/>
        <v>23</v>
      </c>
      <c r="AB22">
        <v>0.91339999999999999</v>
      </c>
      <c r="AC22">
        <f t="shared" si="8"/>
        <v>0.89200000000000002</v>
      </c>
      <c r="AD22">
        <f t="shared" si="9"/>
        <v>20</v>
      </c>
      <c r="AE22">
        <v>0.89400000000000002</v>
      </c>
      <c r="AF22">
        <f t="shared" si="10"/>
        <v>18</v>
      </c>
      <c r="AG22">
        <v>0.84430000000000005</v>
      </c>
      <c r="AH22">
        <f t="shared" si="11"/>
        <v>42</v>
      </c>
      <c r="AI22">
        <f t="shared" si="12"/>
        <v>31.583333333333332</v>
      </c>
      <c r="AJ22">
        <f>IF(C22=1,(AI22/Z22),REF)</f>
        <v>36.277662914465118</v>
      </c>
      <c r="AK22">
        <f t="shared" si="13"/>
        <v>23</v>
      </c>
      <c r="AL22">
        <f>IF(B22=1,(AI22/AC22),REF)</f>
        <v>35.407324364723465</v>
      </c>
      <c r="AM22">
        <f t="shared" si="14"/>
        <v>23</v>
      </c>
      <c r="AN22">
        <f t="shared" si="15"/>
        <v>20</v>
      </c>
      <c r="AO22" t="str">
        <f t="shared" si="16"/>
        <v>Marquette</v>
      </c>
      <c r="AP22">
        <f t="shared" si="17"/>
        <v>0.69932678621873423</v>
      </c>
      <c r="AQ22">
        <f t="shared" si="18"/>
        <v>0.67985771422714614</v>
      </c>
      <c r="AR22">
        <f t="shared" si="19"/>
        <v>0.86186044419695651</v>
      </c>
      <c r="AS22" t="str">
        <f t="shared" si="20"/>
        <v>Marquette</v>
      </c>
      <c r="AT22">
        <f t="shared" si="21"/>
        <v>21</v>
      </c>
      <c r="AU22">
        <f t="shared" si="22"/>
        <v>20.333333333333332</v>
      </c>
      <c r="AW22" s="416" t="str">
        <f t="shared" si="23"/>
        <v>Marquette</v>
      </c>
      <c r="AX22" t="str">
        <f t="shared" si="24"/>
        <v/>
      </c>
      <c r="AY22">
        <v>26</v>
      </c>
      <c r="AZ22" s="3">
        <v>3</v>
      </c>
    </row>
    <row r="23" spans="1:52" x14ac:dyDescent="0.25">
      <c r="A23">
        <v>1</v>
      </c>
      <c r="B23">
        <v>1</v>
      </c>
      <c r="C23">
        <v>1</v>
      </c>
      <c r="D23" t="s">
        <v>244</v>
      </c>
      <c r="E23">
        <v>71.533000000000001</v>
      </c>
      <c r="F23">
        <v>6</v>
      </c>
      <c r="G23">
        <v>68.796199999999999</v>
      </c>
      <c r="H23">
        <v>11</v>
      </c>
      <c r="I23">
        <v>106.13</v>
      </c>
      <c r="J23">
        <v>71</v>
      </c>
      <c r="K23">
        <v>112.47799999999999</v>
      </c>
      <c r="L23">
        <v>31</v>
      </c>
      <c r="M23">
        <v>96.849900000000005</v>
      </c>
      <c r="N23">
        <v>84</v>
      </c>
      <c r="O23">
        <v>95.314599999999999</v>
      </c>
      <c r="P23">
        <v>50</v>
      </c>
      <c r="Q23">
        <v>17.163399999999999</v>
      </c>
      <c r="R23">
        <v>32</v>
      </c>
      <c r="S23">
        <f t="shared" si="0"/>
        <v>0.23993681238029993</v>
      </c>
      <c r="T23">
        <f t="shared" si="1"/>
        <v>35</v>
      </c>
      <c r="U23">
        <f t="shared" si="2"/>
        <v>904985.47752197192</v>
      </c>
      <c r="V23">
        <f t="shared" si="3"/>
        <v>10</v>
      </c>
      <c r="W23">
        <f t="shared" si="4"/>
        <v>20.518643610562922</v>
      </c>
      <c r="X23">
        <f t="shared" si="5"/>
        <v>13</v>
      </c>
      <c r="Y23">
        <f t="shared" si="6"/>
        <v>24</v>
      </c>
      <c r="Z23">
        <v>0.84789999999999999</v>
      </c>
      <c r="AA23">
        <f t="shared" si="7"/>
        <v>30</v>
      </c>
      <c r="AB23">
        <v>0.90239999999999998</v>
      </c>
      <c r="AC23">
        <f t="shared" si="8"/>
        <v>0.87514999999999998</v>
      </c>
      <c r="AD23">
        <f t="shared" si="9"/>
        <v>26</v>
      </c>
      <c r="AE23">
        <v>0.90880000000000005</v>
      </c>
      <c r="AF23">
        <f t="shared" si="10"/>
        <v>12</v>
      </c>
      <c r="AG23">
        <v>0.8347</v>
      </c>
      <c r="AH23">
        <f t="shared" si="11"/>
        <v>46</v>
      </c>
      <c r="AI23">
        <f t="shared" si="12"/>
        <v>25.5</v>
      </c>
      <c r="AJ23">
        <f>IF(C23=1,(AI23/Z23),REF)</f>
        <v>30.074301214765892</v>
      </c>
      <c r="AK23">
        <f t="shared" si="13"/>
        <v>18</v>
      </c>
      <c r="AL23">
        <f>IF(B23=1,(AI23/AC23),REF)</f>
        <v>29.137862080786153</v>
      </c>
      <c r="AM23">
        <f t="shared" si="14"/>
        <v>18</v>
      </c>
      <c r="AN23">
        <f t="shared" si="15"/>
        <v>18</v>
      </c>
      <c r="AO23" t="str">
        <f t="shared" si="16"/>
        <v>North Carolina</v>
      </c>
      <c r="AP23">
        <f t="shared" si="17"/>
        <v>0.69398568349984413</v>
      </c>
      <c r="AQ23">
        <f t="shared" si="18"/>
        <v>0.68346314519264662</v>
      </c>
      <c r="AR23">
        <f t="shared" si="19"/>
        <v>0.86142642772519973</v>
      </c>
      <c r="AS23" t="str">
        <f t="shared" si="20"/>
        <v>North Carolina</v>
      </c>
      <c r="AT23">
        <f t="shared" si="21"/>
        <v>22</v>
      </c>
      <c r="AU23">
        <f t="shared" si="22"/>
        <v>22</v>
      </c>
      <c r="AW23" t="str">
        <f t="shared" si="23"/>
        <v>North Carolina</v>
      </c>
      <c r="AX23" t="str">
        <f t="shared" si="24"/>
        <v/>
      </c>
      <c r="AY23">
        <v>27</v>
      </c>
    </row>
    <row r="24" spans="1:52" x14ac:dyDescent="0.25">
      <c r="A24">
        <v>1</v>
      </c>
      <c r="B24">
        <v>1</v>
      </c>
      <c r="C24">
        <v>1</v>
      </c>
      <c r="D24" t="s">
        <v>223</v>
      </c>
      <c r="E24">
        <v>68.204999999999998</v>
      </c>
      <c r="F24">
        <v>81</v>
      </c>
      <c r="G24">
        <v>65.507900000000006</v>
      </c>
      <c r="H24">
        <v>94</v>
      </c>
      <c r="I24">
        <v>111.014</v>
      </c>
      <c r="J24">
        <v>20</v>
      </c>
      <c r="K24">
        <v>115.006</v>
      </c>
      <c r="L24">
        <v>13</v>
      </c>
      <c r="M24">
        <v>96.079700000000003</v>
      </c>
      <c r="N24">
        <v>73</v>
      </c>
      <c r="O24">
        <v>95.783900000000003</v>
      </c>
      <c r="P24">
        <v>61</v>
      </c>
      <c r="Q24">
        <v>19.2225</v>
      </c>
      <c r="R24">
        <v>22</v>
      </c>
      <c r="S24">
        <f t="shared" si="0"/>
        <v>0.28182831170735279</v>
      </c>
      <c r="T24">
        <f t="shared" si="1"/>
        <v>25</v>
      </c>
      <c r="U24">
        <f t="shared" si="2"/>
        <v>902105.25035538001</v>
      </c>
      <c r="V24">
        <f t="shared" si="3"/>
        <v>11</v>
      </c>
      <c r="W24">
        <f t="shared" si="4"/>
        <v>21.689613467112594</v>
      </c>
      <c r="X24">
        <f t="shared" si="5"/>
        <v>41</v>
      </c>
      <c r="Y24">
        <f t="shared" si="6"/>
        <v>33</v>
      </c>
      <c r="Z24">
        <v>0.83589999999999998</v>
      </c>
      <c r="AA24">
        <f t="shared" si="7"/>
        <v>37</v>
      </c>
      <c r="AB24">
        <v>0.91139999999999999</v>
      </c>
      <c r="AC24">
        <f t="shared" si="8"/>
        <v>0.87365000000000004</v>
      </c>
      <c r="AD24">
        <f t="shared" si="9"/>
        <v>29</v>
      </c>
      <c r="AE24">
        <v>0.90069999999999995</v>
      </c>
      <c r="AF24">
        <f t="shared" si="10"/>
        <v>15</v>
      </c>
      <c r="AG24">
        <v>0.85650000000000004</v>
      </c>
      <c r="AH24">
        <f t="shared" si="11"/>
        <v>33</v>
      </c>
      <c r="AI24">
        <f t="shared" si="12"/>
        <v>24.333333333333332</v>
      </c>
      <c r="AJ24">
        <f>IF(C24=1,(AI24/Z24),REF)</f>
        <v>29.110340152330821</v>
      </c>
      <c r="AK24">
        <f t="shared" si="13"/>
        <v>17</v>
      </c>
      <c r="AL24">
        <f>IF(B24=1,(AI24/AC24),REF)</f>
        <v>27.852496232282185</v>
      </c>
      <c r="AM24">
        <f t="shared" si="14"/>
        <v>17</v>
      </c>
      <c r="AN24">
        <f t="shared" si="15"/>
        <v>17</v>
      </c>
      <c r="AO24" t="str">
        <f t="shared" si="16"/>
        <v>Missouri</v>
      </c>
      <c r="AP24">
        <f t="shared" si="17"/>
        <v>0.68639644854853643</v>
      </c>
      <c r="AQ24">
        <f t="shared" si="18"/>
        <v>0.68615033517324309</v>
      </c>
      <c r="AR24">
        <f t="shared" si="19"/>
        <v>0.86019886327821315</v>
      </c>
      <c r="AS24" t="str">
        <f t="shared" si="20"/>
        <v>Missouri</v>
      </c>
      <c r="AT24">
        <f t="shared" si="21"/>
        <v>23</v>
      </c>
      <c r="AU24">
        <f t="shared" si="22"/>
        <v>23</v>
      </c>
      <c r="AW24" t="str">
        <f t="shared" si="23"/>
        <v>Missouri</v>
      </c>
      <c r="AX24" t="str">
        <f t="shared" si="24"/>
        <v/>
      </c>
      <c r="AY24">
        <v>28</v>
      </c>
    </row>
    <row r="25" spans="1:52" x14ac:dyDescent="0.25">
      <c r="A25">
        <v>1</v>
      </c>
      <c r="B25">
        <v>1</v>
      </c>
      <c r="C25">
        <v>1</v>
      </c>
      <c r="D25" t="s">
        <v>181</v>
      </c>
      <c r="E25">
        <v>63.688600000000001</v>
      </c>
      <c r="F25">
        <v>272</v>
      </c>
      <c r="G25">
        <v>60.989899999999999</v>
      </c>
      <c r="H25">
        <v>286</v>
      </c>
      <c r="I25">
        <v>107.869</v>
      </c>
      <c r="J25">
        <v>38</v>
      </c>
      <c r="K25">
        <v>113.291</v>
      </c>
      <c r="L25">
        <v>23</v>
      </c>
      <c r="M25">
        <v>96.643600000000006</v>
      </c>
      <c r="N25">
        <v>82</v>
      </c>
      <c r="O25">
        <v>95.032499999999999</v>
      </c>
      <c r="P25">
        <v>46</v>
      </c>
      <c r="Q25">
        <v>18.258199999999999</v>
      </c>
      <c r="R25">
        <v>27</v>
      </c>
      <c r="S25">
        <f t="shared" si="0"/>
        <v>0.28668395913868411</v>
      </c>
      <c r="T25">
        <f t="shared" si="1"/>
        <v>24</v>
      </c>
      <c r="U25">
        <f t="shared" si="2"/>
        <v>817433.67108193657</v>
      </c>
      <c r="V25">
        <f t="shared" si="3"/>
        <v>45</v>
      </c>
      <c r="W25">
        <f t="shared" si="4"/>
        <v>22.936848421186347</v>
      </c>
      <c r="X25">
        <f t="shared" si="5"/>
        <v>79</v>
      </c>
      <c r="Y25">
        <f t="shared" si="6"/>
        <v>51.5</v>
      </c>
      <c r="Z25">
        <v>0.86860000000000004</v>
      </c>
      <c r="AA25">
        <f t="shared" si="7"/>
        <v>24</v>
      </c>
      <c r="AB25">
        <v>0.90580000000000005</v>
      </c>
      <c r="AC25">
        <f t="shared" si="8"/>
        <v>0.88719999999999999</v>
      </c>
      <c r="AD25">
        <f t="shared" si="9"/>
        <v>22</v>
      </c>
      <c r="AE25">
        <v>0.89949999999999997</v>
      </c>
      <c r="AF25">
        <f t="shared" si="10"/>
        <v>16</v>
      </c>
      <c r="AG25">
        <v>0.83399999999999996</v>
      </c>
      <c r="AH25">
        <f t="shared" si="11"/>
        <v>47</v>
      </c>
      <c r="AI25">
        <f t="shared" si="12"/>
        <v>34.25</v>
      </c>
      <c r="AJ25">
        <f>IF(C25=1,(AI25/Z25),REF)</f>
        <v>39.431268708266174</v>
      </c>
      <c r="AK25">
        <f t="shared" si="13"/>
        <v>28</v>
      </c>
      <c r="AL25">
        <f>IF(B25=1,(AI25/AC25),REF)</f>
        <v>38.604598737601442</v>
      </c>
      <c r="AM25">
        <f t="shared" si="14"/>
        <v>28</v>
      </c>
      <c r="AN25">
        <f t="shared" si="15"/>
        <v>22</v>
      </c>
      <c r="AO25" t="str">
        <f t="shared" si="16"/>
        <v>Kansas St.</v>
      </c>
      <c r="AP25">
        <f t="shared" si="17"/>
        <v>0.6919284383261548</v>
      </c>
      <c r="AQ25">
        <f t="shared" si="18"/>
        <v>0.66893122202349864</v>
      </c>
      <c r="AR25">
        <f t="shared" si="19"/>
        <v>0.85726153584774356</v>
      </c>
      <c r="AS25" t="str">
        <f t="shared" si="20"/>
        <v>Kansas St.</v>
      </c>
      <c r="AT25">
        <f t="shared" si="21"/>
        <v>24</v>
      </c>
      <c r="AU25">
        <f t="shared" si="22"/>
        <v>22.666666666666668</v>
      </c>
      <c r="AW25" t="str">
        <f t="shared" si="23"/>
        <v>Kansas St.</v>
      </c>
      <c r="AX25" t="str">
        <f t="shared" si="24"/>
        <v/>
      </c>
      <c r="AY25">
        <v>29</v>
      </c>
    </row>
    <row r="26" spans="1:52" x14ac:dyDescent="0.25">
      <c r="A26">
        <v>1</v>
      </c>
      <c r="B26">
        <v>1</v>
      </c>
      <c r="C26">
        <v>1</v>
      </c>
      <c r="D26" t="s">
        <v>211</v>
      </c>
      <c r="E26">
        <v>69.816400000000002</v>
      </c>
      <c r="F26">
        <v>31</v>
      </c>
      <c r="G26">
        <v>67.788300000000007</v>
      </c>
      <c r="H26">
        <v>28</v>
      </c>
      <c r="I26">
        <v>107.78</v>
      </c>
      <c r="J26">
        <v>41</v>
      </c>
      <c r="K26">
        <v>108.62</v>
      </c>
      <c r="L26">
        <v>68</v>
      </c>
      <c r="M26">
        <v>92.528899999999993</v>
      </c>
      <c r="N26">
        <v>32</v>
      </c>
      <c r="O26">
        <v>91.920400000000001</v>
      </c>
      <c r="P26">
        <v>21</v>
      </c>
      <c r="Q26">
        <v>16.699300000000001</v>
      </c>
      <c r="R26">
        <v>34</v>
      </c>
      <c r="S26">
        <f t="shared" si="0"/>
        <v>0.23919308357348709</v>
      </c>
      <c r="T26">
        <f t="shared" si="1"/>
        <v>37</v>
      </c>
      <c r="U26">
        <f t="shared" si="2"/>
        <v>823715.13931216008</v>
      </c>
      <c r="V26">
        <f t="shared" si="3"/>
        <v>38</v>
      </c>
      <c r="W26">
        <f t="shared" si="4"/>
        <v>19.838169550391171</v>
      </c>
      <c r="X26">
        <f t="shared" si="5"/>
        <v>5</v>
      </c>
      <c r="Y26">
        <f t="shared" si="6"/>
        <v>21</v>
      </c>
      <c r="Z26">
        <v>0.87139999999999995</v>
      </c>
      <c r="AA26">
        <f t="shared" si="7"/>
        <v>22</v>
      </c>
      <c r="AB26">
        <v>0.87239999999999995</v>
      </c>
      <c r="AC26">
        <f t="shared" si="8"/>
        <v>0.8718999999999999</v>
      </c>
      <c r="AD26">
        <f t="shared" si="9"/>
        <v>31</v>
      </c>
      <c r="AE26">
        <v>0.87460000000000004</v>
      </c>
      <c r="AF26">
        <f t="shared" si="10"/>
        <v>23</v>
      </c>
      <c r="AG26">
        <v>0.84419999999999995</v>
      </c>
      <c r="AH26">
        <f t="shared" si="11"/>
        <v>43</v>
      </c>
      <c r="AI26">
        <f t="shared" si="12"/>
        <v>32.166666666666664</v>
      </c>
      <c r="AJ26">
        <f>IF(C26=1,(AI26/Z26),REF)</f>
        <v>36.913778593833676</v>
      </c>
      <c r="AK26">
        <f t="shared" si="13"/>
        <v>25</v>
      </c>
      <c r="AL26">
        <f>IF(B26=1,(AI26/AC26),REF)</f>
        <v>36.892610008793056</v>
      </c>
      <c r="AM26">
        <f t="shared" si="14"/>
        <v>27</v>
      </c>
      <c r="AN26">
        <f t="shared" si="15"/>
        <v>25</v>
      </c>
      <c r="AO26" t="str">
        <f t="shared" si="16"/>
        <v>Memphis</v>
      </c>
      <c r="AP26">
        <f t="shared" si="17"/>
        <v>0.69875372464190311</v>
      </c>
      <c r="AQ26">
        <f t="shared" si="18"/>
        <v>0.66113335610658264</v>
      </c>
      <c r="AR26">
        <f t="shared" si="19"/>
        <v>0.85701641610891988</v>
      </c>
      <c r="AS26" t="str">
        <f t="shared" si="20"/>
        <v>Memphis</v>
      </c>
      <c r="AT26">
        <f t="shared" si="21"/>
        <v>25</v>
      </c>
      <c r="AU26">
        <f t="shared" si="22"/>
        <v>27</v>
      </c>
      <c r="AW26" t="str">
        <f t="shared" si="23"/>
        <v>Memphis</v>
      </c>
      <c r="AX26" t="str">
        <f t="shared" si="24"/>
        <v/>
      </c>
      <c r="AY26">
        <v>30</v>
      </c>
    </row>
    <row r="27" spans="1:52" x14ac:dyDescent="0.25">
      <c r="A27">
        <v>1</v>
      </c>
      <c r="B27">
        <v>1</v>
      </c>
      <c r="C27">
        <v>1</v>
      </c>
      <c r="D27" t="s">
        <v>166</v>
      </c>
      <c r="E27">
        <v>65.602800000000002</v>
      </c>
      <c r="F27">
        <v>192</v>
      </c>
      <c r="G27">
        <v>64.233800000000002</v>
      </c>
      <c r="H27">
        <v>155</v>
      </c>
      <c r="I27">
        <v>104.02800000000001</v>
      </c>
      <c r="J27">
        <v>103</v>
      </c>
      <c r="K27">
        <v>110.496</v>
      </c>
      <c r="L27">
        <v>48</v>
      </c>
      <c r="M27">
        <v>99.395899999999997</v>
      </c>
      <c r="N27">
        <v>147</v>
      </c>
      <c r="O27">
        <v>95.356399999999994</v>
      </c>
      <c r="P27">
        <v>52</v>
      </c>
      <c r="Q27">
        <v>15.1395</v>
      </c>
      <c r="R27">
        <v>44</v>
      </c>
      <c r="S27">
        <f t="shared" si="0"/>
        <v>0.23077673513935382</v>
      </c>
      <c r="T27">
        <f t="shared" si="1"/>
        <v>43</v>
      </c>
      <c r="U27">
        <f t="shared" si="2"/>
        <v>800968.59687444475</v>
      </c>
      <c r="V27">
        <f t="shared" si="3"/>
        <v>59</v>
      </c>
      <c r="W27">
        <f t="shared" si="4"/>
        <v>22.389138290544953</v>
      </c>
      <c r="X27">
        <f t="shared" si="5"/>
        <v>51</v>
      </c>
      <c r="Y27">
        <f t="shared" si="6"/>
        <v>47</v>
      </c>
      <c r="Z27">
        <v>0.91769999999999996</v>
      </c>
      <c r="AA27">
        <f t="shared" si="7"/>
        <v>12</v>
      </c>
      <c r="AB27">
        <v>0.78190000000000004</v>
      </c>
      <c r="AC27">
        <f t="shared" si="8"/>
        <v>0.8498</v>
      </c>
      <c r="AD27">
        <f t="shared" si="9"/>
        <v>39</v>
      </c>
      <c r="AE27">
        <v>0.90369999999999995</v>
      </c>
      <c r="AF27">
        <f t="shared" si="10"/>
        <v>13</v>
      </c>
      <c r="AG27">
        <v>0.88780000000000003</v>
      </c>
      <c r="AH27">
        <f t="shared" si="11"/>
        <v>26</v>
      </c>
      <c r="AI27">
        <f t="shared" si="12"/>
        <v>37.833333333333336</v>
      </c>
      <c r="AJ27">
        <f>IF(C27=1,(AI27/Z27),REF)</f>
        <v>41.226254040899356</v>
      </c>
      <c r="AK27">
        <f t="shared" si="13"/>
        <v>29</v>
      </c>
      <c r="AL27">
        <f>IF(B27=1,(AI27/AC27),REF)</f>
        <v>44.520279281399546</v>
      </c>
      <c r="AM27">
        <f t="shared" si="14"/>
        <v>31</v>
      </c>
      <c r="AN27">
        <f t="shared" si="15"/>
        <v>29</v>
      </c>
      <c r="AO27" t="str">
        <f t="shared" si="16"/>
        <v>Illinois</v>
      </c>
      <c r="AP27">
        <f t="shared" si="17"/>
        <v>0.72779450921426625</v>
      </c>
      <c r="AQ27">
        <f t="shared" si="18"/>
        <v>0.62941459012064604</v>
      </c>
      <c r="AR27">
        <f t="shared" si="19"/>
        <v>0.85634093904137298</v>
      </c>
      <c r="AS27" t="str">
        <f t="shared" si="20"/>
        <v>Illinois</v>
      </c>
      <c r="AT27">
        <f t="shared" si="21"/>
        <v>26</v>
      </c>
      <c r="AU27">
        <f t="shared" si="22"/>
        <v>31.333333333333332</v>
      </c>
      <c r="AW27" t="str">
        <f t="shared" si="23"/>
        <v>Illinois</v>
      </c>
      <c r="AX27" t="str">
        <f t="shared" si="24"/>
        <v>y</v>
      </c>
      <c r="AY27">
        <v>19</v>
      </c>
    </row>
    <row r="28" spans="1:52" x14ac:dyDescent="0.25">
      <c r="A28">
        <v>1</v>
      </c>
      <c r="B28">
        <v>1</v>
      </c>
      <c r="C28">
        <v>1</v>
      </c>
      <c r="D28" t="s">
        <v>361</v>
      </c>
      <c r="E28">
        <v>68.944500000000005</v>
      </c>
      <c r="F28">
        <v>51</v>
      </c>
      <c r="G28">
        <v>67.063299999999998</v>
      </c>
      <c r="H28">
        <v>45</v>
      </c>
      <c r="I28">
        <v>102.694</v>
      </c>
      <c r="J28">
        <v>128</v>
      </c>
      <c r="K28">
        <v>106.858</v>
      </c>
      <c r="L28">
        <v>101</v>
      </c>
      <c r="M28">
        <v>92.055400000000006</v>
      </c>
      <c r="N28">
        <v>27</v>
      </c>
      <c r="O28">
        <v>89.632999999999996</v>
      </c>
      <c r="P28">
        <v>10</v>
      </c>
      <c r="Q28">
        <v>17.2254</v>
      </c>
      <c r="R28">
        <v>31</v>
      </c>
      <c r="S28">
        <f t="shared" si="0"/>
        <v>0.24983863832502967</v>
      </c>
      <c r="T28">
        <f t="shared" si="1"/>
        <v>33</v>
      </c>
      <c r="U28">
        <f t="shared" si="2"/>
        <v>787251.88523089804</v>
      </c>
      <c r="V28">
        <f t="shared" si="3"/>
        <v>65</v>
      </c>
      <c r="W28">
        <f t="shared" si="4"/>
        <v>19.295190270724682</v>
      </c>
      <c r="X28">
        <f t="shared" si="5"/>
        <v>3</v>
      </c>
      <c r="Y28">
        <f t="shared" si="6"/>
        <v>18</v>
      </c>
      <c r="Z28">
        <v>0.85750000000000004</v>
      </c>
      <c r="AA28">
        <f t="shared" si="7"/>
        <v>29</v>
      </c>
      <c r="AB28">
        <v>0.89300000000000002</v>
      </c>
      <c r="AC28">
        <f t="shared" si="8"/>
        <v>0.87525000000000008</v>
      </c>
      <c r="AD28">
        <f t="shared" si="9"/>
        <v>25</v>
      </c>
      <c r="AE28">
        <v>0.871</v>
      </c>
      <c r="AF28">
        <f t="shared" si="10"/>
        <v>27</v>
      </c>
      <c r="AG28">
        <v>0.89900000000000002</v>
      </c>
      <c r="AH28">
        <f t="shared" si="11"/>
        <v>22</v>
      </c>
      <c r="AI28">
        <f t="shared" si="12"/>
        <v>31.666666666666668</v>
      </c>
      <c r="AJ28">
        <f>IF(C28=1,(AI28/Z28),REF)</f>
        <v>36.929057337220605</v>
      </c>
      <c r="AK28">
        <f t="shared" si="13"/>
        <v>26</v>
      </c>
      <c r="AL28">
        <f>IF(B28=1,(AI28/AC28),REF)</f>
        <v>36.180139007902504</v>
      </c>
      <c r="AM28">
        <f t="shared" si="14"/>
        <v>25</v>
      </c>
      <c r="AN28">
        <f t="shared" si="15"/>
        <v>25</v>
      </c>
      <c r="AO28" t="str">
        <f t="shared" si="16"/>
        <v>UNLV</v>
      </c>
      <c r="AP28">
        <f t="shared" si="17"/>
        <v>0.68757921069315919</v>
      </c>
      <c r="AQ28">
        <f t="shared" si="18"/>
        <v>0.66529330741573112</v>
      </c>
      <c r="AR28">
        <f t="shared" si="19"/>
        <v>0.85524540915060909</v>
      </c>
      <c r="AS28" t="str">
        <f t="shared" si="20"/>
        <v>UNLV</v>
      </c>
      <c r="AT28">
        <f t="shared" si="21"/>
        <v>27</v>
      </c>
      <c r="AU28">
        <f t="shared" si="22"/>
        <v>25.666666666666668</v>
      </c>
      <c r="AW28" t="str">
        <f t="shared" si="23"/>
        <v>UNLV</v>
      </c>
      <c r="AX28" t="str">
        <f t="shared" si="24"/>
        <v/>
      </c>
      <c r="AY28">
        <v>31</v>
      </c>
    </row>
    <row r="29" spans="1:52" x14ac:dyDescent="0.25">
      <c r="A29">
        <v>1</v>
      </c>
      <c r="B29">
        <v>1</v>
      </c>
      <c r="C29">
        <v>1</v>
      </c>
      <c r="D29" t="s">
        <v>247</v>
      </c>
      <c r="E29">
        <v>68.692999999999998</v>
      </c>
      <c r="F29">
        <v>66</v>
      </c>
      <c r="G29">
        <v>66.187299999999993</v>
      </c>
      <c r="H29">
        <v>65</v>
      </c>
      <c r="I29">
        <v>112.277</v>
      </c>
      <c r="J29">
        <v>14</v>
      </c>
      <c r="K29">
        <v>116.77200000000001</v>
      </c>
      <c r="L29">
        <v>9</v>
      </c>
      <c r="M29">
        <v>101.67400000000001</v>
      </c>
      <c r="N29">
        <v>191</v>
      </c>
      <c r="O29">
        <v>99.3673</v>
      </c>
      <c r="P29">
        <v>113</v>
      </c>
      <c r="Q29">
        <v>17.404599999999999</v>
      </c>
      <c r="R29">
        <v>29</v>
      </c>
      <c r="S29">
        <f t="shared" si="0"/>
        <v>0.2533693389428327</v>
      </c>
      <c r="T29">
        <f t="shared" si="1"/>
        <v>32</v>
      </c>
      <c r="U29">
        <f t="shared" si="2"/>
        <v>936677.13900091208</v>
      </c>
      <c r="V29">
        <f t="shared" si="3"/>
        <v>5</v>
      </c>
      <c r="W29">
        <f t="shared" si="4"/>
        <v>22.839000784960671</v>
      </c>
      <c r="X29">
        <f t="shared" si="5"/>
        <v>75</v>
      </c>
      <c r="Y29">
        <f t="shared" si="6"/>
        <v>53.5</v>
      </c>
      <c r="Z29">
        <v>0.84219999999999995</v>
      </c>
      <c r="AA29">
        <f t="shared" si="7"/>
        <v>32</v>
      </c>
      <c r="AB29">
        <v>0.8891</v>
      </c>
      <c r="AC29">
        <f t="shared" si="8"/>
        <v>0.86565000000000003</v>
      </c>
      <c r="AD29">
        <f t="shared" si="9"/>
        <v>34</v>
      </c>
      <c r="AE29">
        <v>0.84499999999999997</v>
      </c>
      <c r="AF29">
        <f t="shared" si="10"/>
        <v>31</v>
      </c>
      <c r="AG29">
        <v>0.86660000000000004</v>
      </c>
      <c r="AH29">
        <f t="shared" si="11"/>
        <v>31</v>
      </c>
      <c r="AI29">
        <f t="shared" si="12"/>
        <v>31.083333333333332</v>
      </c>
      <c r="AJ29">
        <f>IF(C29=1,(AI29/Z29),REF)</f>
        <v>36.907306261378928</v>
      </c>
      <c r="AK29">
        <f t="shared" si="13"/>
        <v>24</v>
      </c>
      <c r="AL29">
        <f>IF(B29=1,(AI29/AC29),REF)</f>
        <v>35.907506883074376</v>
      </c>
      <c r="AM29">
        <f t="shared" si="14"/>
        <v>24</v>
      </c>
      <c r="AN29">
        <f t="shared" si="15"/>
        <v>24</v>
      </c>
      <c r="AO29" t="str">
        <f t="shared" si="16"/>
        <v>North Carolina St.</v>
      </c>
      <c r="AP29">
        <f t="shared" si="17"/>
        <v>0.67535082197911833</v>
      </c>
      <c r="AQ29">
        <f t="shared" si="18"/>
        <v>0.65861859921242438</v>
      </c>
      <c r="AR29">
        <f t="shared" si="19"/>
        <v>0.85044523360878332</v>
      </c>
      <c r="AS29" t="str">
        <f t="shared" si="20"/>
        <v>North Carolina St.</v>
      </c>
      <c r="AT29">
        <f t="shared" si="21"/>
        <v>28</v>
      </c>
      <c r="AU29">
        <f t="shared" si="22"/>
        <v>28.666666666666668</v>
      </c>
      <c r="AW29" t="str">
        <f t="shared" si="23"/>
        <v>North Carolina St.</v>
      </c>
      <c r="AX29" t="str">
        <f t="shared" si="24"/>
        <v/>
      </c>
      <c r="AY29">
        <v>32</v>
      </c>
    </row>
    <row r="30" spans="1:52" x14ac:dyDescent="0.25">
      <c r="A30">
        <v>1</v>
      </c>
      <c r="B30">
        <v>1</v>
      </c>
      <c r="C30">
        <v>1</v>
      </c>
      <c r="D30" t="s">
        <v>106</v>
      </c>
      <c r="E30">
        <v>64.044300000000007</v>
      </c>
      <c r="F30">
        <v>255</v>
      </c>
      <c r="G30">
        <v>62.994500000000002</v>
      </c>
      <c r="H30">
        <v>212</v>
      </c>
      <c r="I30">
        <v>112.595</v>
      </c>
      <c r="J30">
        <v>10</v>
      </c>
      <c r="K30">
        <v>118.136</v>
      </c>
      <c r="L30">
        <v>7</v>
      </c>
      <c r="M30">
        <v>98.687600000000003</v>
      </c>
      <c r="N30">
        <v>136</v>
      </c>
      <c r="O30">
        <v>97.956199999999995</v>
      </c>
      <c r="P30">
        <v>92</v>
      </c>
      <c r="Q30">
        <v>20.179500000000001</v>
      </c>
      <c r="R30">
        <v>19</v>
      </c>
      <c r="S30">
        <f t="shared" si="0"/>
        <v>0.31509127275963666</v>
      </c>
      <c r="T30">
        <f t="shared" si="1"/>
        <v>17</v>
      </c>
      <c r="U30">
        <f t="shared" si="2"/>
        <v>893809.58361617278</v>
      </c>
      <c r="V30">
        <f t="shared" si="3"/>
        <v>13</v>
      </c>
      <c r="W30">
        <f t="shared" si="4"/>
        <v>23.942561057260221</v>
      </c>
      <c r="X30">
        <f t="shared" si="5"/>
        <v>109</v>
      </c>
      <c r="Y30">
        <f t="shared" si="6"/>
        <v>63</v>
      </c>
      <c r="Z30">
        <v>0.84</v>
      </c>
      <c r="AA30">
        <f t="shared" si="7"/>
        <v>33</v>
      </c>
      <c r="AB30">
        <v>0.90780000000000005</v>
      </c>
      <c r="AC30">
        <f t="shared" si="8"/>
        <v>0.87390000000000001</v>
      </c>
      <c r="AD30">
        <f t="shared" si="9"/>
        <v>27</v>
      </c>
      <c r="AE30">
        <v>0.80120000000000002</v>
      </c>
      <c r="AF30">
        <f t="shared" si="10"/>
        <v>45</v>
      </c>
      <c r="AG30">
        <v>0.87370000000000003</v>
      </c>
      <c r="AH30">
        <f t="shared" si="11"/>
        <v>28</v>
      </c>
      <c r="AI30">
        <f t="shared" si="12"/>
        <v>32.166666666666664</v>
      </c>
      <c r="AJ30">
        <f>IF(C30=1,(AI30/Z30),REF)</f>
        <v>38.293650793650791</v>
      </c>
      <c r="AK30">
        <f t="shared" si="13"/>
        <v>27</v>
      </c>
      <c r="AL30">
        <f>IF(B30=1,(AI30/AC30),REF)</f>
        <v>36.808177899835982</v>
      </c>
      <c r="AM30">
        <f t="shared" si="14"/>
        <v>26</v>
      </c>
      <c r="AN30">
        <f t="shared" si="15"/>
        <v>26</v>
      </c>
      <c r="AO30" t="str">
        <f t="shared" si="16"/>
        <v>Colorado St.</v>
      </c>
      <c r="AP30">
        <f t="shared" si="17"/>
        <v>0.67110741817636277</v>
      </c>
      <c r="AQ30">
        <f t="shared" si="18"/>
        <v>0.66283970221441835</v>
      </c>
      <c r="AR30">
        <f t="shared" si="19"/>
        <v>0.85043954661040655</v>
      </c>
      <c r="AS30" t="str">
        <f t="shared" si="20"/>
        <v>Colorado St.</v>
      </c>
      <c r="AT30">
        <f t="shared" si="21"/>
        <v>29</v>
      </c>
      <c r="AU30">
        <f t="shared" si="22"/>
        <v>27.333333333333332</v>
      </c>
      <c r="AW30" t="str">
        <f t="shared" si="23"/>
        <v>Colorado St.</v>
      </c>
      <c r="AX30" t="str">
        <f t="shared" si="24"/>
        <v/>
      </c>
      <c r="AY30">
        <v>33</v>
      </c>
    </row>
    <row r="31" spans="1:52" x14ac:dyDescent="0.25">
      <c r="A31">
        <v>1</v>
      </c>
      <c r="B31">
        <v>1</v>
      </c>
      <c r="C31">
        <v>1</v>
      </c>
      <c r="D31" t="s">
        <v>99</v>
      </c>
      <c r="E31">
        <v>65.024900000000002</v>
      </c>
      <c r="F31">
        <v>216</v>
      </c>
      <c r="G31">
        <v>62.263199999999998</v>
      </c>
      <c r="H31">
        <v>244</v>
      </c>
      <c r="I31">
        <v>100.726</v>
      </c>
      <c r="J31">
        <v>171</v>
      </c>
      <c r="K31">
        <v>105.794</v>
      </c>
      <c r="L31">
        <v>116</v>
      </c>
      <c r="M31">
        <v>90.708600000000004</v>
      </c>
      <c r="N31">
        <v>15</v>
      </c>
      <c r="O31">
        <v>90.208699999999993</v>
      </c>
      <c r="P31">
        <v>13</v>
      </c>
      <c r="Q31">
        <v>15.585599999999999</v>
      </c>
      <c r="R31">
        <v>40</v>
      </c>
      <c r="S31">
        <f t="shared" si="0"/>
        <v>0.23968202949946871</v>
      </c>
      <c r="T31">
        <f t="shared" si="1"/>
        <v>36</v>
      </c>
      <c r="U31">
        <f t="shared" si="2"/>
        <v>727782.76836385636</v>
      </c>
      <c r="V31">
        <f t="shared" si="3"/>
        <v>125</v>
      </c>
      <c r="W31">
        <f t="shared" si="4"/>
        <v>20.66892007105713</v>
      </c>
      <c r="X31">
        <f t="shared" si="5"/>
        <v>16</v>
      </c>
      <c r="Y31">
        <f t="shared" si="6"/>
        <v>26</v>
      </c>
      <c r="Z31">
        <v>0.89090000000000003</v>
      </c>
      <c r="AA31">
        <f t="shared" si="7"/>
        <v>18</v>
      </c>
      <c r="AB31">
        <v>0.874</v>
      </c>
      <c r="AC31">
        <f t="shared" si="8"/>
        <v>0.88244999999999996</v>
      </c>
      <c r="AD31">
        <f t="shared" si="9"/>
        <v>23</v>
      </c>
      <c r="AE31">
        <v>0.73770000000000002</v>
      </c>
      <c r="AF31">
        <f t="shared" si="10"/>
        <v>67</v>
      </c>
      <c r="AG31">
        <v>0.94230000000000003</v>
      </c>
      <c r="AH31">
        <f t="shared" si="11"/>
        <v>12</v>
      </c>
      <c r="AI31">
        <f t="shared" si="12"/>
        <v>48.166666666666664</v>
      </c>
      <c r="AJ31">
        <f>IF(C31=1,(AI31/Z31),REF)</f>
        <v>54.065177535825192</v>
      </c>
      <c r="AK31">
        <f t="shared" si="13"/>
        <v>38</v>
      </c>
      <c r="AL31">
        <f>IF(B31=1,(AI31/AC31),REF)</f>
        <v>54.582884771564018</v>
      </c>
      <c r="AM31">
        <f t="shared" si="14"/>
        <v>43</v>
      </c>
      <c r="AN31">
        <f t="shared" si="15"/>
        <v>23</v>
      </c>
      <c r="AO31" t="str">
        <f t="shared" si="16"/>
        <v>Cincinnati</v>
      </c>
      <c r="AP31">
        <f t="shared" si="17"/>
        <v>0.68764236634128573</v>
      </c>
      <c r="AQ31">
        <f t="shared" si="18"/>
        <v>0.63715905712509402</v>
      </c>
      <c r="AR31">
        <f t="shared" si="19"/>
        <v>0.84810244680628477</v>
      </c>
      <c r="AS31" t="str">
        <f t="shared" si="20"/>
        <v>Cincinnati</v>
      </c>
      <c r="AT31">
        <f t="shared" si="21"/>
        <v>30</v>
      </c>
      <c r="AU31">
        <f t="shared" si="22"/>
        <v>25.333333333333332</v>
      </c>
      <c r="AW31" t="str">
        <f t="shared" si="23"/>
        <v>Cincinnati</v>
      </c>
      <c r="AX31" t="str">
        <f t="shared" si="24"/>
        <v/>
      </c>
      <c r="AY31">
        <v>34</v>
      </c>
    </row>
    <row r="32" spans="1:52" x14ac:dyDescent="0.25">
      <c r="A32">
        <v>1</v>
      </c>
      <c r="B32">
        <v>1</v>
      </c>
      <c r="C32">
        <v>1</v>
      </c>
      <c r="D32" t="s">
        <v>325</v>
      </c>
      <c r="E32">
        <v>68.642899999999997</v>
      </c>
      <c r="F32">
        <v>69</v>
      </c>
      <c r="G32">
        <v>65.943899999999999</v>
      </c>
      <c r="H32">
        <v>72</v>
      </c>
      <c r="I32">
        <v>103.95099999999999</v>
      </c>
      <c r="J32">
        <v>104</v>
      </c>
      <c r="K32">
        <v>110.32299999999999</v>
      </c>
      <c r="L32">
        <v>50</v>
      </c>
      <c r="M32">
        <v>97.151200000000003</v>
      </c>
      <c r="N32">
        <v>89</v>
      </c>
      <c r="O32">
        <v>95.477400000000003</v>
      </c>
      <c r="P32">
        <v>55</v>
      </c>
      <c r="Q32">
        <v>14.845800000000001</v>
      </c>
      <c r="R32">
        <v>47</v>
      </c>
      <c r="S32">
        <f t="shared" si="0"/>
        <v>0.21627291387747299</v>
      </c>
      <c r="T32">
        <f t="shared" si="1"/>
        <v>48</v>
      </c>
      <c r="U32">
        <f t="shared" si="2"/>
        <v>835464.015919114</v>
      </c>
      <c r="V32">
        <f t="shared" si="3"/>
        <v>30</v>
      </c>
      <c r="W32">
        <f t="shared" si="4"/>
        <v>21.441013546759624</v>
      </c>
      <c r="X32">
        <f t="shared" si="5"/>
        <v>35</v>
      </c>
      <c r="Y32">
        <f t="shared" si="6"/>
        <v>41.5</v>
      </c>
      <c r="Z32">
        <v>0.86660000000000004</v>
      </c>
      <c r="AA32">
        <f t="shared" si="7"/>
        <v>26</v>
      </c>
      <c r="AB32">
        <v>0.82310000000000005</v>
      </c>
      <c r="AC32">
        <f t="shared" si="8"/>
        <v>0.8448500000000001</v>
      </c>
      <c r="AD32">
        <f t="shared" si="9"/>
        <v>40</v>
      </c>
      <c r="AE32">
        <v>0.89690000000000003</v>
      </c>
      <c r="AF32">
        <f t="shared" si="10"/>
        <v>17</v>
      </c>
      <c r="AG32">
        <v>0.83050000000000002</v>
      </c>
      <c r="AH32">
        <f t="shared" si="11"/>
        <v>49</v>
      </c>
      <c r="AI32">
        <f t="shared" si="12"/>
        <v>37.583333333333336</v>
      </c>
      <c r="AJ32">
        <f>IF(C32=1,(AI32/Z32),REF)</f>
        <v>43.368720670820835</v>
      </c>
      <c r="AK32">
        <f t="shared" si="13"/>
        <v>31</v>
      </c>
      <c r="AL32">
        <f>IF(B32=1,(AI32/AC32),REF)</f>
        <v>44.485214337850898</v>
      </c>
      <c r="AM32">
        <f t="shared" si="14"/>
        <v>30</v>
      </c>
      <c r="AN32">
        <f t="shared" si="15"/>
        <v>30</v>
      </c>
      <c r="AO32" t="str">
        <f t="shared" si="16"/>
        <v>Stanford</v>
      </c>
      <c r="AP32">
        <f t="shared" si="17"/>
        <v>0.6837958396821483</v>
      </c>
      <c r="AQ32">
        <f t="shared" si="18"/>
        <v>0.62580994667546253</v>
      </c>
      <c r="AR32">
        <f t="shared" si="19"/>
        <v>0.84419783851492458</v>
      </c>
      <c r="AS32" t="str">
        <f t="shared" si="20"/>
        <v>Stanford</v>
      </c>
      <c r="AT32">
        <f t="shared" si="21"/>
        <v>31</v>
      </c>
      <c r="AU32">
        <f t="shared" si="22"/>
        <v>33.666666666666664</v>
      </c>
      <c r="AW32" t="str">
        <f t="shared" si="23"/>
        <v>Stanford</v>
      </c>
      <c r="AX32" t="str">
        <f t="shared" si="24"/>
        <v/>
      </c>
      <c r="AY32">
        <v>35</v>
      </c>
    </row>
    <row r="33" spans="1:52" x14ac:dyDescent="0.25">
      <c r="A33">
        <v>1</v>
      </c>
      <c r="B33">
        <v>1</v>
      </c>
      <c r="C33">
        <v>1</v>
      </c>
      <c r="D33" t="s">
        <v>260</v>
      </c>
      <c r="E33">
        <v>61.932600000000001</v>
      </c>
      <c r="F33">
        <v>314</v>
      </c>
      <c r="G33">
        <v>59.569000000000003</v>
      </c>
      <c r="H33">
        <v>320</v>
      </c>
      <c r="I33">
        <v>110.33</v>
      </c>
      <c r="J33">
        <v>22</v>
      </c>
      <c r="K33">
        <v>115.515</v>
      </c>
      <c r="L33">
        <v>12</v>
      </c>
      <c r="M33">
        <v>99.173400000000001</v>
      </c>
      <c r="N33">
        <v>143</v>
      </c>
      <c r="O33">
        <v>98.076899999999995</v>
      </c>
      <c r="P33">
        <v>93</v>
      </c>
      <c r="Q33">
        <v>17.438199999999998</v>
      </c>
      <c r="R33">
        <v>28</v>
      </c>
      <c r="S33">
        <f t="shared" si="0"/>
        <v>0.28156576665601002</v>
      </c>
      <c r="T33">
        <f t="shared" si="1"/>
        <v>26</v>
      </c>
      <c r="U33">
        <f t="shared" si="2"/>
        <v>826410.97754383506</v>
      </c>
      <c r="V33">
        <f t="shared" si="3"/>
        <v>36</v>
      </c>
      <c r="W33">
        <f t="shared" si="4"/>
        <v>24.807754525761485</v>
      </c>
      <c r="X33">
        <f t="shared" si="5"/>
        <v>152</v>
      </c>
      <c r="Y33">
        <f t="shared" si="6"/>
        <v>89</v>
      </c>
      <c r="Z33">
        <v>0.8377</v>
      </c>
      <c r="AA33">
        <f t="shared" si="7"/>
        <v>36</v>
      </c>
      <c r="AB33">
        <v>0.90969999999999995</v>
      </c>
      <c r="AC33">
        <f t="shared" si="8"/>
        <v>0.87369999999999992</v>
      </c>
      <c r="AD33">
        <f t="shared" si="9"/>
        <v>28</v>
      </c>
      <c r="AE33">
        <v>0.80610000000000004</v>
      </c>
      <c r="AF33">
        <f t="shared" si="10"/>
        <v>42</v>
      </c>
      <c r="AG33">
        <v>0.91410000000000002</v>
      </c>
      <c r="AH33">
        <f t="shared" si="11"/>
        <v>18</v>
      </c>
      <c r="AI33">
        <f t="shared" si="12"/>
        <v>39.833333333333336</v>
      </c>
      <c r="AJ33">
        <f>IF(C33=1,(AI33/Z33),REF)</f>
        <v>47.550833631769528</v>
      </c>
      <c r="AK33">
        <f t="shared" si="13"/>
        <v>34</v>
      </c>
      <c r="AL33">
        <f>IF(B33=1,(AI33/AC33),REF)</f>
        <v>45.59154553431766</v>
      </c>
      <c r="AM33">
        <f t="shared" si="14"/>
        <v>34</v>
      </c>
      <c r="AN33">
        <f t="shared" si="15"/>
        <v>28</v>
      </c>
      <c r="AO33" t="str">
        <f t="shared" si="16"/>
        <v>Notre Dame</v>
      </c>
      <c r="AP33">
        <f t="shared" si="17"/>
        <v>0.65493489831636786</v>
      </c>
      <c r="AQ33">
        <f t="shared" si="18"/>
        <v>0.64519591710948865</v>
      </c>
      <c r="AR33">
        <f t="shared" si="19"/>
        <v>0.84174941361964761</v>
      </c>
      <c r="AS33" t="str">
        <f t="shared" si="20"/>
        <v>Notre Dame</v>
      </c>
      <c r="AT33">
        <f t="shared" si="21"/>
        <v>32</v>
      </c>
      <c r="AU33">
        <f t="shared" si="22"/>
        <v>29.333333333333332</v>
      </c>
      <c r="AW33" t="str">
        <f t="shared" si="23"/>
        <v>Notre Dame</v>
      </c>
      <c r="AX33" t="str">
        <f t="shared" si="24"/>
        <v/>
      </c>
      <c r="AY33">
        <v>36</v>
      </c>
    </row>
    <row r="34" spans="1:52" x14ac:dyDescent="0.25">
      <c r="A34">
        <v>1</v>
      </c>
      <c r="B34">
        <v>1</v>
      </c>
      <c r="C34">
        <v>1</v>
      </c>
      <c r="D34" s="419" t="s">
        <v>388</v>
      </c>
      <c r="E34" s="419">
        <v>64.769499999999994</v>
      </c>
      <c r="F34" s="419">
        <v>227</v>
      </c>
      <c r="G34" s="419">
        <v>62.415900000000001</v>
      </c>
      <c r="H34" s="419">
        <v>238</v>
      </c>
      <c r="I34" s="419">
        <v>107.139</v>
      </c>
      <c r="J34" s="419">
        <v>53</v>
      </c>
      <c r="K34" s="419">
        <v>109.96599999999999</v>
      </c>
      <c r="L34" s="419">
        <v>53</v>
      </c>
      <c r="M34" s="419">
        <v>93.690299999999993</v>
      </c>
      <c r="N34" s="419">
        <v>39</v>
      </c>
      <c r="O34" s="419">
        <v>92.576400000000007</v>
      </c>
      <c r="P34" s="419">
        <v>28</v>
      </c>
      <c r="Q34" s="419">
        <v>17.389500000000002</v>
      </c>
      <c r="R34" s="419">
        <v>30</v>
      </c>
      <c r="S34">
        <f t="shared" si="0"/>
        <v>0.26848439466106716</v>
      </c>
      <c r="T34">
        <f t="shared" si="1"/>
        <v>29</v>
      </c>
      <c r="U34">
        <f t="shared" si="2"/>
        <v>783226.54901354189</v>
      </c>
      <c r="V34">
        <f t="shared" si="3"/>
        <v>69</v>
      </c>
      <c r="W34">
        <f t="shared" si="4"/>
        <v>21.628675111954244</v>
      </c>
      <c r="X34">
        <f t="shared" si="5"/>
        <v>40</v>
      </c>
      <c r="Y34">
        <f t="shared" si="6"/>
        <v>34.5</v>
      </c>
      <c r="Z34" s="419">
        <v>0.83830000000000005</v>
      </c>
      <c r="AA34">
        <f t="shared" si="7"/>
        <v>35</v>
      </c>
      <c r="AB34" s="419">
        <v>0.89600000000000002</v>
      </c>
      <c r="AC34" s="419">
        <f t="shared" si="8"/>
        <v>0.86715000000000009</v>
      </c>
      <c r="AD34">
        <f t="shared" si="9"/>
        <v>33</v>
      </c>
      <c r="AE34" s="419">
        <v>0.79520000000000002</v>
      </c>
      <c r="AF34">
        <f t="shared" si="10"/>
        <v>49</v>
      </c>
      <c r="AG34" s="419">
        <v>0.89949999999999997</v>
      </c>
      <c r="AH34">
        <f t="shared" si="11"/>
        <v>21</v>
      </c>
      <c r="AI34">
        <f t="shared" si="12"/>
        <v>39.25</v>
      </c>
      <c r="AJ34" s="419">
        <f>IF(C34=1,(AI34/Z34),REF)</f>
        <v>46.820947154956457</v>
      </c>
      <c r="AK34">
        <f t="shared" si="13"/>
        <v>32</v>
      </c>
      <c r="AL34" s="419">
        <f>IF(B34=1,(AI34/AC34),REF)</f>
        <v>45.2632185896327</v>
      </c>
      <c r="AM34">
        <f t="shared" si="14"/>
        <v>32</v>
      </c>
      <c r="AN34" s="419">
        <f t="shared" si="15"/>
        <v>32</v>
      </c>
      <c r="AO34" s="419" t="str">
        <f t="shared" si="16"/>
        <v>Wichita St.</v>
      </c>
      <c r="AP34" s="419">
        <f t="shared" si="17"/>
        <v>0.65641859802902169</v>
      </c>
      <c r="AQ34" s="419">
        <f t="shared" si="18"/>
        <v>0.64093776770504851</v>
      </c>
      <c r="AR34" s="419">
        <f t="shared" si="19"/>
        <v>0.84103044344245703</v>
      </c>
      <c r="AS34" s="419" t="str">
        <f t="shared" si="20"/>
        <v>Wichita St.</v>
      </c>
      <c r="AT34">
        <f t="shared" si="21"/>
        <v>33</v>
      </c>
      <c r="AU34" s="419">
        <f t="shared" si="22"/>
        <v>32.666666666666664</v>
      </c>
      <c r="AV34" s="419"/>
      <c r="AW34" s="419" t="str">
        <f t="shared" si="23"/>
        <v>Wichita St.</v>
      </c>
      <c r="AX34" t="str">
        <f t="shared" si="24"/>
        <v/>
      </c>
      <c r="AY34">
        <v>37</v>
      </c>
      <c r="AZ34" s="3">
        <v>4</v>
      </c>
    </row>
    <row r="35" spans="1:52" x14ac:dyDescent="0.25">
      <c r="A35">
        <v>1</v>
      </c>
      <c r="B35">
        <v>1</v>
      </c>
      <c r="C35">
        <v>1</v>
      </c>
      <c r="D35" t="s">
        <v>237</v>
      </c>
      <c r="E35">
        <v>64.753699999999995</v>
      </c>
      <c r="F35">
        <v>228</v>
      </c>
      <c r="G35">
        <v>63.127699999999997</v>
      </c>
      <c r="H35">
        <v>204</v>
      </c>
      <c r="I35">
        <v>103.444</v>
      </c>
      <c r="J35">
        <v>116</v>
      </c>
      <c r="K35">
        <v>110.53700000000001</v>
      </c>
      <c r="L35">
        <v>47</v>
      </c>
      <c r="M35">
        <v>92.597999999999999</v>
      </c>
      <c r="N35">
        <v>33</v>
      </c>
      <c r="O35">
        <v>89.830200000000005</v>
      </c>
      <c r="P35">
        <v>12</v>
      </c>
      <c r="Q35">
        <v>20.706800000000001</v>
      </c>
      <c r="R35">
        <v>16</v>
      </c>
      <c r="S35">
        <f t="shared" si="0"/>
        <v>0.31977786597522617</v>
      </c>
      <c r="T35">
        <f t="shared" si="1"/>
        <v>16</v>
      </c>
      <c r="U35">
        <f t="shared" si="2"/>
        <v>791188.44507771533</v>
      </c>
      <c r="V35">
        <f t="shared" si="3"/>
        <v>63</v>
      </c>
      <c r="W35">
        <f t="shared" si="4"/>
        <v>20.616322426698048</v>
      </c>
      <c r="X35">
        <f t="shared" si="5"/>
        <v>15</v>
      </c>
      <c r="Y35">
        <f t="shared" si="6"/>
        <v>15.5</v>
      </c>
      <c r="Z35">
        <v>0.82250000000000001</v>
      </c>
      <c r="AA35">
        <f t="shared" si="7"/>
        <v>42</v>
      </c>
      <c r="AB35">
        <v>0.90200000000000002</v>
      </c>
      <c r="AC35">
        <f t="shared" si="8"/>
        <v>0.86224999999999996</v>
      </c>
      <c r="AD35">
        <f t="shared" si="9"/>
        <v>35</v>
      </c>
      <c r="AE35">
        <v>0.88119999999999998</v>
      </c>
      <c r="AF35">
        <f t="shared" si="10"/>
        <v>21</v>
      </c>
      <c r="AG35">
        <v>0.81730000000000003</v>
      </c>
      <c r="AH35">
        <f t="shared" si="11"/>
        <v>60</v>
      </c>
      <c r="AI35">
        <f t="shared" si="12"/>
        <v>35.083333333333336</v>
      </c>
      <c r="AJ35">
        <f>IF(C35=1,(AI35/Z35),REF)</f>
        <v>42.654508611955421</v>
      </c>
      <c r="AK35">
        <f t="shared" si="13"/>
        <v>30</v>
      </c>
      <c r="AL35">
        <f>IF(B35=1,(AI35/AC35),REF)</f>
        <v>40.688122161012856</v>
      </c>
      <c r="AM35">
        <f t="shared" si="14"/>
        <v>29</v>
      </c>
      <c r="AN35">
        <f t="shared" si="15"/>
        <v>29</v>
      </c>
      <c r="AO35" t="str">
        <f t="shared" si="16"/>
        <v>New Mexico</v>
      </c>
      <c r="AP35">
        <f t="shared" si="17"/>
        <v>0.65007706299809409</v>
      </c>
      <c r="AQ35">
        <f t="shared" si="18"/>
        <v>0.64586174448896017</v>
      </c>
      <c r="AR35">
        <f t="shared" si="19"/>
        <v>0.84066274164475452</v>
      </c>
      <c r="AS35" t="str">
        <f t="shared" si="20"/>
        <v>New Mexico</v>
      </c>
      <c r="AT35">
        <f t="shared" si="21"/>
        <v>34</v>
      </c>
      <c r="AU35">
        <f t="shared" si="22"/>
        <v>32.666666666666664</v>
      </c>
      <c r="AW35" t="str">
        <f t="shared" si="23"/>
        <v>New Mexico</v>
      </c>
      <c r="AX35" t="str">
        <f t="shared" si="24"/>
        <v/>
      </c>
      <c r="AY35">
        <v>38</v>
      </c>
    </row>
    <row r="36" spans="1:52" x14ac:dyDescent="0.25">
      <c r="A36">
        <v>1</v>
      </c>
      <c r="B36">
        <v>1</v>
      </c>
      <c r="C36">
        <v>1</v>
      </c>
      <c r="D36" t="s">
        <v>83</v>
      </c>
      <c r="E36">
        <v>64.568100000000001</v>
      </c>
      <c r="F36">
        <v>235</v>
      </c>
      <c r="G36">
        <v>62.556100000000001</v>
      </c>
      <c r="H36">
        <v>229</v>
      </c>
      <c r="I36">
        <v>105.58499999999999</v>
      </c>
      <c r="J36">
        <v>79</v>
      </c>
      <c r="K36">
        <v>110.071</v>
      </c>
      <c r="L36">
        <v>51</v>
      </c>
      <c r="M36">
        <v>97.834900000000005</v>
      </c>
      <c r="N36">
        <v>107</v>
      </c>
      <c r="O36">
        <v>95.262600000000006</v>
      </c>
      <c r="P36">
        <v>49</v>
      </c>
      <c r="Q36">
        <v>14.8086</v>
      </c>
      <c r="R36">
        <v>48</v>
      </c>
      <c r="S36">
        <f t="shared" si="0"/>
        <v>0.22934545077213037</v>
      </c>
      <c r="T36">
        <f t="shared" si="1"/>
        <v>44</v>
      </c>
      <c r="U36">
        <f t="shared" si="2"/>
        <v>782282.88920979202</v>
      </c>
      <c r="V36">
        <f t="shared" si="3"/>
        <v>72</v>
      </c>
      <c r="W36">
        <f t="shared" si="4"/>
        <v>22.712130867147309</v>
      </c>
      <c r="X36">
        <f t="shared" si="5"/>
        <v>67</v>
      </c>
      <c r="Y36">
        <f t="shared" si="6"/>
        <v>55.5</v>
      </c>
      <c r="Z36">
        <v>0.85780000000000001</v>
      </c>
      <c r="AA36">
        <f t="shared" si="7"/>
        <v>28</v>
      </c>
      <c r="AB36">
        <v>0.85389999999999999</v>
      </c>
      <c r="AC36">
        <f t="shared" si="8"/>
        <v>0.85585</v>
      </c>
      <c r="AD36">
        <f t="shared" si="9"/>
        <v>36</v>
      </c>
      <c r="AE36">
        <v>0.7984</v>
      </c>
      <c r="AF36">
        <f t="shared" si="10"/>
        <v>48</v>
      </c>
      <c r="AG36">
        <v>0.89049999999999996</v>
      </c>
      <c r="AH36">
        <f t="shared" si="11"/>
        <v>24</v>
      </c>
      <c r="AI36">
        <f t="shared" si="12"/>
        <v>46.583333333333336</v>
      </c>
      <c r="AJ36">
        <f>IF(C36=1,(AI36/Z36),REF)</f>
        <v>54.30558793813632</v>
      </c>
      <c r="AK36">
        <f t="shared" si="13"/>
        <v>39</v>
      </c>
      <c r="AL36">
        <f>IF(B36=1,(AI36/AC36),REF)</f>
        <v>54.429319779556387</v>
      </c>
      <c r="AM36">
        <f t="shared" si="14"/>
        <v>42</v>
      </c>
      <c r="AN36">
        <f t="shared" si="15"/>
        <v>36</v>
      </c>
      <c r="AO36" t="str">
        <f t="shared" si="16"/>
        <v>Butler</v>
      </c>
      <c r="AP36">
        <f t="shared" si="17"/>
        <v>0.66180039262857526</v>
      </c>
      <c r="AQ36">
        <f t="shared" si="18"/>
        <v>0.6181706134281818</v>
      </c>
      <c r="AR36">
        <f t="shared" si="19"/>
        <v>0.836504062718053</v>
      </c>
      <c r="AS36" t="str">
        <f t="shared" si="20"/>
        <v>Butler</v>
      </c>
      <c r="AT36">
        <f t="shared" si="21"/>
        <v>35</v>
      </c>
      <c r="AU36">
        <f t="shared" si="22"/>
        <v>35.666666666666664</v>
      </c>
      <c r="AW36" t="str">
        <f t="shared" si="23"/>
        <v>Butler</v>
      </c>
      <c r="AX36" t="str">
        <f t="shared" si="24"/>
        <v/>
      </c>
      <c r="AY36">
        <v>39</v>
      </c>
    </row>
    <row r="37" spans="1:52" x14ac:dyDescent="0.25">
      <c r="A37">
        <v>1</v>
      </c>
      <c r="B37">
        <v>1</v>
      </c>
      <c r="C37">
        <v>1</v>
      </c>
      <c r="D37" t="s">
        <v>172</v>
      </c>
      <c r="E37">
        <v>66.898600000000002</v>
      </c>
      <c r="F37">
        <v>128</v>
      </c>
      <c r="G37">
        <v>65.690299999999993</v>
      </c>
      <c r="H37">
        <v>86</v>
      </c>
      <c r="I37">
        <v>104.253</v>
      </c>
      <c r="J37">
        <v>99</v>
      </c>
      <c r="K37">
        <v>108.7</v>
      </c>
      <c r="L37">
        <v>67</v>
      </c>
      <c r="M37">
        <v>93.127799999999993</v>
      </c>
      <c r="N37">
        <v>36</v>
      </c>
      <c r="O37">
        <v>91.997500000000002</v>
      </c>
      <c r="P37">
        <v>24</v>
      </c>
      <c r="Q37">
        <v>16.7028</v>
      </c>
      <c r="R37">
        <v>33</v>
      </c>
      <c r="S37">
        <f t="shared" si="0"/>
        <v>0.24966890189032356</v>
      </c>
      <c r="T37">
        <f t="shared" si="1"/>
        <v>34</v>
      </c>
      <c r="U37">
        <f t="shared" si="2"/>
        <v>790453.11903400009</v>
      </c>
      <c r="V37">
        <f t="shared" si="3"/>
        <v>64</v>
      </c>
      <c r="W37">
        <f t="shared" si="4"/>
        <v>20.731208134418129</v>
      </c>
      <c r="X37">
        <f t="shared" si="5"/>
        <v>18</v>
      </c>
      <c r="Y37">
        <f t="shared" si="6"/>
        <v>26</v>
      </c>
      <c r="Z37">
        <v>0.81759999999999999</v>
      </c>
      <c r="AA37">
        <f t="shared" si="7"/>
        <v>45</v>
      </c>
      <c r="AB37">
        <v>0.9214</v>
      </c>
      <c r="AC37">
        <f t="shared" si="8"/>
        <v>0.86949999999999994</v>
      </c>
      <c r="AD37">
        <f t="shared" si="9"/>
        <v>32</v>
      </c>
      <c r="AE37">
        <v>0.87119999999999997</v>
      </c>
      <c r="AF37">
        <f t="shared" si="10"/>
        <v>26</v>
      </c>
      <c r="AG37">
        <v>0.78790000000000004</v>
      </c>
      <c r="AH37">
        <f t="shared" si="11"/>
        <v>69</v>
      </c>
      <c r="AI37">
        <f t="shared" si="12"/>
        <v>41.833333333333336</v>
      </c>
      <c r="AJ37">
        <f>IF(C37=1,(AI37/Z37),REF)</f>
        <v>51.166014350945858</v>
      </c>
      <c r="AK37">
        <f t="shared" si="13"/>
        <v>36</v>
      </c>
      <c r="AL37">
        <f>IF(B37=1,(AI37/AC37),REF)</f>
        <v>48.111941728963011</v>
      </c>
      <c r="AM37">
        <f t="shared" si="14"/>
        <v>37</v>
      </c>
      <c r="AN37">
        <f t="shared" si="15"/>
        <v>32</v>
      </c>
      <c r="AO37" t="str">
        <f t="shared" si="16"/>
        <v>Iowa</v>
      </c>
      <c r="AP37">
        <f t="shared" si="17"/>
        <v>0.63455336944062868</v>
      </c>
      <c r="AQ37">
        <f t="shared" si="18"/>
        <v>0.63779012371540955</v>
      </c>
      <c r="AR37">
        <f t="shared" si="19"/>
        <v>0.83450655231718052</v>
      </c>
      <c r="AS37" t="str">
        <f t="shared" si="20"/>
        <v>Iowa</v>
      </c>
      <c r="AT37">
        <f t="shared" si="21"/>
        <v>36</v>
      </c>
      <c r="AU37">
        <f t="shared" si="22"/>
        <v>33.333333333333336</v>
      </c>
      <c r="AW37" t="str">
        <f t="shared" si="23"/>
        <v>Iowa</v>
      </c>
      <c r="AX37" t="str">
        <f t="shared" si="24"/>
        <v/>
      </c>
      <c r="AY37">
        <v>40</v>
      </c>
    </row>
    <row r="38" spans="1:52" x14ac:dyDescent="0.25">
      <c r="A38">
        <v>1</v>
      </c>
      <c r="B38">
        <v>1</v>
      </c>
      <c r="C38">
        <v>1</v>
      </c>
      <c r="D38" t="s">
        <v>219</v>
      </c>
      <c r="E38">
        <v>63.194000000000003</v>
      </c>
      <c r="F38">
        <v>288</v>
      </c>
      <c r="G38">
        <v>61.132800000000003</v>
      </c>
      <c r="H38">
        <v>283</v>
      </c>
      <c r="I38">
        <v>107.623</v>
      </c>
      <c r="J38">
        <v>44</v>
      </c>
      <c r="K38">
        <v>113.792</v>
      </c>
      <c r="L38">
        <v>21</v>
      </c>
      <c r="M38">
        <v>97.239099999999993</v>
      </c>
      <c r="N38">
        <v>92</v>
      </c>
      <c r="O38">
        <v>94.6477</v>
      </c>
      <c r="P38">
        <v>42</v>
      </c>
      <c r="Q38">
        <v>19.144200000000001</v>
      </c>
      <c r="R38">
        <v>23</v>
      </c>
      <c r="S38">
        <f t="shared" si="0"/>
        <v>0.30294489983226258</v>
      </c>
      <c r="T38">
        <f t="shared" si="1"/>
        <v>20</v>
      </c>
      <c r="U38">
        <f t="shared" si="2"/>
        <v>818275.04576921614</v>
      </c>
      <c r="V38">
        <f t="shared" si="3"/>
        <v>43</v>
      </c>
      <c r="W38">
        <f t="shared" si="4"/>
        <v>22.966787802440031</v>
      </c>
      <c r="X38">
        <f t="shared" si="5"/>
        <v>81</v>
      </c>
      <c r="Y38">
        <f t="shared" si="6"/>
        <v>50.5</v>
      </c>
      <c r="Z38">
        <v>0.81859999999999999</v>
      </c>
      <c r="AA38">
        <f t="shared" si="7"/>
        <v>44</v>
      </c>
      <c r="AB38">
        <v>0.9577</v>
      </c>
      <c r="AC38">
        <f t="shared" si="8"/>
        <v>0.88815</v>
      </c>
      <c r="AD38">
        <f t="shared" si="9"/>
        <v>21</v>
      </c>
      <c r="AE38">
        <v>0.53769999999999996</v>
      </c>
      <c r="AF38">
        <f t="shared" si="10"/>
        <v>139</v>
      </c>
      <c r="AG38">
        <v>0.95589999999999997</v>
      </c>
      <c r="AH38">
        <f t="shared" si="11"/>
        <v>9</v>
      </c>
      <c r="AI38">
        <f t="shared" si="12"/>
        <v>47.083333333333336</v>
      </c>
      <c r="AJ38">
        <f>IF(C38=1,(AI38/Z38),REF)</f>
        <v>57.516898770258166</v>
      </c>
      <c r="AK38">
        <f t="shared" si="13"/>
        <v>41</v>
      </c>
      <c r="AL38">
        <f>IF(B38=1,(AI38/AC38),REF)</f>
        <v>53.012816904051498</v>
      </c>
      <c r="AM38">
        <f t="shared" si="14"/>
        <v>39</v>
      </c>
      <c r="AN38">
        <f t="shared" si="15"/>
        <v>21</v>
      </c>
      <c r="AO38" t="str">
        <f t="shared" si="16"/>
        <v>Minnesota</v>
      </c>
      <c r="AP38">
        <f t="shared" si="17"/>
        <v>0.62793924247403854</v>
      </c>
      <c r="AQ38">
        <f t="shared" si="18"/>
        <v>0.64361850766947237</v>
      </c>
      <c r="AR38" s="3">
        <f t="shared" si="19"/>
        <v>0.83430037239273114</v>
      </c>
      <c r="AS38" s="3" t="str">
        <f t="shared" si="20"/>
        <v>Minnesota</v>
      </c>
      <c r="AT38">
        <f t="shared" si="21"/>
        <v>37</v>
      </c>
      <c r="AU38" s="3">
        <f t="shared" si="22"/>
        <v>26.333333333333332</v>
      </c>
      <c r="AV38" s="3"/>
      <c r="AW38" s="3" t="str">
        <f t="shared" si="23"/>
        <v>Minnesota</v>
      </c>
      <c r="AX38" t="str">
        <f t="shared" si="24"/>
        <v>y</v>
      </c>
      <c r="AY38">
        <v>20</v>
      </c>
    </row>
    <row r="39" spans="1:52" x14ac:dyDescent="0.25">
      <c r="A39">
        <v>1</v>
      </c>
      <c r="B39">
        <v>1</v>
      </c>
      <c r="C39">
        <v>1</v>
      </c>
      <c r="D39" t="s">
        <v>355</v>
      </c>
      <c r="E39">
        <v>69.538899999999998</v>
      </c>
      <c r="F39">
        <v>38</v>
      </c>
      <c r="G39">
        <v>67.433099999999996</v>
      </c>
      <c r="H39">
        <v>34</v>
      </c>
      <c r="I39">
        <v>105.896</v>
      </c>
      <c r="J39">
        <v>75</v>
      </c>
      <c r="K39">
        <v>111.467</v>
      </c>
      <c r="L39">
        <v>36</v>
      </c>
      <c r="M39">
        <v>97.799899999999994</v>
      </c>
      <c r="N39">
        <v>105</v>
      </c>
      <c r="O39">
        <v>96.304599999999994</v>
      </c>
      <c r="P39">
        <v>68</v>
      </c>
      <c r="Q39">
        <v>15.1624</v>
      </c>
      <c r="R39">
        <v>43</v>
      </c>
      <c r="S39">
        <f t="shared" si="0"/>
        <v>0.21804198800958896</v>
      </c>
      <c r="T39">
        <f t="shared" si="1"/>
        <v>47</v>
      </c>
      <c r="U39">
        <f t="shared" si="2"/>
        <v>864013.32848776202</v>
      </c>
      <c r="V39">
        <f t="shared" si="3"/>
        <v>20</v>
      </c>
      <c r="W39">
        <f t="shared" si="4"/>
        <v>21.458898929980055</v>
      </c>
      <c r="X39">
        <f t="shared" si="5"/>
        <v>36</v>
      </c>
      <c r="Y39">
        <f t="shared" si="6"/>
        <v>41.5</v>
      </c>
      <c r="Z39">
        <v>0.81989999999999996</v>
      </c>
      <c r="AA39">
        <f t="shared" si="7"/>
        <v>43</v>
      </c>
      <c r="AB39">
        <v>0.88239999999999996</v>
      </c>
      <c r="AC39">
        <f t="shared" si="8"/>
        <v>0.85114999999999996</v>
      </c>
      <c r="AD39">
        <f t="shared" si="9"/>
        <v>38</v>
      </c>
      <c r="AE39">
        <v>0.8</v>
      </c>
      <c r="AF39">
        <f t="shared" si="10"/>
        <v>46</v>
      </c>
      <c r="AG39">
        <v>0.84730000000000005</v>
      </c>
      <c r="AH39">
        <f t="shared" si="11"/>
        <v>39</v>
      </c>
      <c r="AI39">
        <f t="shared" si="12"/>
        <v>38.583333333333336</v>
      </c>
      <c r="AJ39">
        <f>IF(C39=1,(AI39/Z39),REF)</f>
        <v>47.058584380208977</v>
      </c>
      <c r="AK39">
        <f t="shared" si="13"/>
        <v>33</v>
      </c>
      <c r="AL39">
        <f>IF(B39=1,(AI39/AC39),REF)</f>
        <v>45.330826920440977</v>
      </c>
      <c r="AM39">
        <f t="shared" si="14"/>
        <v>33</v>
      </c>
      <c r="AN39">
        <f t="shared" si="15"/>
        <v>33</v>
      </c>
      <c r="AO39" t="str">
        <f t="shared" si="16"/>
        <v>UCLA</v>
      </c>
      <c r="AP39">
        <f t="shared" si="17"/>
        <v>0.64168580343188375</v>
      </c>
      <c r="AQ39">
        <f t="shared" si="18"/>
        <v>0.62899430368022913</v>
      </c>
      <c r="AR39" s="423">
        <f t="shared" si="19"/>
        <v>0.83406998739319382</v>
      </c>
      <c r="AS39" s="423" t="str">
        <f t="shared" si="20"/>
        <v>UCLA</v>
      </c>
      <c r="AT39">
        <f t="shared" si="21"/>
        <v>38</v>
      </c>
      <c r="AU39" s="423">
        <f t="shared" si="22"/>
        <v>36.333333333333336</v>
      </c>
      <c r="AV39" s="423"/>
      <c r="AW39" s="420" t="str">
        <f t="shared" si="23"/>
        <v>UCLA</v>
      </c>
      <c r="AX39" t="str">
        <f t="shared" si="24"/>
        <v/>
      </c>
      <c r="AY39">
        <v>41</v>
      </c>
    </row>
    <row r="40" spans="1:52" x14ac:dyDescent="0.25">
      <c r="A40">
        <v>1</v>
      </c>
      <c r="B40">
        <v>1</v>
      </c>
      <c r="C40">
        <v>1</v>
      </c>
      <c r="D40" t="s">
        <v>299</v>
      </c>
      <c r="E40">
        <v>66.390500000000003</v>
      </c>
      <c r="F40">
        <v>155</v>
      </c>
      <c r="G40">
        <v>64.836200000000005</v>
      </c>
      <c r="H40">
        <v>128</v>
      </c>
      <c r="I40">
        <v>102.521</v>
      </c>
      <c r="J40">
        <v>133</v>
      </c>
      <c r="K40">
        <v>107.70699999999999</v>
      </c>
      <c r="L40">
        <v>80</v>
      </c>
      <c r="M40">
        <v>91.876499999999993</v>
      </c>
      <c r="N40">
        <v>23</v>
      </c>
      <c r="O40">
        <v>89.127600000000001</v>
      </c>
      <c r="P40">
        <v>7</v>
      </c>
      <c r="Q40">
        <v>18.579899999999999</v>
      </c>
      <c r="R40">
        <v>26</v>
      </c>
      <c r="S40">
        <f t="shared" si="0"/>
        <v>0.27985027978400512</v>
      </c>
      <c r="T40">
        <f t="shared" si="1"/>
        <v>28</v>
      </c>
      <c r="U40">
        <f t="shared" si="2"/>
        <v>770182.76959403441</v>
      </c>
      <c r="V40">
        <f t="shared" si="3"/>
        <v>81</v>
      </c>
      <c r="W40">
        <f t="shared" si="4"/>
        <v>19.856998362767396</v>
      </c>
      <c r="X40">
        <f t="shared" si="5"/>
        <v>6</v>
      </c>
      <c r="Y40">
        <f t="shared" si="6"/>
        <v>17</v>
      </c>
      <c r="Z40">
        <v>0.80559999999999998</v>
      </c>
      <c r="AA40">
        <f t="shared" si="7"/>
        <v>48</v>
      </c>
      <c r="AB40">
        <v>0.94169999999999998</v>
      </c>
      <c r="AC40">
        <f t="shared" si="8"/>
        <v>0.87365000000000004</v>
      </c>
      <c r="AD40">
        <f t="shared" si="9"/>
        <v>29</v>
      </c>
      <c r="AE40">
        <v>0.72899999999999998</v>
      </c>
      <c r="AF40">
        <f t="shared" si="10"/>
        <v>74</v>
      </c>
      <c r="AG40">
        <v>0.90439999999999998</v>
      </c>
      <c r="AH40">
        <f t="shared" si="11"/>
        <v>19</v>
      </c>
      <c r="AI40">
        <f t="shared" si="12"/>
        <v>41.333333333333336</v>
      </c>
      <c r="AJ40">
        <f>IF(C40=1,(AI40/Z40),REF)</f>
        <v>51.307514068189349</v>
      </c>
      <c r="AK40">
        <f t="shared" si="13"/>
        <v>37</v>
      </c>
      <c r="AL40">
        <f>IF(B40=1,(AI40/AC40),REF)</f>
        <v>47.311089490451934</v>
      </c>
      <c r="AM40">
        <f t="shared" si="14"/>
        <v>36</v>
      </c>
      <c r="AN40">
        <f t="shared" si="15"/>
        <v>29</v>
      </c>
      <c r="AO40" t="str">
        <f t="shared" si="16"/>
        <v>San Diego St.</v>
      </c>
      <c r="AP40">
        <f t="shared" si="17"/>
        <v>0.62506731607580446</v>
      </c>
      <c r="AQ40">
        <f t="shared" si="18"/>
        <v>0.64218022310494605</v>
      </c>
      <c r="AR40">
        <f t="shared" si="19"/>
        <v>0.83316800571397409</v>
      </c>
      <c r="AS40" t="str">
        <f t="shared" si="20"/>
        <v>San Diego St.</v>
      </c>
      <c r="AT40">
        <f t="shared" si="21"/>
        <v>39</v>
      </c>
      <c r="AU40">
        <f t="shared" si="22"/>
        <v>32.333333333333336</v>
      </c>
      <c r="AW40" t="str">
        <f t="shared" si="23"/>
        <v>San Diego St.</v>
      </c>
      <c r="AX40" t="str">
        <f t="shared" si="24"/>
        <v>y</v>
      </c>
      <c r="AY40">
        <v>21</v>
      </c>
    </row>
    <row r="41" spans="1:52" x14ac:dyDescent="0.25">
      <c r="A41">
        <v>1</v>
      </c>
      <c r="B41">
        <v>1</v>
      </c>
      <c r="C41">
        <v>1</v>
      </c>
      <c r="D41" t="s">
        <v>173</v>
      </c>
      <c r="E41">
        <v>70.2898</v>
      </c>
      <c r="F41">
        <v>24</v>
      </c>
      <c r="G41">
        <v>67.536500000000004</v>
      </c>
      <c r="H41">
        <v>31</v>
      </c>
      <c r="I41">
        <v>111.89700000000001</v>
      </c>
      <c r="J41">
        <v>16</v>
      </c>
      <c r="K41">
        <v>116.863</v>
      </c>
      <c r="L41">
        <v>8</v>
      </c>
      <c r="M41">
        <v>99.802000000000007</v>
      </c>
      <c r="N41">
        <v>152</v>
      </c>
      <c r="O41">
        <v>100.569</v>
      </c>
      <c r="P41">
        <v>133</v>
      </c>
      <c r="Q41">
        <v>16.2941</v>
      </c>
      <c r="R41">
        <v>36</v>
      </c>
      <c r="S41">
        <f t="shared" si="0"/>
        <v>0.23181172801743635</v>
      </c>
      <c r="T41">
        <f t="shared" si="1"/>
        <v>41</v>
      </c>
      <c r="U41">
        <f t="shared" si="2"/>
        <v>959945.04106085619</v>
      </c>
      <c r="V41">
        <f t="shared" si="3"/>
        <v>3</v>
      </c>
      <c r="W41">
        <f t="shared" si="4"/>
        <v>22.75360964910141</v>
      </c>
      <c r="X41">
        <f t="shared" si="5"/>
        <v>72</v>
      </c>
      <c r="Y41">
        <f t="shared" si="6"/>
        <v>56.5</v>
      </c>
      <c r="Z41">
        <v>0.7974</v>
      </c>
      <c r="AA41">
        <f t="shared" si="7"/>
        <v>50</v>
      </c>
      <c r="AB41">
        <v>0.91290000000000004</v>
      </c>
      <c r="AC41">
        <f t="shared" si="8"/>
        <v>0.85515000000000008</v>
      </c>
      <c r="AD41">
        <f t="shared" si="9"/>
        <v>37</v>
      </c>
      <c r="AE41">
        <v>0.81599999999999995</v>
      </c>
      <c r="AF41">
        <f t="shared" si="10"/>
        <v>40</v>
      </c>
      <c r="AG41">
        <v>0.81100000000000005</v>
      </c>
      <c r="AH41">
        <f t="shared" si="11"/>
        <v>63</v>
      </c>
      <c r="AI41">
        <f t="shared" si="12"/>
        <v>40.083333333333336</v>
      </c>
      <c r="AJ41">
        <f>IF(C41=1,(AI41/Z41),REF)</f>
        <v>50.267536159184019</v>
      </c>
      <c r="AK41">
        <f t="shared" si="13"/>
        <v>35</v>
      </c>
      <c r="AL41">
        <f>IF(B41=1,(AI41/AC41),REF)</f>
        <v>46.872868307704302</v>
      </c>
      <c r="AM41">
        <f t="shared" si="14"/>
        <v>35</v>
      </c>
      <c r="AN41">
        <f t="shared" si="15"/>
        <v>35</v>
      </c>
      <c r="AO41" t="str">
        <f t="shared" si="16"/>
        <v>Iowa St.</v>
      </c>
      <c r="AP41">
        <f t="shared" si="17"/>
        <v>0.61997317949037511</v>
      </c>
      <c r="AQ41">
        <f t="shared" si="18"/>
        <v>0.62931331823243131</v>
      </c>
      <c r="AR41">
        <f t="shared" si="19"/>
        <v>0.82842428228907128</v>
      </c>
      <c r="AS41" t="str">
        <f t="shared" si="20"/>
        <v>Iowa St.</v>
      </c>
      <c r="AT41">
        <f t="shared" si="21"/>
        <v>40</v>
      </c>
      <c r="AU41">
        <f t="shared" si="22"/>
        <v>37.333333333333336</v>
      </c>
      <c r="AW41" t="str">
        <f t="shared" si="23"/>
        <v>Iowa St.</v>
      </c>
      <c r="AX41" t="str">
        <f t="shared" si="24"/>
        <v/>
      </c>
      <c r="AY41">
        <v>42</v>
      </c>
    </row>
    <row r="42" spans="1:52" x14ac:dyDescent="0.25">
      <c r="A42">
        <v>1</v>
      </c>
      <c r="B42">
        <v>1</v>
      </c>
      <c r="C42">
        <v>1</v>
      </c>
      <c r="D42" t="s">
        <v>185</v>
      </c>
      <c r="E42">
        <v>67.065600000000003</v>
      </c>
      <c r="F42">
        <v>121</v>
      </c>
      <c r="G42">
        <v>64.365099999999998</v>
      </c>
      <c r="H42">
        <v>147</v>
      </c>
      <c r="I42">
        <v>107.345</v>
      </c>
      <c r="J42">
        <v>51</v>
      </c>
      <c r="K42">
        <v>110.54600000000001</v>
      </c>
      <c r="L42">
        <v>46</v>
      </c>
      <c r="M42">
        <v>97.856999999999999</v>
      </c>
      <c r="N42">
        <v>109</v>
      </c>
      <c r="O42">
        <v>97.244600000000005</v>
      </c>
      <c r="P42">
        <v>83</v>
      </c>
      <c r="Q42">
        <v>13.3018</v>
      </c>
      <c r="R42">
        <v>57</v>
      </c>
      <c r="S42">
        <f t="shared" si="0"/>
        <v>0.19833416833667336</v>
      </c>
      <c r="T42">
        <f t="shared" si="1"/>
        <v>57</v>
      </c>
      <c r="U42">
        <f t="shared" si="2"/>
        <v>819569.67320040974</v>
      </c>
      <c r="V42">
        <f t="shared" si="3"/>
        <v>41</v>
      </c>
      <c r="W42">
        <f t="shared" si="4"/>
        <v>22.598779072651212</v>
      </c>
      <c r="X42">
        <f t="shared" si="5"/>
        <v>62</v>
      </c>
      <c r="Y42">
        <f t="shared" si="6"/>
        <v>59.5</v>
      </c>
      <c r="Z42">
        <v>0.83009999999999995</v>
      </c>
      <c r="AA42">
        <f t="shared" si="7"/>
        <v>38</v>
      </c>
      <c r="AB42">
        <v>0.8387</v>
      </c>
      <c r="AC42">
        <f t="shared" si="8"/>
        <v>0.83440000000000003</v>
      </c>
      <c r="AD42">
        <f t="shared" si="9"/>
        <v>46</v>
      </c>
      <c r="AE42">
        <v>0.80430000000000001</v>
      </c>
      <c r="AF42">
        <f t="shared" si="10"/>
        <v>43</v>
      </c>
      <c r="AG42">
        <v>0.82</v>
      </c>
      <c r="AH42">
        <f t="shared" si="11"/>
        <v>58</v>
      </c>
      <c r="AI42">
        <f t="shared" si="12"/>
        <v>50.75</v>
      </c>
      <c r="AJ42">
        <f>IF(C42=1,(AI42/Z42),REF)</f>
        <v>61.137212384050116</v>
      </c>
      <c r="AK42">
        <f t="shared" si="13"/>
        <v>46</v>
      </c>
      <c r="AL42">
        <f>IF(B42=1,(AI42/AC42),REF)</f>
        <v>60.822147651006709</v>
      </c>
      <c r="AM42">
        <f t="shared" si="14"/>
        <v>46</v>
      </c>
      <c r="AN42">
        <f t="shared" si="15"/>
        <v>46</v>
      </c>
      <c r="AO42" t="str">
        <f t="shared" si="16"/>
        <v>La Salle</v>
      </c>
      <c r="AP42">
        <f t="shared" si="17"/>
        <v>0.63288569740665279</v>
      </c>
      <c r="AQ42">
        <f t="shared" si="18"/>
        <v>0.59436932901124895</v>
      </c>
      <c r="AR42" s="3">
        <f t="shared" si="19"/>
        <v>0.82254928565020824</v>
      </c>
      <c r="AS42" s="3" t="str">
        <f t="shared" si="20"/>
        <v>La Salle</v>
      </c>
      <c r="AT42">
        <f t="shared" si="21"/>
        <v>41</v>
      </c>
      <c r="AU42" s="3">
        <f t="shared" si="22"/>
        <v>44.333333333333336</v>
      </c>
      <c r="AV42" s="3"/>
      <c r="AW42" s="417" t="str">
        <f t="shared" si="23"/>
        <v>La Salle</v>
      </c>
      <c r="AX42" t="str">
        <f t="shared" si="24"/>
        <v/>
      </c>
      <c r="AY42">
        <v>43</v>
      </c>
      <c r="AZ42" s="3">
        <v>2</v>
      </c>
    </row>
    <row r="43" spans="1:52" x14ac:dyDescent="0.25">
      <c r="A43">
        <v>1</v>
      </c>
      <c r="B43">
        <v>1</v>
      </c>
      <c r="C43">
        <v>1</v>
      </c>
      <c r="D43" t="s">
        <v>331</v>
      </c>
      <c r="E43">
        <v>67.862499999999997</v>
      </c>
      <c r="F43">
        <v>90</v>
      </c>
      <c r="G43">
        <v>65.133399999999995</v>
      </c>
      <c r="H43">
        <v>119</v>
      </c>
      <c r="I43">
        <v>107.056</v>
      </c>
      <c r="J43">
        <v>55</v>
      </c>
      <c r="K43">
        <v>111.464</v>
      </c>
      <c r="L43">
        <v>37</v>
      </c>
      <c r="M43">
        <v>100.22499999999999</v>
      </c>
      <c r="N43">
        <v>158</v>
      </c>
      <c r="O43">
        <v>99.502600000000001</v>
      </c>
      <c r="P43">
        <v>116</v>
      </c>
      <c r="Q43">
        <v>11.960900000000001</v>
      </c>
      <c r="R43">
        <v>60</v>
      </c>
      <c r="S43">
        <f t="shared" si="0"/>
        <v>0.17625934794621476</v>
      </c>
      <c r="T43">
        <f t="shared" si="1"/>
        <v>64</v>
      </c>
      <c r="U43">
        <f t="shared" si="2"/>
        <v>843138.85342479998</v>
      </c>
      <c r="V43">
        <f t="shared" si="3"/>
        <v>26</v>
      </c>
      <c r="W43">
        <f t="shared" si="4"/>
        <v>23.168890218018742</v>
      </c>
      <c r="X43">
        <f t="shared" si="5"/>
        <v>87</v>
      </c>
      <c r="Y43">
        <f t="shared" si="6"/>
        <v>75.5</v>
      </c>
      <c r="Z43">
        <v>0.87270000000000003</v>
      </c>
      <c r="AA43">
        <f t="shared" si="7"/>
        <v>21</v>
      </c>
      <c r="AB43">
        <v>0.71550000000000002</v>
      </c>
      <c r="AC43">
        <f t="shared" si="8"/>
        <v>0.79410000000000003</v>
      </c>
      <c r="AD43">
        <f t="shared" si="9"/>
        <v>58</v>
      </c>
      <c r="AE43">
        <v>0.86870000000000003</v>
      </c>
      <c r="AF43">
        <f t="shared" si="10"/>
        <v>28</v>
      </c>
      <c r="AG43">
        <v>0.80249999999999999</v>
      </c>
      <c r="AH43">
        <f t="shared" si="11"/>
        <v>66</v>
      </c>
      <c r="AI43">
        <f t="shared" si="12"/>
        <v>52.916666666666664</v>
      </c>
      <c r="AJ43">
        <f>IF(C43=1,(AI43/Z43),REF)</f>
        <v>60.635575417287342</v>
      </c>
      <c r="AK43">
        <f t="shared" si="13"/>
        <v>45</v>
      </c>
      <c r="AL43">
        <f>IF(B43=1,(AI43/AC43),REF)</f>
        <v>66.637283297653525</v>
      </c>
      <c r="AM43">
        <f t="shared" si="14"/>
        <v>50</v>
      </c>
      <c r="AN43">
        <f t="shared" si="15"/>
        <v>45</v>
      </c>
      <c r="AO43" t="str">
        <f t="shared" si="16"/>
        <v>Temple</v>
      </c>
      <c r="AP43">
        <f t="shared" si="17"/>
        <v>0.66591324978776723</v>
      </c>
      <c r="AQ43">
        <f t="shared" si="18"/>
        <v>0.55924273336622454</v>
      </c>
      <c r="AR43">
        <f t="shared" si="19"/>
        <v>0.82198625572659612</v>
      </c>
      <c r="AS43" t="str">
        <f t="shared" si="20"/>
        <v>Temple</v>
      </c>
      <c r="AT43">
        <f t="shared" si="21"/>
        <v>42</v>
      </c>
      <c r="AU43">
        <f t="shared" si="22"/>
        <v>48.333333333333336</v>
      </c>
      <c r="AW43" t="str">
        <f t="shared" si="23"/>
        <v>Temple</v>
      </c>
      <c r="AX43" t="str">
        <f t="shared" si="24"/>
        <v/>
      </c>
      <c r="AY43">
        <v>44</v>
      </c>
    </row>
    <row r="44" spans="1:52" x14ac:dyDescent="0.25">
      <c r="A44">
        <v>1</v>
      </c>
      <c r="B44">
        <v>1</v>
      </c>
      <c r="C44">
        <v>1</v>
      </c>
      <c r="D44" t="s">
        <v>70</v>
      </c>
      <c r="E44">
        <v>67.740300000000005</v>
      </c>
      <c r="F44">
        <v>93</v>
      </c>
      <c r="G44">
        <v>65.234999999999999</v>
      </c>
      <c r="H44">
        <v>113</v>
      </c>
      <c r="I44">
        <v>107.49299999999999</v>
      </c>
      <c r="J44">
        <v>46</v>
      </c>
      <c r="K44">
        <v>112.747</v>
      </c>
      <c r="L44">
        <v>28</v>
      </c>
      <c r="M44">
        <v>97.897499999999994</v>
      </c>
      <c r="N44">
        <v>111</v>
      </c>
      <c r="O44">
        <v>96.816000000000003</v>
      </c>
      <c r="P44">
        <v>75</v>
      </c>
      <c r="Q44">
        <v>15.930899999999999</v>
      </c>
      <c r="R44">
        <v>38</v>
      </c>
      <c r="S44">
        <f t="shared" si="0"/>
        <v>0.23517758262068511</v>
      </c>
      <c r="T44">
        <f t="shared" si="1"/>
        <v>39</v>
      </c>
      <c r="U44">
        <f t="shared" si="2"/>
        <v>861106.97181546281</v>
      </c>
      <c r="V44">
        <f t="shared" si="3"/>
        <v>21</v>
      </c>
      <c r="W44">
        <f t="shared" si="4"/>
        <v>22.216124537150428</v>
      </c>
      <c r="X44">
        <f t="shared" si="5"/>
        <v>47</v>
      </c>
      <c r="Y44">
        <f t="shared" si="6"/>
        <v>43</v>
      </c>
      <c r="Z44">
        <v>0.8236</v>
      </c>
      <c r="AA44">
        <f t="shared" si="7"/>
        <v>41</v>
      </c>
      <c r="AB44">
        <v>0.84289999999999998</v>
      </c>
      <c r="AC44">
        <f t="shared" si="8"/>
        <v>0.83325000000000005</v>
      </c>
      <c r="AD44">
        <f t="shared" si="9"/>
        <v>48</v>
      </c>
      <c r="AE44">
        <v>0.65169999999999995</v>
      </c>
      <c r="AF44">
        <f t="shared" si="10"/>
        <v>96</v>
      </c>
      <c r="AG44">
        <v>0.82369999999999999</v>
      </c>
      <c r="AH44">
        <f t="shared" si="11"/>
        <v>52</v>
      </c>
      <c r="AI44">
        <f t="shared" si="12"/>
        <v>49.833333333333336</v>
      </c>
      <c r="AJ44">
        <f>IF(C44=1,(AI44/Z44),REF)</f>
        <v>60.506718471750041</v>
      </c>
      <c r="AK44">
        <f t="shared" si="13"/>
        <v>44</v>
      </c>
      <c r="AL44">
        <f>IF(B44=1,(AI44/AC44),REF)</f>
        <v>59.805980598059804</v>
      </c>
      <c r="AM44">
        <f t="shared" si="14"/>
        <v>45</v>
      </c>
      <c r="AN44">
        <f t="shared" si="15"/>
        <v>44</v>
      </c>
      <c r="AO44" t="str">
        <f t="shared" si="16"/>
        <v>Baylor</v>
      </c>
      <c r="AP44">
        <f t="shared" si="17"/>
        <v>0.62858123009315481</v>
      </c>
      <c r="AQ44">
        <f t="shared" si="18"/>
        <v>0.59480150602438564</v>
      </c>
      <c r="AR44">
        <f t="shared" si="19"/>
        <v>0.82151016350720596</v>
      </c>
      <c r="AS44" t="str">
        <f t="shared" si="20"/>
        <v>Baylor</v>
      </c>
      <c r="AT44">
        <f t="shared" si="21"/>
        <v>43</v>
      </c>
      <c r="AU44">
        <f t="shared" si="22"/>
        <v>45</v>
      </c>
      <c r="AW44" t="str">
        <f t="shared" si="23"/>
        <v>Baylor</v>
      </c>
      <c r="AX44" t="str">
        <f t="shared" si="24"/>
        <v/>
      </c>
      <c r="AY44">
        <v>45</v>
      </c>
    </row>
    <row r="45" spans="1:52" x14ac:dyDescent="0.25">
      <c r="A45">
        <v>1</v>
      </c>
      <c r="B45">
        <v>1</v>
      </c>
      <c r="C45">
        <v>1</v>
      </c>
      <c r="D45" t="s">
        <v>374</v>
      </c>
      <c r="E45">
        <v>66.939599999999999</v>
      </c>
      <c r="F45">
        <v>126</v>
      </c>
      <c r="G45">
        <v>65.685500000000005</v>
      </c>
      <c r="H45">
        <v>87</v>
      </c>
      <c r="I45">
        <v>98.729600000000005</v>
      </c>
      <c r="J45">
        <v>212</v>
      </c>
      <c r="K45">
        <v>106.057</v>
      </c>
      <c r="L45">
        <v>112</v>
      </c>
      <c r="M45">
        <v>95.161199999999994</v>
      </c>
      <c r="N45">
        <v>60</v>
      </c>
      <c r="O45">
        <v>92.441100000000006</v>
      </c>
      <c r="P45">
        <v>25</v>
      </c>
      <c r="Q45">
        <v>13.6158</v>
      </c>
      <c r="R45">
        <v>54</v>
      </c>
      <c r="S45">
        <f t="shared" si="0"/>
        <v>0.20340575683153167</v>
      </c>
      <c r="T45">
        <f t="shared" si="1"/>
        <v>54</v>
      </c>
      <c r="U45">
        <f t="shared" si="2"/>
        <v>752942.46121316042</v>
      </c>
      <c r="V45">
        <f t="shared" si="3"/>
        <v>95</v>
      </c>
      <c r="W45">
        <f t="shared" si="4"/>
        <v>20.878584647773842</v>
      </c>
      <c r="X45">
        <f t="shared" si="5"/>
        <v>22</v>
      </c>
      <c r="Y45">
        <f t="shared" si="6"/>
        <v>38</v>
      </c>
      <c r="Z45">
        <v>0.8478</v>
      </c>
      <c r="AA45">
        <f t="shared" si="7"/>
        <v>31</v>
      </c>
      <c r="AB45">
        <v>0.82130000000000003</v>
      </c>
      <c r="AC45">
        <f t="shared" si="8"/>
        <v>0.83455000000000001</v>
      </c>
      <c r="AD45">
        <f t="shared" si="9"/>
        <v>45</v>
      </c>
      <c r="AE45">
        <v>0.83879999999999999</v>
      </c>
      <c r="AF45">
        <f t="shared" si="10"/>
        <v>33</v>
      </c>
      <c r="AG45">
        <v>0.68930000000000002</v>
      </c>
      <c r="AH45">
        <f t="shared" si="11"/>
        <v>101</v>
      </c>
      <c r="AI45">
        <f t="shared" si="12"/>
        <v>61</v>
      </c>
      <c r="AJ45">
        <f>IF(C45=1,(AI45/Z45),REF)</f>
        <v>71.950931823543286</v>
      </c>
      <c r="AK45">
        <f t="shared" si="13"/>
        <v>50</v>
      </c>
      <c r="AL45">
        <f>IF(B45=1,(AI45/AC45),REF)</f>
        <v>73.093283805643765</v>
      </c>
      <c r="AM45">
        <f t="shared" si="14"/>
        <v>55</v>
      </c>
      <c r="AN45">
        <f t="shared" si="15"/>
        <v>45</v>
      </c>
      <c r="AO45" t="str">
        <f t="shared" si="16"/>
        <v>Villanova</v>
      </c>
      <c r="AP45">
        <f t="shared" si="17"/>
        <v>0.63593862060476714</v>
      </c>
      <c r="AQ45">
        <f t="shared" si="18"/>
        <v>0.58097506255119291</v>
      </c>
      <c r="AR45">
        <f t="shared" si="19"/>
        <v>0.81976979331716104</v>
      </c>
      <c r="AS45" t="str">
        <f t="shared" si="20"/>
        <v>Villanova</v>
      </c>
      <c r="AT45">
        <f t="shared" si="21"/>
        <v>44</v>
      </c>
      <c r="AU45">
        <f t="shared" si="22"/>
        <v>44.666666666666664</v>
      </c>
      <c r="AW45" t="str">
        <f t="shared" si="23"/>
        <v>Villanova</v>
      </c>
      <c r="AX45" t="str">
        <f t="shared" si="24"/>
        <v/>
      </c>
      <c r="AY45">
        <v>46</v>
      </c>
    </row>
    <row r="46" spans="1:52" x14ac:dyDescent="0.25">
      <c r="A46">
        <v>1</v>
      </c>
      <c r="B46">
        <v>1</v>
      </c>
      <c r="C46">
        <v>1</v>
      </c>
      <c r="D46" t="s">
        <v>268</v>
      </c>
      <c r="E46">
        <v>68.858900000000006</v>
      </c>
      <c r="F46">
        <v>59</v>
      </c>
      <c r="G46">
        <v>67.093100000000007</v>
      </c>
      <c r="H46">
        <v>41</v>
      </c>
      <c r="I46">
        <v>102.319</v>
      </c>
      <c r="J46">
        <v>139</v>
      </c>
      <c r="K46">
        <v>105.529</v>
      </c>
      <c r="L46">
        <v>124</v>
      </c>
      <c r="M46">
        <v>90.329700000000003</v>
      </c>
      <c r="N46">
        <v>13</v>
      </c>
      <c r="O46">
        <v>90.667299999999997</v>
      </c>
      <c r="P46">
        <v>15</v>
      </c>
      <c r="Q46">
        <v>14.8613</v>
      </c>
      <c r="R46">
        <v>46</v>
      </c>
      <c r="S46">
        <f t="shared" si="0"/>
        <v>0.21582830977549741</v>
      </c>
      <c r="T46">
        <f t="shared" si="1"/>
        <v>50</v>
      </c>
      <c r="U46">
        <f t="shared" si="2"/>
        <v>766838.17724443495</v>
      </c>
      <c r="V46">
        <f t="shared" si="3"/>
        <v>85</v>
      </c>
      <c r="W46">
        <f t="shared" si="4"/>
        <v>19.677096345017777</v>
      </c>
      <c r="X46">
        <f t="shared" si="5"/>
        <v>4</v>
      </c>
      <c r="Y46">
        <f t="shared" si="6"/>
        <v>27</v>
      </c>
      <c r="Z46">
        <v>0.78380000000000005</v>
      </c>
      <c r="AA46">
        <f t="shared" si="7"/>
        <v>53</v>
      </c>
      <c r="AB46">
        <v>0.89859999999999995</v>
      </c>
      <c r="AC46">
        <f t="shared" si="8"/>
        <v>0.84119999999999995</v>
      </c>
      <c r="AD46">
        <f t="shared" si="9"/>
        <v>42</v>
      </c>
      <c r="AE46">
        <v>0.80310000000000004</v>
      </c>
      <c r="AF46">
        <f t="shared" si="10"/>
        <v>44</v>
      </c>
      <c r="AG46">
        <v>0.90059999999999996</v>
      </c>
      <c r="AH46">
        <f t="shared" si="11"/>
        <v>20</v>
      </c>
      <c r="AI46">
        <f t="shared" si="12"/>
        <v>44.666666666666664</v>
      </c>
      <c r="AJ46">
        <f>IF(C46=1,(AI46/Z46),REF)</f>
        <v>56.987326698987829</v>
      </c>
      <c r="AK46">
        <f t="shared" si="13"/>
        <v>40</v>
      </c>
      <c r="AL46">
        <f>IF(B46=1,(AI46/AC46),REF)</f>
        <v>53.098747820573784</v>
      </c>
      <c r="AM46">
        <f t="shared" si="14"/>
        <v>40</v>
      </c>
      <c r="AN46">
        <f t="shared" si="15"/>
        <v>40</v>
      </c>
      <c r="AO46" t="str">
        <f t="shared" si="16"/>
        <v>Oregon</v>
      </c>
      <c r="AP46">
        <f t="shared" si="17"/>
        <v>0.60180093930498224</v>
      </c>
      <c r="AQ46">
        <f t="shared" si="18"/>
        <v>0.60947169805331325</v>
      </c>
      <c r="AR46" s="3">
        <f t="shared" si="19"/>
        <v>0.81824764565065389</v>
      </c>
      <c r="AS46" s="3" t="str">
        <f t="shared" si="20"/>
        <v>Oregon</v>
      </c>
      <c r="AT46">
        <f t="shared" si="21"/>
        <v>45</v>
      </c>
      <c r="AU46" s="3">
        <f t="shared" si="22"/>
        <v>42.333333333333336</v>
      </c>
      <c r="AW46" s="417" t="str">
        <f t="shared" si="23"/>
        <v>Oregon</v>
      </c>
      <c r="AX46" t="str">
        <f t="shared" si="24"/>
        <v/>
      </c>
      <c r="AY46">
        <v>47</v>
      </c>
      <c r="AZ46" s="3">
        <v>2</v>
      </c>
    </row>
    <row r="47" spans="1:52" x14ac:dyDescent="0.25">
      <c r="A47">
        <v>1</v>
      </c>
      <c r="B47">
        <v>1</v>
      </c>
      <c r="C47">
        <v>1</v>
      </c>
      <c r="D47" t="s">
        <v>108</v>
      </c>
      <c r="E47">
        <v>64.908199999999994</v>
      </c>
      <c r="F47">
        <v>223</v>
      </c>
      <c r="G47">
        <v>63.152500000000003</v>
      </c>
      <c r="H47">
        <v>203</v>
      </c>
      <c r="I47">
        <v>103.797</v>
      </c>
      <c r="J47">
        <v>107</v>
      </c>
      <c r="K47">
        <v>109.815</v>
      </c>
      <c r="L47">
        <v>56</v>
      </c>
      <c r="M47">
        <v>97.261700000000005</v>
      </c>
      <c r="N47">
        <v>93</v>
      </c>
      <c r="O47">
        <v>95.796400000000006</v>
      </c>
      <c r="P47">
        <v>62</v>
      </c>
      <c r="Q47">
        <v>14.0184</v>
      </c>
      <c r="R47">
        <v>51</v>
      </c>
      <c r="S47">
        <f t="shared" si="0"/>
        <v>0.21597579350528892</v>
      </c>
      <c r="T47">
        <f t="shared" si="1"/>
        <v>49</v>
      </c>
      <c r="U47">
        <f t="shared" si="2"/>
        <v>782749.6777431448</v>
      </c>
      <c r="V47">
        <f t="shared" si="3"/>
        <v>70</v>
      </c>
      <c r="W47">
        <f t="shared" si="4"/>
        <v>22.796025614571974</v>
      </c>
      <c r="X47">
        <f t="shared" si="5"/>
        <v>74</v>
      </c>
      <c r="Y47">
        <f t="shared" si="6"/>
        <v>61.5</v>
      </c>
      <c r="Z47">
        <v>0.80059999999999998</v>
      </c>
      <c r="AA47">
        <f t="shared" si="7"/>
        <v>49</v>
      </c>
      <c r="AB47">
        <v>0.87519999999999998</v>
      </c>
      <c r="AC47">
        <f t="shared" si="8"/>
        <v>0.83789999999999998</v>
      </c>
      <c r="AD47">
        <f t="shared" si="9"/>
        <v>43</v>
      </c>
      <c r="AE47">
        <v>0.74080000000000001</v>
      </c>
      <c r="AF47">
        <f t="shared" si="10"/>
        <v>66</v>
      </c>
      <c r="AG47">
        <v>0.85199999999999998</v>
      </c>
      <c r="AH47">
        <f t="shared" si="11"/>
        <v>37</v>
      </c>
      <c r="AI47">
        <f t="shared" si="12"/>
        <v>54.416666666666664</v>
      </c>
      <c r="AJ47">
        <f>IF(C47=1,(AI47/Z47),REF)</f>
        <v>67.969855941377304</v>
      </c>
      <c r="AK47">
        <f t="shared" si="13"/>
        <v>49</v>
      </c>
      <c r="AL47">
        <f>IF(B47=1,(AI47/AC47),REF)</f>
        <v>64.944106297489753</v>
      </c>
      <c r="AM47">
        <f t="shared" si="14"/>
        <v>48</v>
      </c>
      <c r="AN47">
        <f t="shared" si="15"/>
        <v>43</v>
      </c>
      <c r="AO47" t="str">
        <f t="shared" si="16"/>
        <v>Connecticut</v>
      </c>
      <c r="AP47">
        <f t="shared" si="17"/>
        <v>0.60396167568690307</v>
      </c>
      <c r="AQ47">
        <f t="shared" si="18"/>
        <v>0.59199022601439544</v>
      </c>
      <c r="AR47">
        <f t="shared" si="19"/>
        <v>0.81409200043105456</v>
      </c>
      <c r="AS47" t="str">
        <f t="shared" si="20"/>
        <v>Connecticut</v>
      </c>
      <c r="AT47">
        <f t="shared" si="21"/>
        <v>46</v>
      </c>
      <c r="AU47">
        <f t="shared" si="22"/>
        <v>44</v>
      </c>
      <c r="AW47" t="str">
        <f t="shared" si="23"/>
        <v>Connecticut</v>
      </c>
      <c r="AX47" t="str">
        <f t="shared" si="24"/>
        <v/>
      </c>
      <c r="AY47">
        <v>48</v>
      </c>
    </row>
    <row r="48" spans="1:52" x14ac:dyDescent="0.25">
      <c r="A48">
        <v>1</v>
      </c>
      <c r="B48">
        <v>1</v>
      </c>
      <c r="C48">
        <v>1</v>
      </c>
      <c r="D48" t="s">
        <v>71</v>
      </c>
      <c r="E48">
        <v>68.221299999999999</v>
      </c>
      <c r="F48">
        <v>80</v>
      </c>
      <c r="G48">
        <v>65.301699999999997</v>
      </c>
      <c r="H48">
        <v>106</v>
      </c>
      <c r="I48">
        <v>112.45</v>
      </c>
      <c r="J48">
        <v>11</v>
      </c>
      <c r="K48">
        <v>111.598</v>
      </c>
      <c r="L48">
        <v>35</v>
      </c>
      <c r="M48">
        <v>94.444699999999997</v>
      </c>
      <c r="N48">
        <v>49</v>
      </c>
      <c r="O48">
        <v>95.8476</v>
      </c>
      <c r="P48">
        <v>65</v>
      </c>
      <c r="Q48">
        <v>15.7507</v>
      </c>
      <c r="R48">
        <v>39</v>
      </c>
      <c r="S48">
        <f t="shared" si="0"/>
        <v>0.23087217628511916</v>
      </c>
      <c r="T48">
        <f t="shared" si="1"/>
        <v>42</v>
      </c>
      <c r="U48">
        <f t="shared" si="2"/>
        <v>849635.82041256526</v>
      </c>
      <c r="V48">
        <f t="shared" si="3"/>
        <v>24</v>
      </c>
      <c r="W48">
        <f t="shared" si="4"/>
        <v>21.707509384813168</v>
      </c>
      <c r="X48">
        <f t="shared" si="5"/>
        <v>42</v>
      </c>
      <c r="Y48">
        <f t="shared" si="6"/>
        <v>42</v>
      </c>
      <c r="Z48">
        <v>0.76349999999999996</v>
      </c>
      <c r="AA48">
        <f t="shared" si="7"/>
        <v>59</v>
      </c>
      <c r="AB48">
        <v>0.90839999999999999</v>
      </c>
      <c r="AC48">
        <f t="shared" si="8"/>
        <v>0.83594999999999997</v>
      </c>
      <c r="AD48">
        <f t="shared" si="9"/>
        <v>44</v>
      </c>
      <c r="AE48">
        <v>0.67569999999999997</v>
      </c>
      <c r="AF48">
        <f t="shared" si="10"/>
        <v>88</v>
      </c>
      <c r="AG48">
        <v>0.84570000000000001</v>
      </c>
      <c r="AH48">
        <f t="shared" si="11"/>
        <v>41</v>
      </c>
      <c r="AI48">
        <f t="shared" si="12"/>
        <v>46.833333333333336</v>
      </c>
      <c r="AJ48">
        <f>IF(C48=1,(AI48/Z48),REF)</f>
        <v>61.340318707705748</v>
      </c>
      <c r="AK48">
        <f t="shared" si="13"/>
        <v>47</v>
      </c>
      <c r="AL48">
        <f>IF(B48=1,(AI48/AC48),REF)</f>
        <v>56.024084375062309</v>
      </c>
      <c r="AM48">
        <f t="shared" si="14"/>
        <v>44</v>
      </c>
      <c r="AN48">
        <f t="shared" si="15"/>
        <v>44</v>
      </c>
      <c r="AO48" t="str">
        <f t="shared" si="16"/>
        <v>Belmont</v>
      </c>
      <c r="AP48">
        <f t="shared" si="17"/>
        <v>0.58191542477792835</v>
      </c>
      <c r="AQ48">
        <f t="shared" si="18"/>
        <v>0.60162139214626786</v>
      </c>
      <c r="AR48">
        <f t="shared" si="19"/>
        <v>0.81070100361851982</v>
      </c>
      <c r="AS48" t="str">
        <f t="shared" si="20"/>
        <v>Belmont</v>
      </c>
      <c r="AT48">
        <f t="shared" si="21"/>
        <v>47</v>
      </c>
      <c r="AU48">
        <f t="shared" si="22"/>
        <v>45</v>
      </c>
      <c r="AW48" t="str">
        <f t="shared" si="23"/>
        <v>Belmont</v>
      </c>
      <c r="AX48" t="str">
        <f t="shared" si="24"/>
        <v/>
      </c>
      <c r="AY48">
        <v>49</v>
      </c>
    </row>
    <row r="49" spans="1:51" x14ac:dyDescent="0.25">
      <c r="A49">
        <v>1</v>
      </c>
      <c r="B49">
        <v>1</v>
      </c>
      <c r="C49">
        <v>1</v>
      </c>
      <c r="D49" t="s">
        <v>319</v>
      </c>
      <c r="E49">
        <v>65.360299999999995</v>
      </c>
      <c r="F49">
        <v>201</v>
      </c>
      <c r="G49">
        <v>62.526600000000002</v>
      </c>
      <c r="H49">
        <v>232</v>
      </c>
      <c r="I49">
        <v>108.562</v>
      </c>
      <c r="J49">
        <v>33</v>
      </c>
      <c r="K49">
        <v>111.078</v>
      </c>
      <c r="L49">
        <v>41</v>
      </c>
      <c r="M49">
        <v>96.149100000000004</v>
      </c>
      <c r="N49">
        <v>74</v>
      </c>
      <c r="O49">
        <v>97.944400000000002</v>
      </c>
      <c r="P49">
        <v>91</v>
      </c>
      <c r="Q49">
        <v>13.1334</v>
      </c>
      <c r="R49">
        <v>58</v>
      </c>
      <c r="S49">
        <f t="shared" si="0"/>
        <v>0.20094155014588369</v>
      </c>
      <c r="T49">
        <f t="shared" si="1"/>
        <v>56</v>
      </c>
      <c r="U49">
        <f t="shared" si="2"/>
        <v>806436.43290686526</v>
      </c>
      <c r="V49">
        <f t="shared" si="3"/>
        <v>56</v>
      </c>
      <c r="W49">
        <f t="shared" si="4"/>
        <v>23.455966855725812</v>
      </c>
      <c r="X49">
        <f t="shared" si="5"/>
        <v>97</v>
      </c>
      <c r="Y49">
        <f t="shared" si="6"/>
        <v>76.5</v>
      </c>
      <c r="Z49">
        <v>0.7823</v>
      </c>
      <c r="AA49">
        <f t="shared" si="7"/>
        <v>54</v>
      </c>
      <c r="AB49">
        <v>0.90629999999999999</v>
      </c>
      <c r="AC49">
        <f t="shared" si="8"/>
        <v>0.84430000000000005</v>
      </c>
      <c r="AD49">
        <f t="shared" si="9"/>
        <v>41</v>
      </c>
      <c r="AE49">
        <v>0.77390000000000003</v>
      </c>
      <c r="AF49">
        <f t="shared" si="10"/>
        <v>55</v>
      </c>
      <c r="AG49">
        <v>0.82020000000000004</v>
      </c>
      <c r="AH49">
        <f t="shared" si="11"/>
        <v>57</v>
      </c>
      <c r="AI49">
        <f t="shared" si="12"/>
        <v>56.916666666666664</v>
      </c>
      <c r="AJ49">
        <f>IF(C49=1,(AI49/Z49),REF)</f>
        <v>72.755549874302275</v>
      </c>
      <c r="AK49">
        <f t="shared" si="13"/>
        <v>52</v>
      </c>
      <c r="AL49">
        <f>IF(B49=1,(AI49/AC49),REF)</f>
        <v>67.412846934344032</v>
      </c>
      <c r="AM49">
        <f t="shared" si="14"/>
        <v>51</v>
      </c>
      <c r="AN49">
        <f t="shared" si="15"/>
        <v>41</v>
      </c>
      <c r="AO49" t="str">
        <f t="shared" si="16"/>
        <v>Southern Miss</v>
      </c>
      <c r="AP49">
        <f t="shared" si="17"/>
        <v>0.58615456018899126</v>
      </c>
      <c r="AQ49">
        <f t="shared" si="18"/>
        <v>0.59373652978483937</v>
      </c>
      <c r="AR49">
        <f t="shared" si="19"/>
        <v>0.809701176576202</v>
      </c>
      <c r="AS49" t="str">
        <f t="shared" si="20"/>
        <v>Southern Miss</v>
      </c>
      <c r="AT49">
        <f t="shared" si="21"/>
        <v>48</v>
      </c>
      <c r="AU49">
        <f t="shared" si="22"/>
        <v>43.333333333333336</v>
      </c>
      <c r="AW49" t="str">
        <f t="shared" si="23"/>
        <v>Southern Miss</v>
      </c>
      <c r="AX49" t="str">
        <f t="shared" si="24"/>
        <v/>
      </c>
      <c r="AY49">
        <v>50</v>
      </c>
    </row>
    <row r="50" spans="1:51" x14ac:dyDescent="0.25">
      <c r="A50">
        <v>1</v>
      </c>
      <c r="B50">
        <v>1</v>
      </c>
      <c r="C50">
        <v>1</v>
      </c>
      <c r="D50" t="s">
        <v>220</v>
      </c>
      <c r="E50">
        <v>70.938699999999997</v>
      </c>
      <c r="F50">
        <v>14</v>
      </c>
      <c r="G50">
        <v>68.763599999999997</v>
      </c>
      <c r="H50">
        <v>12</v>
      </c>
      <c r="I50">
        <v>108.453</v>
      </c>
      <c r="J50">
        <v>35</v>
      </c>
      <c r="K50">
        <v>112.33799999999999</v>
      </c>
      <c r="L50">
        <v>34</v>
      </c>
      <c r="M50">
        <v>94.122500000000002</v>
      </c>
      <c r="N50">
        <v>43</v>
      </c>
      <c r="O50">
        <v>95.815899999999999</v>
      </c>
      <c r="P50">
        <v>64</v>
      </c>
      <c r="Q50">
        <v>16.522300000000001</v>
      </c>
      <c r="R50">
        <v>35</v>
      </c>
      <c r="S50">
        <f t="shared" si="0"/>
        <v>0.23290672087309178</v>
      </c>
      <c r="T50">
        <f t="shared" si="1"/>
        <v>40</v>
      </c>
      <c r="U50">
        <f t="shared" si="2"/>
        <v>895234.06797524262</v>
      </c>
      <c r="V50">
        <f t="shared" si="3"/>
        <v>12</v>
      </c>
      <c r="W50">
        <f t="shared" si="4"/>
        <v>20.864928835625793</v>
      </c>
      <c r="X50">
        <f t="shared" si="5"/>
        <v>21</v>
      </c>
      <c r="Y50">
        <f t="shared" si="6"/>
        <v>30.5</v>
      </c>
      <c r="Z50">
        <v>0.75649999999999995</v>
      </c>
      <c r="AA50">
        <f t="shared" si="7"/>
        <v>60</v>
      </c>
      <c r="AB50">
        <v>0.88819999999999999</v>
      </c>
      <c r="AC50">
        <f t="shared" si="8"/>
        <v>0.82234999999999991</v>
      </c>
      <c r="AD50">
        <f t="shared" si="9"/>
        <v>52</v>
      </c>
      <c r="AE50">
        <v>0.73429999999999995</v>
      </c>
      <c r="AF50">
        <f t="shared" si="10"/>
        <v>71</v>
      </c>
      <c r="AG50">
        <v>0.82150000000000001</v>
      </c>
      <c r="AH50">
        <f t="shared" si="11"/>
        <v>56</v>
      </c>
      <c r="AI50">
        <f t="shared" si="12"/>
        <v>43.583333333333336</v>
      </c>
      <c r="AJ50">
        <f>IF(C50=1,(AI50/Z50),REF)</f>
        <v>57.611808768451205</v>
      </c>
      <c r="AK50">
        <f t="shared" si="13"/>
        <v>42</v>
      </c>
      <c r="AL50">
        <f>IF(B50=1,(AI50/AC50),REF)</f>
        <v>52.998520500192548</v>
      </c>
      <c r="AM50">
        <f t="shared" si="14"/>
        <v>38</v>
      </c>
      <c r="AN50">
        <f t="shared" si="15"/>
        <v>38</v>
      </c>
      <c r="AO50" t="str">
        <f t="shared" si="16"/>
        <v>Mississippi</v>
      </c>
      <c r="AP50">
        <f t="shared" si="17"/>
        <v>0.58020733101430577</v>
      </c>
      <c r="AQ50">
        <f t="shared" si="18"/>
        <v>0.59595510261943763</v>
      </c>
      <c r="AR50" s="3">
        <f t="shared" si="19"/>
        <v>0.80867668726744646</v>
      </c>
      <c r="AS50" s="3" t="str">
        <f t="shared" si="20"/>
        <v>Mississippi</v>
      </c>
      <c r="AT50">
        <f t="shared" si="21"/>
        <v>49</v>
      </c>
      <c r="AU50" s="3">
        <f t="shared" si="22"/>
        <v>46.333333333333336</v>
      </c>
      <c r="AV50" s="3"/>
      <c r="AW50" s="3" t="str">
        <f t="shared" si="23"/>
        <v>Mississippi</v>
      </c>
      <c r="AX50" t="str">
        <f t="shared" si="24"/>
        <v/>
      </c>
      <c r="AY50">
        <v>51</v>
      </c>
    </row>
    <row r="51" spans="1:51" x14ac:dyDescent="0.25">
      <c r="A51">
        <v>1</v>
      </c>
      <c r="B51">
        <v>1</v>
      </c>
      <c r="C51">
        <v>1</v>
      </c>
      <c r="D51" t="s">
        <v>207</v>
      </c>
      <c r="E51">
        <v>67.624899999999997</v>
      </c>
      <c r="F51">
        <v>97</v>
      </c>
      <c r="G51">
        <v>65.471100000000007</v>
      </c>
      <c r="H51">
        <v>97</v>
      </c>
      <c r="I51">
        <v>104.998</v>
      </c>
      <c r="J51">
        <v>92</v>
      </c>
      <c r="K51">
        <v>106.82899999999999</v>
      </c>
      <c r="L51">
        <v>102</v>
      </c>
      <c r="M51">
        <v>94.637</v>
      </c>
      <c r="N51">
        <v>50</v>
      </c>
      <c r="O51">
        <v>93.489000000000004</v>
      </c>
      <c r="P51">
        <v>33</v>
      </c>
      <c r="Q51">
        <v>13.339700000000001</v>
      </c>
      <c r="R51">
        <v>56</v>
      </c>
      <c r="S51">
        <f t="shared" si="0"/>
        <v>0.19726461702715997</v>
      </c>
      <c r="T51">
        <f t="shared" si="1"/>
        <v>58</v>
      </c>
      <c r="U51">
        <f t="shared" si="2"/>
        <v>771764.79192910076</v>
      </c>
      <c r="V51">
        <f t="shared" si="3"/>
        <v>80</v>
      </c>
      <c r="W51">
        <f t="shared" si="4"/>
        <v>21.043122681569603</v>
      </c>
      <c r="X51">
        <f t="shared" si="5"/>
        <v>25</v>
      </c>
      <c r="Y51">
        <f t="shared" si="6"/>
        <v>41.5</v>
      </c>
      <c r="Z51">
        <v>0.7883</v>
      </c>
      <c r="AA51">
        <f t="shared" si="7"/>
        <v>52</v>
      </c>
      <c r="AB51">
        <v>0.84219999999999995</v>
      </c>
      <c r="AC51">
        <f t="shared" si="8"/>
        <v>0.81525000000000003</v>
      </c>
      <c r="AD51">
        <f t="shared" si="9"/>
        <v>54</v>
      </c>
      <c r="AE51">
        <v>0.82869999999999999</v>
      </c>
      <c r="AF51">
        <f t="shared" si="10"/>
        <v>35</v>
      </c>
      <c r="AG51">
        <v>0.83789999999999998</v>
      </c>
      <c r="AH51">
        <f t="shared" si="11"/>
        <v>45</v>
      </c>
      <c r="AI51">
        <f t="shared" si="12"/>
        <v>52.25</v>
      </c>
      <c r="AJ51">
        <f>IF(C51=1,(AI51/Z51),REF)</f>
        <v>66.281872383610306</v>
      </c>
      <c r="AK51">
        <f t="shared" si="13"/>
        <v>48</v>
      </c>
      <c r="AL51">
        <f>IF(B51=1,(AI51/AC51),REF)</f>
        <v>64.090769702545231</v>
      </c>
      <c r="AM51">
        <f t="shared" si="14"/>
        <v>47</v>
      </c>
      <c r="AN51">
        <f t="shared" si="15"/>
        <v>47</v>
      </c>
      <c r="AO51" t="str">
        <f t="shared" si="16"/>
        <v>Maryland</v>
      </c>
      <c r="AP51">
        <f t="shared" si="17"/>
        <v>0.59618010653940878</v>
      </c>
      <c r="AQ51">
        <f t="shared" si="18"/>
        <v>0.57694071132869351</v>
      </c>
      <c r="AR51">
        <f t="shared" si="19"/>
        <v>0.80783952580491802</v>
      </c>
      <c r="AS51" t="str">
        <f t="shared" si="20"/>
        <v>Maryland</v>
      </c>
      <c r="AT51">
        <f t="shared" si="21"/>
        <v>50</v>
      </c>
      <c r="AU51">
        <f t="shared" si="22"/>
        <v>50.333333333333336</v>
      </c>
      <c r="AW51" t="str">
        <f t="shared" si="23"/>
        <v>Maryland</v>
      </c>
      <c r="AX51" t="str">
        <f t="shared" si="24"/>
        <v/>
      </c>
      <c r="AY51">
        <v>52</v>
      </c>
    </row>
    <row r="52" spans="1:51" x14ac:dyDescent="0.25">
      <c r="A52">
        <v>1</v>
      </c>
      <c r="B52">
        <v>1</v>
      </c>
      <c r="C52">
        <v>1</v>
      </c>
      <c r="D52" t="s">
        <v>74</v>
      </c>
      <c r="E52">
        <v>66.293499999999995</v>
      </c>
      <c r="F52">
        <v>161</v>
      </c>
      <c r="G52">
        <v>64.2697</v>
      </c>
      <c r="H52">
        <v>151</v>
      </c>
      <c r="I52">
        <v>107.066</v>
      </c>
      <c r="J52">
        <v>54</v>
      </c>
      <c r="K52">
        <v>113.2</v>
      </c>
      <c r="L52">
        <v>25</v>
      </c>
      <c r="M52">
        <v>100.03</v>
      </c>
      <c r="N52">
        <v>155</v>
      </c>
      <c r="O52">
        <v>98.099900000000005</v>
      </c>
      <c r="P52">
        <v>94</v>
      </c>
      <c r="Q52">
        <v>15.100099999999999</v>
      </c>
      <c r="R52">
        <v>45</v>
      </c>
      <c r="S52">
        <f t="shared" si="0"/>
        <v>0.2277764788403086</v>
      </c>
      <c r="T52">
        <f t="shared" si="1"/>
        <v>45</v>
      </c>
      <c r="U52">
        <f t="shared" si="2"/>
        <v>849500.81943999988</v>
      </c>
      <c r="V52">
        <f t="shared" si="3"/>
        <v>25</v>
      </c>
      <c r="W52">
        <f t="shared" si="4"/>
        <v>23.18455449317003</v>
      </c>
      <c r="X52">
        <f t="shared" si="5"/>
        <v>88</v>
      </c>
      <c r="Y52">
        <f t="shared" si="6"/>
        <v>66.5</v>
      </c>
      <c r="Z52">
        <v>0.75080000000000002</v>
      </c>
      <c r="AA52">
        <f t="shared" si="7"/>
        <v>64</v>
      </c>
      <c r="AB52">
        <v>0.8962</v>
      </c>
      <c r="AC52">
        <f t="shared" si="8"/>
        <v>0.82350000000000001</v>
      </c>
      <c r="AD52">
        <f t="shared" si="9"/>
        <v>51</v>
      </c>
      <c r="AE52">
        <v>0.81069999999999998</v>
      </c>
      <c r="AF52">
        <f t="shared" si="10"/>
        <v>41</v>
      </c>
      <c r="AG52">
        <v>0.85129999999999995</v>
      </c>
      <c r="AH52">
        <f t="shared" si="11"/>
        <v>38</v>
      </c>
      <c r="AI52">
        <f t="shared" si="12"/>
        <v>44.416666666666664</v>
      </c>
      <c r="AJ52">
        <f>IF(C52=1,(AI52/Z52),REF)</f>
        <v>59.159119161782982</v>
      </c>
      <c r="AK52">
        <f t="shared" si="13"/>
        <v>43</v>
      </c>
      <c r="AL52">
        <f>IF(B52=1,(AI52/AC52),REF)</f>
        <v>53.936450111313498</v>
      </c>
      <c r="AM52">
        <f t="shared" si="14"/>
        <v>41</v>
      </c>
      <c r="AN52">
        <f t="shared" si="15"/>
        <v>41</v>
      </c>
      <c r="AO52" t="str">
        <f t="shared" si="16"/>
        <v>Boise St.</v>
      </c>
      <c r="AP52">
        <f t="shared" si="17"/>
        <v>0.57431151579660167</v>
      </c>
      <c r="AQ52">
        <f t="shared" si="18"/>
        <v>0.59548129294635832</v>
      </c>
      <c r="AR52">
        <f t="shared" si="19"/>
        <v>0.80692204524253097</v>
      </c>
      <c r="AS52" t="str">
        <f t="shared" si="20"/>
        <v>Boise St.</v>
      </c>
      <c r="AT52">
        <f t="shared" si="21"/>
        <v>51</v>
      </c>
      <c r="AU52">
        <f t="shared" si="22"/>
        <v>47.666666666666664</v>
      </c>
      <c r="AW52" t="str">
        <f t="shared" si="23"/>
        <v>Boise St.</v>
      </c>
      <c r="AX52" t="str">
        <f t="shared" si="24"/>
        <v/>
      </c>
      <c r="AY52">
        <v>53</v>
      </c>
    </row>
    <row r="53" spans="1:51" x14ac:dyDescent="0.25">
      <c r="A53">
        <v>1</v>
      </c>
      <c r="B53">
        <v>1</v>
      </c>
      <c r="C53">
        <v>1</v>
      </c>
      <c r="D53" t="s">
        <v>89</v>
      </c>
      <c r="E53">
        <v>66.351799999999997</v>
      </c>
      <c r="F53">
        <v>158</v>
      </c>
      <c r="G53">
        <v>63.887</v>
      </c>
      <c r="H53">
        <v>172</v>
      </c>
      <c r="I53">
        <v>101.459</v>
      </c>
      <c r="J53">
        <v>161</v>
      </c>
      <c r="K53">
        <v>107.434</v>
      </c>
      <c r="L53">
        <v>87</v>
      </c>
      <c r="M53">
        <v>96.589100000000002</v>
      </c>
      <c r="N53">
        <v>79</v>
      </c>
      <c r="O53">
        <v>94.704400000000007</v>
      </c>
      <c r="P53">
        <v>44</v>
      </c>
      <c r="Q53">
        <v>12.729799999999999</v>
      </c>
      <c r="R53">
        <v>59</v>
      </c>
      <c r="S53">
        <f t="shared" si="0"/>
        <v>0.19185010806036898</v>
      </c>
      <c r="T53">
        <f t="shared" si="1"/>
        <v>59</v>
      </c>
      <c r="U53">
        <f t="shared" si="2"/>
        <v>765836.74573644064</v>
      </c>
      <c r="V53">
        <f t="shared" si="3"/>
        <v>86</v>
      </c>
      <c r="W53">
        <f t="shared" si="4"/>
        <v>21.894727388710034</v>
      </c>
      <c r="X53">
        <f t="shared" si="5"/>
        <v>43</v>
      </c>
      <c r="Y53">
        <f t="shared" si="6"/>
        <v>51</v>
      </c>
      <c r="Z53">
        <v>0.81230000000000002</v>
      </c>
      <c r="AA53">
        <f t="shared" si="7"/>
        <v>47</v>
      </c>
      <c r="AB53">
        <v>0.78439999999999999</v>
      </c>
      <c r="AC53">
        <f t="shared" si="8"/>
        <v>0.79835</v>
      </c>
      <c r="AD53">
        <f t="shared" si="9"/>
        <v>57</v>
      </c>
      <c r="AE53">
        <v>0.82889999999999997</v>
      </c>
      <c r="AF53">
        <f t="shared" si="10"/>
        <v>34</v>
      </c>
      <c r="AG53">
        <v>0.80020000000000002</v>
      </c>
      <c r="AH53">
        <f t="shared" si="11"/>
        <v>67</v>
      </c>
      <c r="AI53">
        <f t="shared" si="12"/>
        <v>59</v>
      </c>
      <c r="AJ53">
        <f>IF(C53=1,(AI53/Z53),REF)</f>
        <v>72.633263572571707</v>
      </c>
      <c r="AK53">
        <f t="shared" si="13"/>
        <v>51</v>
      </c>
      <c r="AL53">
        <f>IF(B53=1,(AI53/AC53),REF)</f>
        <v>73.902423748982272</v>
      </c>
      <c r="AM53">
        <f t="shared" si="14"/>
        <v>56</v>
      </c>
      <c r="AN53">
        <f t="shared" si="15"/>
        <v>51</v>
      </c>
      <c r="AO53" t="str">
        <f t="shared" si="16"/>
        <v>California</v>
      </c>
      <c r="AP53">
        <f t="shared" si="17"/>
        <v>0.6087350773353104</v>
      </c>
      <c r="AQ53">
        <f t="shared" si="18"/>
        <v>0.5550100003717906</v>
      </c>
      <c r="AR53" s="3">
        <f t="shared" si="19"/>
        <v>0.80525076218073222</v>
      </c>
      <c r="AS53" s="3" t="str">
        <f t="shared" si="20"/>
        <v>California</v>
      </c>
      <c r="AT53">
        <f t="shared" si="21"/>
        <v>52</v>
      </c>
      <c r="AU53" s="3">
        <f t="shared" si="22"/>
        <v>53.333333333333336</v>
      </c>
      <c r="AV53" s="3"/>
      <c r="AW53" s="3" t="str">
        <f t="shared" si="23"/>
        <v>California</v>
      </c>
      <c r="AX53" t="str">
        <f t="shared" si="24"/>
        <v/>
      </c>
      <c r="AY53">
        <v>54</v>
      </c>
    </row>
    <row r="54" spans="1:51" x14ac:dyDescent="0.25">
      <c r="A54">
        <v>1</v>
      </c>
      <c r="B54">
        <v>1</v>
      </c>
      <c r="C54">
        <v>1</v>
      </c>
      <c r="D54" t="s">
        <v>81</v>
      </c>
      <c r="E54">
        <v>62.507399999999997</v>
      </c>
      <c r="F54">
        <v>303</v>
      </c>
      <c r="G54">
        <v>60.989100000000001</v>
      </c>
      <c r="H54">
        <v>287</v>
      </c>
      <c r="I54">
        <v>107.66500000000001</v>
      </c>
      <c r="J54">
        <v>43</v>
      </c>
      <c r="K54">
        <v>107.88200000000001</v>
      </c>
      <c r="L54">
        <v>76</v>
      </c>
      <c r="M54">
        <v>92.264300000000006</v>
      </c>
      <c r="N54">
        <v>29</v>
      </c>
      <c r="O54">
        <v>94.438400000000001</v>
      </c>
      <c r="P54">
        <v>41</v>
      </c>
      <c r="Q54">
        <v>13.4434</v>
      </c>
      <c r="R54">
        <v>55</v>
      </c>
      <c r="S54">
        <f t="shared" si="0"/>
        <v>0.21507213545916171</v>
      </c>
      <c r="T54">
        <f t="shared" si="1"/>
        <v>51</v>
      </c>
      <c r="U54">
        <f t="shared" si="2"/>
        <v>727493.99534183764</v>
      </c>
      <c r="V54">
        <f t="shared" si="3"/>
        <v>126</v>
      </c>
      <c r="W54">
        <f t="shared" si="4"/>
        <v>23.136963320964153</v>
      </c>
      <c r="X54">
        <f t="shared" si="5"/>
        <v>86</v>
      </c>
      <c r="Y54">
        <f t="shared" si="6"/>
        <v>68.5</v>
      </c>
      <c r="Z54">
        <v>0.81359999999999999</v>
      </c>
      <c r="AA54">
        <f t="shared" si="7"/>
        <v>46</v>
      </c>
      <c r="AB54">
        <v>0.80289999999999995</v>
      </c>
      <c r="AC54">
        <f t="shared" si="8"/>
        <v>0.80824999999999991</v>
      </c>
      <c r="AD54">
        <f t="shared" si="9"/>
        <v>56</v>
      </c>
      <c r="AE54">
        <v>0.82379999999999998</v>
      </c>
      <c r="AF54">
        <f t="shared" si="10"/>
        <v>37</v>
      </c>
      <c r="AG54">
        <v>0.83850000000000002</v>
      </c>
      <c r="AH54">
        <f t="shared" si="11"/>
        <v>44</v>
      </c>
      <c r="AI54">
        <f t="shared" si="12"/>
        <v>63.75</v>
      </c>
      <c r="AJ54">
        <f>IF(C54=1,(AI54/Z54),REF)</f>
        <v>78.355457227138643</v>
      </c>
      <c r="AK54">
        <f t="shared" si="13"/>
        <v>55</v>
      </c>
      <c r="AL54">
        <f>IF(B54=1,(AI54/AC54),REF)</f>
        <v>78.87411073306528</v>
      </c>
      <c r="AM54">
        <f t="shared" si="14"/>
        <v>58</v>
      </c>
      <c r="AN54">
        <f t="shared" si="15"/>
        <v>55</v>
      </c>
      <c r="AO54" t="str">
        <f t="shared" si="16"/>
        <v>Bucknell</v>
      </c>
      <c r="AP54">
        <f t="shared" si="17"/>
        <v>0.60510319432068449</v>
      </c>
      <c r="AQ54">
        <f t="shared" si="18"/>
        <v>0.55733808097034698</v>
      </c>
      <c r="AR54">
        <f t="shared" si="19"/>
        <v>0.80488977557185026</v>
      </c>
      <c r="AS54" t="str">
        <f t="shared" si="20"/>
        <v>Bucknell</v>
      </c>
      <c r="AT54">
        <f t="shared" si="21"/>
        <v>53</v>
      </c>
      <c r="AU54">
        <f t="shared" si="22"/>
        <v>54.666666666666664</v>
      </c>
      <c r="AW54" t="str">
        <f t="shared" si="23"/>
        <v>Bucknell</v>
      </c>
      <c r="AX54" t="str">
        <f t="shared" si="24"/>
        <v/>
      </c>
      <c r="AY54">
        <v>55</v>
      </c>
    </row>
    <row r="55" spans="1:51" x14ac:dyDescent="0.25">
      <c r="A55">
        <v>1</v>
      </c>
      <c r="B55">
        <v>1</v>
      </c>
      <c r="C55">
        <v>1</v>
      </c>
      <c r="D55" t="s">
        <v>105</v>
      </c>
      <c r="E55">
        <v>65.714699999999993</v>
      </c>
      <c r="F55">
        <v>187</v>
      </c>
      <c r="G55">
        <v>63.002800000000001</v>
      </c>
      <c r="H55">
        <v>211</v>
      </c>
      <c r="I55">
        <v>101.747</v>
      </c>
      <c r="J55">
        <v>154</v>
      </c>
      <c r="K55">
        <v>107.26900000000001</v>
      </c>
      <c r="L55">
        <v>91</v>
      </c>
      <c r="M55">
        <v>95.493700000000004</v>
      </c>
      <c r="N55">
        <v>61</v>
      </c>
      <c r="O55">
        <v>92.473699999999994</v>
      </c>
      <c r="P55">
        <v>26</v>
      </c>
      <c r="Q55">
        <v>14.7956</v>
      </c>
      <c r="R55">
        <v>49</v>
      </c>
      <c r="S55">
        <f t="shared" si="0"/>
        <v>0.22514445017629256</v>
      </c>
      <c r="T55">
        <f t="shared" si="1"/>
        <v>46</v>
      </c>
      <c r="U55">
        <f t="shared" si="2"/>
        <v>756155.28790160664</v>
      </c>
      <c r="V55">
        <f t="shared" si="3"/>
        <v>93</v>
      </c>
      <c r="W55">
        <f t="shared" si="4"/>
        <v>21.279756098480494</v>
      </c>
      <c r="X55">
        <f t="shared" si="5"/>
        <v>30</v>
      </c>
      <c r="Y55">
        <f t="shared" si="6"/>
        <v>38</v>
      </c>
      <c r="Z55">
        <v>0.74490000000000001</v>
      </c>
      <c r="AA55">
        <f t="shared" si="7"/>
        <v>66</v>
      </c>
      <c r="AB55">
        <v>0.92310000000000003</v>
      </c>
      <c r="AC55">
        <f t="shared" si="8"/>
        <v>0.83400000000000007</v>
      </c>
      <c r="AD55">
        <f t="shared" si="9"/>
        <v>47</v>
      </c>
      <c r="AE55">
        <v>0.75139999999999996</v>
      </c>
      <c r="AF55">
        <f t="shared" si="10"/>
        <v>63</v>
      </c>
      <c r="AG55">
        <v>0.8226</v>
      </c>
      <c r="AH55">
        <f t="shared" si="11"/>
        <v>55</v>
      </c>
      <c r="AI55">
        <f t="shared" si="12"/>
        <v>57</v>
      </c>
      <c r="AJ55">
        <f>IF(C55=1,(AI55/Z55),REF)</f>
        <v>76.520338300443015</v>
      </c>
      <c r="AK55">
        <f t="shared" si="13"/>
        <v>54</v>
      </c>
      <c r="AL55">
        <f>IF(B55=1,(AI55/AC55),REF)</f>
        <v>68.345323741007192</v>
      </c>
      <c r="AM55">
        <f t="shared" si="14"/>
        <v>52</v>
      </c>
      <c r="AN55">
        <f t="shared" si="15"/>
        <v>47</v>
      </c>
      <c r="AO55" t="str">
        <f t="shared" si="16"/>
        <v>Colorado</v>
      </c>
      <c r="AP55">
        <f t="shared" si="17"/>
        <v>0.55532307101535783</v>
      </c>
      <c r="AQ55">
        <f t="shared" si="18"/>
        <v>0.58548701017540494</v>
      </c>
      <c r="AR55">
        <f t="shared" si="19"/>
        <v>0.79886490373984675</v>
      </c>
      <c r="AS55" t="str">
        <f t="shared" si="20"/>
        <v>Colorado</v>
      </c>
      <c r="AT55">
        <f t="shared" si="21"/>
        <v>54</v>
      </c>
      <c r="AU55">
        <f t="shared" si="22"/>
        <v>49.333333333333336</v>
      </c>
      <c r="AW55" t="str">
        <f t="shared" si="23"/>
        <v>Colorado</v>
      </c>
      <c r="AX55" t="str">
        <f t="shared" si="24"/>
        <v/>
      </c>
      <c r="AY55">
        <v>56</v>
      </c>
    </row>
    <row r="56" spans="1:51" x14ac:dyDescent="0.25">
      <c r="A56">
        <v>1</v>
      </c>
      <c r="B56">
        <v>1</v>
      </c>
      <c r="C56">
        <v>1</v>
      </c>
      <c r="D56" t="s">
        <v>52</v>
      </c>
      <c r="E56">
        <v>66.660700000000006</v>
      </c>
      <c r="F56">
        <v>141</v>
      </c>
      <c r="G56">
        <v>64.624300000000005</v>
      </c>
      <c r="H56">
        <v>132</v>
      </c>
      <c r="I56">
        <v>106.661</v>
      </c>
      <c r="J56">
        <v>62</v>
      </c>
      <c r="K56">
        <v>107.801</v>
      </c>
      <c r="L56">
        <v>78</v>
      </c>
      <c r="M56">
        <v>92.332300000000004</v>
      </c>
      <c r="N56">
        <v>31</v>
      </c>
      <c r="O56">
        <v>94.058300000000003</v>
      </c>
      <c r="P56">
        <v>37</v>
      </c>
      <c r="Q56">
        <v>13.742699999999999</v>
      </c>
      <c r="R56">
        <v>52</v>
      </c>
      <c r="S56">
        <f t="shared" si="0"/>
        <v>0.2061589512261347</v>
      </c>
      <c r="T56">
        <f t="shared" si="1"/>
        <v>53</v>
      </c>
      <c r="U56">
        <f t="shared" si="2"/>
        <v>774667.70110158075</v>
      </c>
      <c r="V56">
        <f t="shared" si="3"/>
        <v>76</v>
      </c>
      <c r="W56">
        <f t="shared" si="4"/>
        <v>21.555868735305925</v>
      </c>
      <c r="X56">
        <f t="shared" si="5"/>
        <v>38</v>
      </c>
      <c r="Y56">
        <f t="shared" si="6"/>
        <v>45.5</v>
      </c>
      <c r="Z56">
        <v>0.77070000000000005</v>
      </c>
      <c r="AA56">
        <f t="shared" si="7"/>
        <v>55</v>
      </c>
      <c r="AB56">
        <v>0.81440000000000001</v>
      </c>
      <c r="AC56">
        <f t="shared" si="8"/>
        <v>0.79255000000000009</v>
      </c>
      <c r="AD56">
        <f t="shared" si="9"/>
        <v>60</v>
      </c>
      <c r="AE56">
        <v>0.72109999999999996</v>
      </c>
      <c r="AF56">
        <f t="shared" si="10"/>
        <v>76</v>
      </c>
      <c r="AG56">
        <v>0.85489999999999999</v>
      </c>
      <c r="AH56">
        <f t="shared" si="11"/>
        <v>35</v>
      </c>
      <c r="AI56">
        <f t="shared" si="12"/>
        <v>57.583333333333336</v>
      </c>
      <c r="AJ56">
        <f>IF(C56=1,(AI56/Z56),REF)</f>
        <v>74.715626486743645</v>
      </c>
      <c r="AK56">
        <f t="shared" si="13"/>
        <v>53</v>
      </c>
      <c r="AL56">
        <f>IF(B56=1,(AI56/AC56),REF)</f>
        <v>72.655773557924832</v>
      </c>
      <c r="AM56">
        <f t="shared" si="14"/>
        <v>53</v>
      </c>
      <c r="AN56">
        <f t="shared" si="15"/>
        <v>53</v>
      </c>
      <c r="AO56" t="str">
        <f t="shared" si="16"/>
        <v>Akron</v>
      </c>
      <c r="AP56">
        <f t="shared" si="17"/>
        <v>0.57592992566939027</v>
      </c>
      <c r="AQ56">
        <f t="shared" si="18"/>
        <v>0.5521508156145476</v>
      </c>
      <c r="AR56">
        <f t="shared" si="19"/>
        <v>0.79528735217563828</v>
      </c>
      <c r="AS56" t="str">
        <f t="shared" si="20"/>
        <v>Akron</v>
      </c>
      <c r="AT56">
        <f t="shared" si="21"/>
        <v>55</v>
      </c>
      <c r="AU56">
        <f t="shared" si="22"/>
        <v>56</v>
      </c>
      <c r="AW56" t="str">
        <f t="shared" si="23"/>
        <v>Akron</v>
      </c>
      <c r="AX56" t="str">
        <f t="shared" si="24"/>
        <v/>
      </c>
      <c r="AY56">
        <v>57</v>
      </c>
    </row>
    <row r="57" spans="1:51" x14ac:dyDescent="0.25">
      <c r="A57">
        <v>1</v>
      </c>
      <c r="B57">
        <v>1</v>
      </c>
      <c r="C57">
        <v>1</v>
      </c>
      <c r="D57" t="s">
        <v>264</v>
      </c>
      <c r="E57">
        <v>66.770899999999997</v>
      </c>
      <c r="F57">
        <v>135</v>
      </c>
      <c r="G57">
        <v>64.650300000000001</v>
      </c>
      <c r="H57">
        <v>131</v>
      </c>
      <c r="I57">
        <v>105.529</v>
      </c>
      <c r="J57">
        <v>81</v>
      </c>
      <c r="K57">
        <v>111.40900000000001</v>
      </c>
      <c r="L57">
        <v>39</v>
      </c>
      <c r="M57">
        <v>98.341099999999997</v>
      </c>
      <c r="N57">
        <v>124</v>
      </c>
      <c r="O57">
        <v>97.0916</v>
      </c>
      <c r="P57">
        <v>78</v>
      </c>
      <c r="Q57">
        <v>14.3172</v>
      </c>
      <c r="R57">
        <v>50</v>
      </c>
      <c r="S57">
        <f t="shared" si="0"/>
        <v>0.21442574534714984</v>
      </c>
      <c r="T57">
        <f t="shared" si="1"/>
        <v>52</v>
      </c>
      <c r="U57">
        <f t="shared" si="2"/>
        <v>828758.09258112288</v>
      </c>
      <c r="V57">
        <f t="shared" si="3"/>
        <v>34</v>
      </c>
      <c r="W57">
        <f t="shared" si="4"/>
        <v>22.641407578459049</v>
      </c>
      <c r="X57">
        <f t="shared" si="5"/>
        <v>64</v>
      </c>
      <c r="Y57">
        <f t="shared" si="6"/>
        <v>58</v>
      </c>
      <c r="Z57">
        <v>0.74050000000000005</v>
      </c>
      <c r="AA57">
        <f t="shared" si="7"/>
        <v>67</v>
      </c>
      <c r="AB57">
        <v>0.91639999999999999</v>
      </c>
      <c r="AC57">
        <f t="shared" si="8"/>
        <v>0.82845000000000002</v>
      </c>
      <c r="AD57">
        <f t="shared" si="9"/>
        <v>50</v>
      </c>
      <c r="AE57">
        <v>0.65500000000000003</v>
      </c>
      <c r="AF57">
        <f t="shared" si="10"/>
        <v>94</v>
      </c>
      <c r="AG57">
        <v>0.76670000000000005</v>
      </c>
      <c r="AH57">
        <f t="shared" si="11"/>
        <v>75</v>
      </c>
      <c r="AI57">
        <f t="shared" si="12"/>
        <v>60.5</v>
      </c>
      <c r="AJ57">
        <f>IF(C57=1,(AI57/Z57),REF)</f>
        <v>81.701553004726534</v>
      </c>
      <c r="AK57">
        <f t="shared" si="13"/>
        <v>57</v>
      </c>
      <c r="AL57">
        <f>IF(B57=1,(AI57/AC57),REF)</f>
        <v>73.027943750377204</v>
      </c>
      <c r="AM57">
        <f t="shared" si="14"/>
        <v>54</v>
      </c>
      <c r="AN57">
        <f t="shared" si="15"/>
        <v>50</v>
      </c>
      <c r="AO57" t="str">
        <f t="shared" si="16"/>
        <v>Oklahoma</v>
      </c>
      <c r="AP57">
        <f t="shared" si="17"/>
        <v>0.54843790380778212</v>
      </c>
      <c r="AQ57">
        <f t="shared" si="18"/>
        <v>0.57679300160876423</v>
      </c>
      <c r="AR57">
        <f t="shared" si="19"/>
        <v>0.7944830982436466</v>
      </c>
      <c r="AS57" t="str">
        <f t="shared" si="20"/>
        <v>Oklahoma</v>
      </c>
      <c r="AT57">
        <f t="shared" si="21"/>
        <v>56</v>
      </c>
      <c r="AU57">
        <f t="shared" si="22"/>
        <v>52</v>
      </c>
      <c r="AW57" t="str">
        <f t="shared" si="23"/>
        <v>Oklahoma</v>
      </c>
      <c r="AX57" t="str">
        <f t="shared" si="24"/>
        <v/>
      </c>
      <c r="AY57">
        <v>58</v>
      </c>
    </row>
    <row r="58" spans="1:51" x14ac:dyDescent="0.25">
      <c r="A58">
        <v>1</v>
      </c>
      <c r="B58">
        <v>1</v>
      </c>
      <c r="C58">
        <v>1</v>
      </c>
      <c r="D58" t="s">
        <v>53</v>
      </c>
      <c r="E58">
        <v>61.977899999999998</v>
      </c>
      <c r="F58">
        <v>312</v>
      </c>
      <c r="G58">
        <v>59.712800000000001</v>
      </c>
      <c r="H58">
        <v>318</v>
      </c>
      <c r="I58">
        <v>99.407499999999999</v>
      </c>
      <c r="J58">
        <v>190</v>
      </c>
      <c r="K58">
        <v>104.11</v>
      </c>
      <c r="L58">
        <v>144</v>
      </c>
      <c r="M58">
        <v>94.253100000000003</v>
      </c>
      <c r="N58">
        <v>46</v>
      </c>
      <c r="O58">
        <v>93.304599999999994</v>
      </c>
      <c r="P58">
        <v>31</v>
      </c>
      <c r="Q58">
        <v>10.8058</v>
      </c>
      <c r="R58">
        <v>69</v>
      </c>
      <c r="S58">
        <f t="shared" si="0"/>
        <v>0.174342789929959</v>
      </c>
      <c r="T58">
        <f t="shared" si="1"/>
        <v>65</v>
      </c>
      <c r="U58">
        <f t="shared" si="2"/>
        <v>671771.77068458998</v>
      </c>
      <c r="V58">
        <f t="shared" si="3"/>
        <v>194</v>
      </c>
      <c r="W58">
        <f t="shared" si="4"/>
        <v>22.888009848727989</v>
      </c>
      <c r="X58">
        <f t="shared" si="5"/>
        <v>78</v>
      </c>
      <c r="Y58">
        <f t="shared" si="6"/>
        <v>71.5</v>
      </c>
      <c r="Z58">
        <v>0.82420000000000004</v>
      </c>
      <c r="AA58">
        <f t="shared" si="7"/>
        <v>40</v>
      </c>
      <c r="AB58">
        <v>0.75529999999999997</v>
      </c>
      <c r="AC58">
        <f t="shared" si="8"/>
        <v>0.78974999999999995</v>
      </c>
      <c r="AD58">
        <f t="shared" si="9"/>
        <v>62</v>
      </c>
      <c r="AE58">
        <v>0.79139999999999999</v>
      </c>
      <c r="AF58">
        <f t="shared" si="10"/>
        <v>51</v>
      </c>
      <c r="AG58">
        <v>0.74219999999999997</v>
      </c>
      <c r="AH58">
        <f t="shared" si="11"/>
        <v>81</v>
      </c>
      <c r="AI58">
        <f t="shared" si="12"/>
        <v>87.416666666666671</v>
      </c>
      <c r="AJ58">
        <f>IF(C58=1,(AI58/Z58),REF)</f>
        <v>106.0624443905201</v>
      </c>
      <c r="AK58">
        <f t="shared" si="13"/>
        <v>70</v>
      </c>
      <c r="AL58">
        <f>IF(B58=1,(AI58/AC58),REF)</f>
        <v>110.68903661496256</v>
      </c>
      <c r="AM58">
        <f t="shared" si="14"/>
        <v>76</v>
      </c>
      <c r="AN58">
        <f t="shared" si="15"/>
        <v>62</v>
      </c>
      <c r="AO58" t="str">
        <f t="shared" si="16"/>
        <v>Alabama</v>
      </c>
      <c r="AP58">
        <f t="shared" si="17"/>
        <v>0.59470539397044619</v>
      </c>
      <c r="AQ58">
        <f t="shared" si="18"/>
        <v>0.52199503563922578</v>
      </c>
      <c r="AR58">
        <f t="shared" si="19"/>
        <v>0.79206837775059769</v>
      </c>
      <c r="AS58" t="str">
        <f t="shared" si="20"/>
        <v>Alabama</v>
      </c>
      <c r="AT58">
        <f t="shared" si="21"/>
        <v>57</v>
      </c>
      <c r="AU58">
        <f t="shared" si="22"/>
        <v>60.333333333333336</v>
      </c>
      <c r="AW58" t="str">
        <f t="shared" si="23"/>
        <v>Alabama</v>
      </c>
      <c r="AX58" t="str">
        <f t="shared" si="24"/>
        <v/>
      </c>
      <c r="AY58">
        <v>59</v>
      </c>
    </row>
    <row r="59" spans="1:51" x14ac:dyDescent="0.25">
      <c r="A59">
        <v>1</v>
      </c>
      <c r="B59">
        <v>1</v>
      </c>
      <c r="C59">
        <v>1</v>
      </c>
      <c r="D59" t="s">
        <v>380</v>
      </c>
      <c r="E59">
        <v>65.764899999999997</v>
      </c>
      <c r="F59">
        <v>185</v>
      </c>
      <c r="G59">
        <v>63.436300000000003</v>
      </c>
      <c r="H59">
        <v>192</v>
      </c>
      <c r="I59">
        <v>102.051</v>
      </c>
      <c r="J59">
        <v>145</v>
      </c>
      <c r="K59">
        <v>107.361</v>
      </c>
      <c r="L59">
        <v>88</v>
      </c>
      <c r="M59">
        <v>100.431</v>
      </c>
      <c r="N59">
        <v>165</v>
      </c>
      <c r="O59">
        <v>98.202500000000001</v>
      </c>
      <c r="P59">
        <v>96</v>
      </c>
      <c r="Q59">
        <v>9.1584699999999994</v>
      </c>
      <c r="R59">
        <v>80</v>
      </c>
      <c r="S59">
        <f t="shared" si="0"/>
        <v>0.13926121684971776</v>
      </c>
      <c r="T59">
        <f t="shared" si="1"/>
        <v>78</v>
      </c>
      <c r="U59">
        <f t="shared" si="2"/>
        <v>758031.51223213295</v>
      </c>
      <c r="V59">
        <f t="shared" si="3"/>
        <v>91</v>
      </c>
      <c r="W59">
        <f t="shared" si="4"/>
        <v>23.41002655629531</v>
      </c>
      <c r="X59">
        <f t="shared" si="5"/>
        <v>96</v>
      </c>
      <c r="Y59">
        <f t="shared" si="6"/>
        <v>87</v>
      </c>
      <c r="Z59">
        <v>0.83909999999999996</v>
      </c>
      <c r="AA59">
        <f t="shared" si="7"/>
        <v>34</v>
      </c>
      <c r="AB59">
        <v>0.67079999999999995</v>
      </c>
      <c r="AC59">
        <f t="shared" si="8"/>
        <v>0.75495000000000001</v>
      </c>
      <c r="AD59">
        <f t="shared" si="9"/>
        <v>75</v>
      </c>
      <c r="AE59">
        <v>0.79179999999999995</v>
      </c>
      <c r="AF59">
        <f t="shared" si="10"/>
        <v>50</v>
      </c>
      <c r="AG59">
        <v>0.69479999999999997</v>
      </c>
      <c r="AH59">
        <f t="shared" si="11"/>
        <v>99</v>
      </c>
      <c r="AI59">
        <f t="shared" si="12"/>
        <v>80</v>
      </c>
      <c r="AJ59">
        <f>IF(C59=1,(AI59/Z59),REF)</f>
        <v>95.340245501132173</v>
      </c>
      <c r="AK59">
        <f t="shared" si="13"/>
        <v>63</v>
      </c>
      <c r="AL59">
        <f>IF(B59=1,(AI59/AC59),REF)</f>
        <v>105.96728260149679</v>
      </c>
      <c r="AM59">
        <f t="shared" si="14"/>
        <v>72</v>
      </c>
      <c r="AN59">
        <f t="shared" si="15"/>
        <v>63</v>
      </c>
      <c r="AO59" t="str">
        <f t="shared" si="16"/>
        <v>Washington</v>
      </c>
      <c r="AP59">
        <f t="shared" si="17"/>
        <v>0.61194378033987296</v>
      </c>
      <c r="AQ59">
        <f t="shared" si="18"/>
        <v>0.5017201331501745</v>
      </c>
      <c r="AR59">
        <f t="shared" si="19"/>
        <v>0.79120616146381018</v>
      </c>
      <c r="AS59" t="str">
        <f t="shared" si="20"/>
        <v>Washington</v>
      </c>
      <c r="AT59">
        <f t="shared" si="21"/>
        <v>58</v>
      </c>
      <c r="AU59">
        <f t="shared" si="22"/>
        <v>65.333333333333329</v>
      </c>
      <c r="AW59" t="str">
        <f t="shared" si="23"/>
        <v>Washington</v>
      </c>
      <c r="AX59" t="str">
        <f t="shared" si="24"/>
        <v/>
      </c>
      <c r="AY59">
        <v>60</v>
      </c>
    </row>
    <row r="60" spans="1:51" x14ac:dyDescent="0.25">
      <c r="A60">
        <v>1</v>
      </c>
      <c r="B60">
        <v>1</v>
      </c>
      <c r="C60">
        <v>1</v>
      </c>
      <c r="D60" t="s">
        <v>302</v>
      </c>
      <c r="E60">
        <v>67.019300000000001</v>
      </c>
      <c r="F60">
        <v>124</v>
      </c>
      <c r="G60">
        <v>65.262100000000004</v>
      </c>
      <c r="H60">
        <v>110</v>
      </c>
      <c r="I60">
        <v>107.143</v>
      </c>
      <c r="J60">
        <v>52</v>
      </c>
      <c r="K60">
        <v>109.935</v>
      </c>
      <c r="L60">
        <v>54</v>
      </c>
      <c r="M60">
        <v>99.890299999999996</v>
      </c>
      <c r="N60">
        <v>154</v>
      </c>
      <c r="O60">
        <v>101.127</v>
      </c>
      <c r="P60">
        <v>141</v>
      </c>
      <c r="Q60">
        <v>8.8073399999999999</v>
      </c>
      <c r="R60">
        <v>82</v>
      </c>
      <c r="S60">
        <f t="shared" si="0"/>
        <v>0.1314248283703352</v>
      </c>
      <c r="T60">
        <f t="shared" si="1"/>
        <v>85</v>
      </c>
      <c r="U60">
        <f t="shared" si="2"/>
        <v>809975.43716654263</v>
      </c>
      <c r="V60">
        <f t="shared" si="3"/>
        <v>50</v>
      </c>
      <c r="W60">
        <f t="shared" si="4"/>
        <v>24.076176068458892</v>
      </c>
      <c r="X60">
        <f t="shared" si="5"/>
        <v>117</v>
      </c>
      <c r="Y60">
        <f t="shared" si="6"/>
        <v>101</v>
      </c>
      <c r="Z60">
        <v>0.82509999999999994</v>
      </c>
      <c r="AA60">
        <f t="shared" si="7"/>
        <v>39</v>
      </c>
      <c r="AB60">
        <v>0.72430000000000005</v>
      </c>
      <c r="AC60">
        <f t="shared" si="8"/>
        <v>0.77469999999999994</v>
      </c>
      <c r="AD60">
        <f t="shared" si="9"/>
        <v>67</v>
      </c>
      <c r="AE60">
        <v>0.49840000000000001</v>
      </c>
      <c r="AF60">
        <f t="shared" si="10"/>
        <v>156</v>
      </c>
      <c r="AG60">
        <v>0.83189999999999997</v>
      </c>
      <c r="AH60">
        <f t="shared" si="11"/>
        <v>48</v>
      </c>
      <c r="AI60">
        <f t="shared" si="12"/>
        <v>84.5</v>
      </c>
      <c r="AJ60">
        <f>IF(C60=1,(AI60/Z60),REF)</f>
        <v>102.41182886922797</v>
      </c>
      <c r="AK60">
        <f t="shared" si="13"/>
        <v>66</v>
      </c>
      <c r="AL60">
        <f>IF(B60=1,(AI60/AC60),REF)</f>
        <v>109.07448044404286</v>
      </c>
      <c r="AM60">
        <f t="shared" si="14"/>
        <v>75</v>
      </c>
      <c r="AN60">
        <f t="shared" si="15"/>
        <v>66</v>
      </c>
      <c r="AO60" t="str">
        <f t="shared" si="16"/>
        <v>Santa Clara</v>
      </c>
      <c r="AP60">
        <f t="shared" si="17"/>
        <v>0.59744372698477788</v>
      </c>
      <c r="AQ60">
        <f t="shared" si="18"/>
        <v>0.51298890938191199</v>
      </c>
      <c r="AR60">
        <f t="shared" si="19"/>
        <v>0.79028709237170081</v>
      </c>
      <c r="AS60" t="str">
        <f t="shared" si="20"/>
        <v>Santa Clara</v>
      </c>
      <c r="AT60">
        <f t="shared" si="21"/>
        <v>59</v>
      </c>
      <c r="AU60">
        <f t="shared" si="22"/>
        <v>64</v>
      </c>
      <c r="AW60" t="str">
        <f t="shared" si="23"/>
        <v>Santa Clara</v>
      </c>
      <c r="AX60" t="str">
        <f t="shared" si="24"/>
        <v/>
      </c>
      <c r="AY60">
        <v>61</v>
      </c>
    </row>
    <row r="61" spans="1:51" x14ac:dyDescent="0.25">
      <c r="A61">
        <v>1</v>
      </c>
      <c r="B61">
        <v>1</v>
      </c>
      <c r="C61">
        <v>1</v>
      </c>
      <c r="D61" t="s">
        <v>375</v>
      </c>
      <c r="E61">
        <v>60.850700000000003</v>
      </c>
      <c r="F61">
        <v>334</v>
      </c>
      <c r="G61">
        <v>58.029600000000002</v>
      </c>
      <c r="H61">
        <v>341</v>
      </c>
      <c r="I61">
        <v>104.52</v>
      </c>
      <c r="J61">
        <v>95</v>
      </c>
      <c r="K61">
        <v>107.657</v>
      </c>
      <c r="L61">
        <v>81</v>
      </c>
      <c r="M61">
        <v>90.180199999999999</v>
      </c>
      <c r="N61">
        <v>12</v>
      </c>
      <c r="O61">
        <v>91.389899999999997</v>
      </c>
      <c r="P61">
        <v>18</v>
      </c>
      <c r="Q61">
        <v>16.2669</v>
      </c>
      <c r="R61">
        <v>37</v>
      </c>
      <c r="S61">
        <f t="shared" si="0"/>
        <v>0.26732806689158872</v>
      </c>
      <c r="T61">
        <f t="shared" si="1"/>
        <v>30</v>
      </c>
      <c r="U61">
        <f t="shared" si="2"/>
        <v>705261.4171624044</v>
      </c>
      <c r="V61">
        <f t="shared" si="3"/>
        <v>158</v>
      </c>
      <c r="W61">
        <f t="shared" si="4"/>
        <v>22.551298049213965</v>
      </c>
      <c r="X61">
        <f t="shared" si="5"/>
        <v>58</v>
      </c>
      <c r="Y61">
        <f t="shared" si="6"/>
        <v>44</v>
      </c>
      <c r="Z61">
        <v>0.72219999999999995</v>
      </c>
      <c r="AA61">
        <f t="shared" si="7"/>
        <v>73</v>
      </c>
      <c r="AB61">
        <v>0.94410000000000005</v>
      </c>
      <c r="AC61">
        <f t="shared" si="8"/>
        <v>0.83315000000000006</v>
      </c>
      <c r="AD61">
        <f t="shared" si="9"/>
        <v>49</v>
      </c>
      <c r="AE61">
        <v>0.76339999999999997</v>
      </c>
      <c r="AF61">
        <f t="shared" si="10"/>
        <v>60</v>
      </c>
      <c r="AG61">
        <v>0.85629999999999995</v>
      </c>
      <c r="AH61">
        <f t="shared" si="11"/>
        <v>34</v>
      </c>
      <c r="AI61">
        <f t="shared" si="12"/>
        <v>62.5</v>
      </c>
      <c r="AJ61">
        <f>IF(C61=1,(AI61/Z61),REF)</f>
        <v>86.541124342287461</v>
      </c>
      <c r="AK61">
        <f t="shared" si="13"/>
        <v>58</v>
      </c>
      <c r="AL61">
        <f>IF(B61=1,(AI61/AC61),REF)</f>
        <v>75.016503630798766</v>
      </c>
      <c r="AM61">
        <f t="shared" si="14"/>
        <v>57</v>
      </c>
      <c r="AN61">
        <f t="shared" si="15"/>
        <v>49</v>
      </c>
      <c r="AO61" t="str">
        <f t="shared" si="16"/>
        <v>Virginia</v>
      </c>
      <c r="AP61">
        <f t="shared" si="17"/>
        <v>0.53181509644814517</v>
      </c>
      <c r="AQ61">
        <f t="shared" si="18"/>
        <v>0.57812055430783693</v>
      </c>
      <c r="AR61">
        <f t="shared" si="19"/>
        <v>0.79014559290625641</v>
      </c>
      <c r="AS61" t="str">
        <f t="shared" si="20"/>
        <v>Virginia</v>
      </c>
      <c r="AT61">
        <f t="shared" si="21"/>
        <v>60</v>
      </c>
      <c r="AU61">
        <f t="shared" si="22"/>
        <v>52.666666666666664</v>
      </c>
      <c r="AW61" t="str">
        <f t="shared" si="23"/>
        <v>Virginia</v>
      </c>
      <c r="AX61" t="str">
        <f t="shared" si="24"/>
        <v>y</v>
      </c>
      <c r="AY61">
        <v>22</v>
      </c>
    </row>
    <row r="62" spans="1:51" x14ac:dyDescent="0.25">
      <c r="A62">
        <v>1</v>
      </c>
      <c r="B62">
        <v>1</v>
      </c>
      <c r="C62">
        <v>1</v>
      </c>
      <c r="D62" t="s">
        <v>114</v>
      </c>
      <c r="E62">
        <v>66.351900000000001</v>
      </c>
      <c r="F62">
        <v>157</v>
      </c>
      <c r="G62">
        <v>64.015000000000001</v>
      </c>
      <c r="H62">
        <v>168</v>
      </c>
      <c r="I62">
        <v>107.786</v>
      </c>
      <c r="J62">
        <v>40</v>
      </c>
      <c r="K62">
        <v>112.4</v>
      </c>
      <c r="L62">
        <v>33</v>
      </c>
      <c r="M62">
        <v>100.069</v>
      </c>
      <c r="N62">
        <v>157</v>
      </c>
      <c r="O62">
        <v>101.26300000000001</v>
      </c>
      <c r="P62">
        <v>146</v>
      </c>
      <c r="Q62">
        <v>11.137</v>
      </c>
      <c r="R62">
        <v>67</v>
      </c>
      <c r="S62">
        <f t="shared" si="0"/>
        <v>0.16784749193316242</v>
      </c>
      <c r="T62">
        <f t="shared" si="1"/>
        <v>68</v>
      </c>
      <c r="U62">
        <f t="shared" si="2"/>
        <v>838273.98014400015</v>
      </c>
      <c r="V62">
        <f t="shared" si="3"/>
        <v>28</v>
      </c>
      <c r="W62">
        <f t="shared" si="4"/>
        <v>24.370694176271108</v>
      </c>
      <c r="X62">
        <f t="shared" si="5"/>
        <v>130</v>
      </c>
      <c r="Y62">
        <f t="shared" si="6"/>
        <v>99</v>
      </c>
      <c r="Z62">
        <v>0.754</v>
      </c>
      <c r="AA62">
        <f t="shared" si="7"/>
        <v>61</v>
      </c>
      <c r="AB62">
        <v>0.82379999999999998</v>
      </c>
      <c r="AC62">
        <f t="shared" si="8"/>
        <v>0.78889999999999993</v>
      </c>
      <c r="AD62">
        <f t="shared" si="9"/>
        <v>63</v>
      </c>
      <c r="AE62">
        <v>0.62970000000000004</v>
      </c>
      <c r="AF62">
        <f t="shared" si="10"/>
        <v>102</v>
      </c>
      <c r="AG62">
        <v>0.81510000000000005</v>
      </c>
      <c r="AH62">
        <f t="shared" si="11"/>
        <v>61</v>
      </c>
      <c r="AI62">
        <f t="shared" si="12"/>
        <v>70.166666666666671</v>
      </c>
      <c r="AJ62">
        <f>IF(C62=1,(AI62/Z62),REF)</f>
        <v>93.059239610963758</v>
      </c>
      <c r="AK62">
        <f t="shared" si="13"/>
        <v>61</v>
      </c>
      <c r="AL62">
        <f>IF(B62=1,(AI62/AC62),REF)</f>
        <v>88.942409261841391</v>
      </c>
      <c r="AM62">
        <f t="shared" si="14"/>
        <v>62</v>
      </c>
      <c r="AN62">
        <f t="shared" si="15"/>
        <v>61</v>
      </c>
      <c r="AO62" t="str">
        <f t="shared" si="16"/>
        <v>Dayton</v>
      </c>
      <c r="AP62">
        <f t="shared" si="17"/>
        <v>0.55121474505662293</v>
      </c>
      <c r="AQ62">
        <f t="shared" si="18"/>
        <v>0.53588692262261417</v>
      </c>
      <c r="AR62">
        <f t="shared" si="19"/>
        <v>0.7836029576280783</v>
      </c>
      <c r="AS62" t="str">
        <f t="shared" si="20"/>
        <v>Dayton</v>
      </c>
      <c r="AT62">
        <f t="shared" si="21"/>
        <v>61</v>
      </c>
      <c r="AU62">
        <f t="shared" si="22"/>
        <v>61.666666666666664</v>
      </c>
      <c r="AW62" t="str">
        <f t="shared" si="23"/>
        <v>Dayton</v>
      </c>
      <c r="AX62" t="str">
        <f t="shared" si="24"/>
        <v/>
      </c>
      <c r="AY62">
        <v>62</v>
      </c>
    </row>
    <row r="63" spans="1:51" x14ac:dyDescent="0.25">
      <c r="A63">
        <v>1</v>
      </c>
      <c r="B63">
        <v>1</v>
      </c>
      <c r="C63">
        <v>1</v>
      </c>
      <c r="D63" t="s">
        <v>217</v>
      </c>
      <c r="E63">
        <v>66.066500000000005</v>
      </c>
      <c r="F63">
        <v>170</v>
      </c>
      <c r="G63">
        <v>62.903700000000001</v>
      </c>
      <c r="H63">
        <v>215</v>
      </c>
      <c r="I63">
        <v>107.45</v>
      </c>
      <c r="J63">
        <v>47</v>
      </c>
      <c r="K63">
        <v>107.517</v>
      </c>
      <c r="L63">
        <v>83</v>
      </c>
      <c r="M63">
        <v>87.394599999999997</v>
      </c>
      <c r="N63">
        <v>5</v>
      </c>
      <c r="O63">
        <v>91.979600000000005</v>
      </c>
      <c r="P63">
        <v>22</v>
      </c>
      <c r="Q63">
        <v>15.5372</v>
      </c>
      <c r="R63">
        <v>41</v>
      </c>
      <c r="S63">
        <f t="shared" si="0"/>
        <v>0.23517819167051365</v>
      </c>
      <c r="T63">
        <f t="shared" si="1"/>
        <v>38</v>
      </c>
      <c r="U63">
        <f t="shared" si="2"/>
        <v>763722.48277571844</v>
      </c>
      <c r="V63">
        <f t="shared" si="3"/>
        <v>87</v>
      </c>
      <c r="W63">
        <f t="shared" si="4"/>
        <v>20.985780531099632</v>
      </c>
      <c r="X63">
        <f t="shared" si="5"/>
        <v>23</v>
      </c>
      <c r="Y63">
        <f t="shared" si="6"/>
        <v>30.5</v>
      </c>
      <c r="Z63">
        <v>0.67969999999999997</v>
      </c>
      <c r="AA63">
        <f t="shared" si="7"/>
        <v>90</v>
      </c>
      <c r="AB63">
        <v>0.95950000000000002</v>
      </c>
      <c r="AC63">
        <f t="shared" si="8"/>
        <v>0.8196</v>
      </c>
      <c r="AD63">
        <f t="shared" si="9"/>
        <v>53</v>
      </c>
      <c r="AE63">
        <v>0.69140000000000001</v>
      </c>
      <c r="AF63">
        <f t="shared" si="10"/>
        <v>87</v>
      </c>
      <c r="AG63">
        <v>0.85860000000000003</v>
      </c>
      <c r="AH63">
        <f t="shared" si="11"/>
        <v>32</v>
      </c>
      <c r="AI63">
        <f t="shared" si="12"/>
        <v>54.583333333333336</v>
      </c>
      <c r="AJ63">
        <f>IF(C63=1,(AI63/Z63),REF)</f>
        <v>80.305036535726558</v>
      </c>
      <c r="AK63">
        <f t="shared" si="13"/>
        <v>56</v>
      </c>
      <c r="AL63">
        <f>IF(B63=1,(AI63/AC63),REF)</f>
        <v>66.597527249064584</v>
      </c>
      <c r="AM63">
        <f t="shared" si="14"/>
        <v>49</v>
      </c>
      <c r="AN63">
        <f t="shared" si="15"/>
        <v>49</v>
      </c>
      <c r="AO63" t="str">
        <f t="shared" si="16"/>
        <v>Middle Tennessee</v>
      </c>
      <c r="AP63">
        <f t="shared" si="17"/>
        <v>0.50427614259892506</v>
      </c>
      <c r="AQ63">
        <f t="shared" si="18"/>
        <v>0.57724409747351768</v>
      </c>
      <c r="AR63">
        <f t="shared" si="19"/>
        <v>0.78199119366074654</v>
      </c>
      <c r="AS63" t="str">
        <f t="shared" si="20"/>
        <v>Middle Tennessee</v>
      </c>
      <c r="AT63">
        <f t="shared" si="21"/>
        <v>62</v>
      </c>
      <c r="AU63">
        <f t="shared" si="22"/>
        <v>54.666666666666664</v>
      </c>
      <c r="AW63" t="str">
        <f t="shared" si="23"/>
        <v>Middle Tennessee</v>
      </c>
      <c r="AX63" t="str">
        <f t="shared" si="24"/>
        <v>y</v>
      </c>
      <c r="AY63">
        <v>23</v>
      </c>
    </row>
    <row r="64" spans="1:51" x14ac:dyDescent="0.25">
      <c r="A64">
        <v>1</v>
      </c>
      <c r="B64">
        <v>1</v>
      </c>
      <c r="C64">
        <v>1</v>
      </c>
      <c r="D64" t="s">
        <v>113</v>
      </c>
      <c r="E64">
        <v>64.570300000000003</v>
      </c>
      <c r="F64">
        <v>234</v>
      </c>
      <c r="G64">
        <v>63.275500000000001</v>
      </c>
      <c r="H64">
        <v>198</v>
      </c>
      <c r="I64">
        <v>112.788</v>
      </c>
      <c r="J64">
        <v>9</v>
      </c>
      <c r="K64">
        <v>112.441</v>
      </c>
      <c r="L64">
        <v>32</v>
      </c>
      <c r="M64">
        <v>95.8001</v>
      </c>
      <c r="N64">
        <v>67</v>
      </c>
      <c r="O64">
        <v>101.27</v>
      </c>
      <c r="P64">
        <v>147</v>
      </c>
      <c r="Q64">
        <v>11.171099999999999</v>
      </c>
      <c r="R64">
        <v>66</v>
      </c>
      <c r="S64">
        <f t="shared" si="0"/>
        <v>0.17300523615346383</v>
      </c>
      <c r="T64">
        <f t="shared" si="1"/>
        <v>66</v>
      </c>
      <c r="U64">
        <f t="shared" si="2"/>
        <v>816360.91341171437</v>
      </c>
      <c r="V64">
        <f t="shared" si="3"/>
        <v>46</v>
      </c>
      <c r="W64">
        <f t="shared" si="4"/>
        <v>25.045891322155313</v>
      </c>
      <c r="X64">
        <f t="shared" si="5"/>
        <v>168</v>
      </c>
      <c r="Y64">
        <f t="shared" si="6"/>
        <v>117</v>
      </c>
      <c r="Z64">
        <v>0.73829999999999996</v>
      </c>
      <c r="AA64">
        <f t="shared" si="7"/>
        <v>68</v>
      </c>
      <c r="AB64">
        <v>0.84589999999999999</v>
      </c>
      <c r="AC64">
        <f t="shared" si="8"/>
        <v>0.79210000000000003</v>
      </c>
      <c r="AD64">
        <f t="shared" si="9"/>
        <v>61</v>
      </c>
      <c r="AE64">
        <v>0.82830000000000004</v>
      </c>
      <c r="AF64">
        <f t="shared" si="10"/>
        <v>36</v>
      </c>
      <c r="AG64">
        <v>0.70450000000000002</v>
      </c>
      <c r="AH64">
        <f t="shared" si="11"/>
        <v>94</v>
      </c>
      <c r="AI64">
        <f t="shared" si="12"/>
        <v>70</v>
      </c>
      <c r="AJ64">
        <f>IF(C64=1,(AI64/Z64),REF)</f>
        <v>94.812406880671816</v>
      </c>
      <c r="AK64">
        <f t="shared" si="13"/>
        <v>62</v>
      </c>
      <c r="AL64">
        <f>IF(B64=1,(AI64/AC64),REF)</f>
        <v>88.372680217144293</v>
      </c>
      <c r="AM64">
        <f t="shared" si="14"/>
        <v>61</v>
      </c>
      <c r="AN64">
        <f t="shared" si="15"/>
        <v>61</v>
      </c>
      <c r="AO64" t="str">
        <f t="shared" si="16"/>
        <v>Davidson</v>
      </c>
      <c r="AP64">
        <f t="shared" si="17"/>
        <v>0.53873077066157349</v>
      </c>
      <c r="AQ64">
        <f t="shared" si="18"/>
        <v>0.53849301471899846</v>
      </c>
      <c r="AR64">
        <f t="shared" si="19"/>
        <v>0.78074709216320981</v>
      </c>
      <c r="AS64" t="str">
        <f t="shared" si="20"/>
        <v>Davidson</v>
      </c>
      <c r="AT64">
        <f t="shared" si="21"/>
        <v>63</v>
      </c>
      <c r="AU64">
        <f t="shared" si="22"/>
        <v>61.666666666666664</v>
      </c>
      <c r="AW64" t="str">
        <f t="shared" si="23"/>
        <v>Davidson</v>
      </c>
      <c r="AX64" t="str">
        <f t="shared" si="24"/>
        <v/>
      </c>
      <c r="AY64">
        <v>63</v>
      </c>
    </row>
    <row r="65" spans="1:51" x14ac:dyDescent="0.25">
      <c r="A65">
        <v>1</v>
      </c>
      <c r="B65">
        <v>1</v>
      </c>
      <c r="C65">
        <v>1</v>
      </c>
      <c r="D65" t="s">
        <v>184</v>
      </c>
      <c r="E65">
        <v>67.226500000000001</v>
      </c>
      <c r="F65">
        <v>112</v>
      </c>
      <c r="G65">
        <v>65.125100000000003</v>
      </c>
      <c r="H65">
        <v>120</v>
      </c>
      <c r="I65">
        <v>107.387</v>
      </c>
      <c r="J65">
        <v>49</v>
      </c>
      <c r="K65">
        <v>111.423</v>
      </c>
      <c r="L65">
        <v>38</v>
      </c>
      <c r="M65">
        <v>96.418099999999995</v>
      </c>
      <c r="N65">
        <v>77</v>
      </c>
      <c r="O65">
        <v>97.770700000000005</v>
      </c>
      <c r="P65">
        <v>88</v>
      </c>
      <c r="Q65">
        <v>13.6524</v>
      </c>
      <c r="R65">
        <v>53</v>
      </c>
      <c r="S65">
        <f t="shared" si="0"/>
        <v>0.20307914289751805</v>
      </c>
      <c r="T65">
        <f t="shared" si="1"/>
        <v>55</v>
      </c>
      <c r="U65">
        <f t="shared" si="2"/>
        <v>834622.70697941852</v>
      </c>
      <c r="V65">
        <f t="shared" si="3"/>
        <v>31</v>
      </c>
      <c r="W65">
        <f t="shared" si="4"/>
        <v>22.740156963115737</v>
      </c>
      <c r="X65">
        <f t="shared" si="5"/>
        <v>71</v>
      </c>
      <c r="Y65">
        <f t="shared" si="6"/>
        <v>63</v>
      </c>
      <c r="Z65">
        <v>0.72009999999999996</v>
      </c>
      <c r="AA65">
        <f t="shared" si="7"/>
        <v>74</v>
      </c>
      <c r="AB65">
        <v>0.90920000000000001</v>
      </c>
      <c r="AC65">
        <f t="shared" si="8"/>
        <v>0.81464999999999999</v>
      </c>
      <c r="AD65">
        <f t="shared" si="9"/>
        <v>55</v>
      </c>
      <c r="AE65">
        <v>0.33090000000000003</v>
      </c>
      <c r="AF65">
        <f t="shared" si="10"/>
        <v>221</v>
      </c>
      <c r="AG65">
        <v>0.92200000000000004</v>
      </c>
      <c r="AH65">
        <f t="shared" si="11"/>
        <v>17</v>
      </c>
      <c r="AI65">
        <f t="shared" si="12"/>
        <v>73.666666666666671</v>
      </c>
      <c r="AJ65">
        <f>IF(C65=1,(AI65/Z65),REF)</f>
        <v>102.30060639725966</v>
      </c>
      <c r="AK65">
        <f t="shared" si="13"/>
        <v>65</v>
      </c>
      <c r="AL65">
        <f>IF(B65=1,(AI65/AC65),REF)</f>
        <v>90.427381902248413</v>
      </c>
      <c r="AM65">
        <f t="shared" si="14"/>
        <v>64</v>
      </c>
      <c r="AN65">
        <f t="shared" si="15"/>
        <v>55</v>
      </c>
      <c r="AO65" t="str">
        <f t="shared" si="16"/>
        <v>Kentucky</v>
      </c>
      <c r="AP65">
        <f t="shared" si="17"/>
        <v>0.52147131122869006</v>
      </c>
      <c r="AQ65">
        <f t="shared" si="18"/>
        <v>0.55223430452557853</v>
      </c>
      <c r="AR65">
        <f t="shared" si="19"/>
        <v>0.77972613561813486</v>
      </c>
      <c r="AS65" t="str">
        <f t="shared" si="20"/>
        <v>Kentucky</v>
      </c>
      <c r="AT65">
        <f t="shared" si="21"/>
        <v>64</v>
      </c>
      <c r="AU65">
        <f t="shared" si="22"/>
        <v>58</v>
      </c>
      <c r="AW65" t="str">
        <f t="shared" si="23"/>
        <v>Kentucky</v>
      </c>
      <c r="AX65" t="str">
        <f t="shared" si="24"/>
        <v/>
      </c>
      <c r="AY65">
        <v>64</v>
      </c>
    </row>
    <row r="66" spans="1:51" x14ac:dyDescent="0.25">
      <c r="A66">
        <v>1</v>
      </c>
      <c r="B66">
        <v>1</v>
      </c>
      <c r="C66">
        <v>1</v>
      </c>
      <c r="D66" t="s">
        <v>61</v>
      </c>
      <c r="E66">
        <v>67.212500000000006</v>
      </c>
      <c r="F66">
        <v>114</v>
      </c>
      <c r="G66">
        <v>63.664200000000001</v>
      </c>
      <c r="H66">
        <v>184</v>
      </c>
      <c r="I66">
        <v>103.532</v>
      </c>
      <c r="J66">
        <v>114</v>
      </c>
      <c r="K66">
        <v>107.44199999999999</v>
      </c>
      <c r="L66">
        <v>86</v>
      </c>
      <c r="M66">
        <v>97.740300000000005</v>
      </c>
      <c r="N66">
        <v>104</v>
      </c>
      <c r="O66">
        <v>97.886300000000006</v>
      </c>
      <c r="P66">
        <v>89</v>
      </c>
      <c r="Q66">
        <v>9.5560899999999993</v>
      </c>
      <c r="R66">
        <v>77</v>
      </c>
      <c r="S66">
        <f t="shared" ref="S66:S129" si="25">(K66-O66)/E66</f>
        <v>0.14217147108052797</v>
      </c>
      <c r="T66">
        <f t="shared" ref="T66:T129" si="26">RANK(S66,S:S,0)</f>
        <v>77</v>
      </c>
      <c r="U66">
        <f t="shared" ref="U66:U129" si="27">(K66^2)*E66</f>
        <v>775886.53935284994</v>
      </c>
      <c r="V66">
        <f t="shared" ref="V66:V129" si="28">RANK(U66,U:U,0)</f>
        <v>75</v>
      </c>
      <c r="W66">
        <f t="shared" ref="W66:W129" si="29">O66^1.6/E66</f>
        <v>22.787937057258834</v>
      </c>
      <c r="X66">
        <f t="shared" ref="X66:X129" si="30">RANK(W66,W:W,1)</f>
        <v>73</v>
      </c>
      <c r="Y66">
        <f t="shared" ref="Y66:Y129" si="31">AVERAGE(X66,T66)</f>
        <v>75</v>
      </c>
      <c r="Z66">
        <v>0.79210000000000003</v>
      </c>
      <c r="AA66">
        <f t="shared" ref="AA66:AA129" si="32">RANK(Z66,Z:Z,0)</f>
        <v>51</v>
      </c>
      <c r="AB66">
        <v>0.70679999999999998</v>
      </c>
      <c r="AC66">
        <f t="shared" ref="AC66:AC129" si="33">(Z66+AB66)/2</f>
        <v>0.74944999999999995</v>
      </c>
      <c r="AD66">
        <f t="shared" ref="AD66:AD129" si="34">RANK(AC66,AC:AC,0)</f>
        <v>78</v>
      </c>
      <c r="AE66">
        <v>0.73680000000000001</v>
      </c>
      <c r="AF66">
        <f t="shared" ref="AF66:AF129" si="35">RANK(AE66,AE:AE,0)</f>
        <v>68</v>
      </c>
      <c r="AG66">
        <v>0.67749999999999999</v>
      </c>
      <c r="AH66">
        <f t="shared" ref="AH66:AH129" si="36">RANK(AG66,AG:AG,0)</f>
        <v>105</v>
      </c>
      <c r="AI66">
        <f t="shared" ref="AI66:AI129" si="37">(T66+V66+Y66+(AD66)+AF66+AH66)/6</f>
        <v>79.666666666666671</v>
      </c>
      <c r="AJ66">
        <f>IF(C66=1,(AI66/Z66),REF)</f>
        <v>100.57652653284518</v>
      </c>
      <c r="AK66">
        <f t="shared" ref="AK66:AK129" si="38">RANK(AJ66,AJ:AJ,1)</f>
        <v>64</v>
      </c>
      <c r="AL66">
        <f>IF(B66=1,(AI66/AC66),REF)</f>
        <v>106.30017568439079</v>
      </c>
      <c r="AM66">
        <f t="shared" ref="AM66:AM129" si="39">RANK(AL66,AL:AL,1)</f>
        <v>73</v>
      </c>
      <c r="AN66">
        <f t="shared" ref="AN66:AN129" si="40">MIN(AK66,AM66,AD66)</f>
        <v>64</v>
      </c>
      <c r="AO66" t="str">
        <f t="shared" ref="AO66:AO129" si="41">D66</f>
        <v>Arizona St.</v>
      </c>
      <c r="AP66">
        <f t="shared" ref="AP66:AP129" si="42">(Z66*(($BD$2)/((AJ66)))^(1/10))</f>
        <v>0.57458697974167305</v>
      </c>
      <c r="AQ66">
        <f t="shared" ref="AQ66:AQ129" si="43">(AC66*(($BC$2)/((AL66)))^(1/8))</f>
        <v>0.4978697390027102</v>
      </c>
      <c r="AR66">
        <f t="shared" ref="AR66:AR129" si="44">((AP66+AQ66)/2)^(1/2.5)</f>
        <v>0.77936322882423226</v>
      </c>
      <c r="AS66" t="str">
        <f t="shared" ref="AS66:AS129" si="45">AO66</f>
        <v>Arizona St.</v>
      </c>
      <c r="AT66">
        <f t="shared" ref="AT66:AT129" si="46">RANK(AR66,AR:AR,0)</f>
        <v>65</v>
      </c>
      <c r="AU66">
        <f t="shared" ref="AU66:AU129" si="47">(AT66+AN66+AD66)/3</f>
        <v>69</v>
      </c>
      <c r="AW66" t="str">
        <f t="shared" ref="AW66:AW129" si="48">AS66</f>
        <v>Arizona St.</v>
      </c>
      <c r="AX66" t="str">
        <f t="shared" ref="AX66:AX129" si="49">IF(OR(((RANK(Z66,Z:Z,0))&lt;17),(RANK(AB66,AB:AB,0)&lt;17)),"y","")</f>
        <v/>
      </c>
      <c r="AY66">
        <v>65</v>
      </c>
    </row>
    <row r="67" spans="1:51" x14ac:dyDescent="0.25">
      <c r="A67">
        <v>1</v>
      </c>
      <c r="B67">
        <v>1</v>
      </c>
      <c r="C67">
        <v>1</v>
      </c>
      <c r="D67" t="s">
        <v>168</v>
      </c>
      <c r="E67">
        <v>69.297600000000003</v>
      </c>
      <c r="F67">
        <v>43</v>
      </c>
      <c r="G67">
        <v>68.222800000000007</v>
      </c>
      <c r="H67">
        <v>22</v>
      </c>
      <c r="I67">
        <v>106.9</v>
      </c>
      <c r="J67">
        <v>57</v>
      </c>
      <c r="K67">
        <v>109.624</v>
      </c>
      <c r="L67">
        <v>61</v>
      </c>
      <c r="M67">
        <v>98.325500000000005</v>
      </c>
      <c r="N67">
        <v>123</v>
      </c>
      <c r="O67">
        <v>98.3643</v>
      </c>
      <c r="P67">
        <v>100</v>
      </c>
      <c r="Q67">
        <v>11.260199999999999</v>
      </c>
      <c r="R67">
        <v>64</v>
      </c>
      <c r="S67">
        <f t="shared" si="25"/>
        <v>0.16248326060354176</v>
      </c>
      <c r="T67">
        <f t="shared" si="26"/>
        <v>71</v>
      </c>
      <c r="U67">
        <f t="shared" si="27"/>
        <v>832778.45954549755</v>
      </c>
      <c r="V67">
        <f t="shared" si="28"/>
        <v>33</v>
      </c>
      <c r="W67">
        <f t="shared" si="29"/>
        <v>22.27521042050008</v>
      </c>
      <c r="X67">
        <f t="shared" si="30"/>
        <v>49</v>
      </c>
      <c r="Y67">
        <f t="shared" si="31"/>
        <v>60</v>
      </c>
      <c r="Z67">
        <v>0.71250000000000002</v>
      </c>
      <c r="AA67">
        <f t="shared" si="32"/>
        <v>77</v>
      </c>
      <c r="AB67">
        <v>0.85309999999999997</v>
      </c>
      <c r="AC67">
        <f t="shared" si="33"/>
        <v>0.78279999999999994</v>
      </c>
      <c r="AD67">
        <f t="shared" si="34"/>
        <v>65</v>
      </c>
      <c r="AE67">
        <v>0.66930000000000001</v>
      </c>
      <c r="AF67">
        <f t="shared" si="35"/>
        <v>91</v>
      </c>
      <c r="AG67">
        <v>0.82320000000000004</v>
      </c>
      <c r="AH67">
        <f t="shared" si="36"/>
        <v>53</v>
      </c>
      <c r="AI67">
        <f t="shared" si="37"/>
        <v>62.166666666666664</v>
      </c>
      <c r="AJ67">
        <f>IF(C67=1,(AI67/Z67),REF)</f>
        <v>87.251461988304087</v>
      </c>
      <c r="AK67">
        <f t="shared" si="38"/>
        <v>59</v>
      </c>
      <c r="AL67">
        <f>IF(B67=1,(AI67/AC67),REF)</f>
        <v>79.41577244081077</v>
      </c>
      <c r="AM67">
        <f t="shared" si="39"/>
        <v>59</v>
      </c>
      <c r="AN67">
        <f t="shared" si="40"/>
        <v>59</v>
      </c>
      <c r="AO67" t="str">
        <f t="shared" si="41"/>
        <v>Illinois St.</v>
      </c>
      <c r="AP67">
        <f t="shared" si="42"/>
        <v>0.5242434680640583</v>
      </c>
      <c r="AQ67">
        <f t="shared" si="43"/>
        <v>0.53932715258780439</v>
      </c>
      <c r="AR67">
        <f t="shared" si="44"/>
        <v>0.77677373898115276</v>
      </c>
      <c r="AS67" t="str">
        <f t="shared" si="45"/>
        <v>Illinois St.</v>
      </c>
      <c r="AT67">
        <f t="shared" si="46"/>
        <v>66</v>
      </c>
      <c r="AU67">
        <f t="shared" si="47"/>
        <v>63.333333333333336</v>
      </c>
      <c r="AW67" t="str">
        <f t="shared" si="48"/>
        <v>Illinois St.</v>
      </c>
      <c r="AX67" t="str">
        <f t="shared" si="49"/>
        <v/>
      </c>
      <c r="AY67">
        <v>66</v>
      </c>
    </row>
    <row r="68" spans="1:51" x14ac:dyDescent="0.25">
      <c r="A68">
        <v>1</v>
      </c>
      <c r="B68">
        <v>1</v>
      </c>
      <c r="C68">
        <v>1</v>
      </c>
      <c r="D68" t="s">
        <v>328</v>
      </c>
      <c r="E68">
        <v>64.057199999999995</v>
      </c>
      <c r="F68">
        <v>254</v>
      </c>
      <c r="G68">
        <v>62.034799999999997</v>
      </c>
      <c r="H68">
        <v>253</v>
      </c>
      <c r="I68">
        <v>105.062</v>
      </c>
      <c r="J68">
        <v>90</v>
      </c>
      <c r="K68">
        <v>106.458</v>
      </c>
      <c r="L68">
        <v>108</v>
      </c>
      <c r="M68">
        <v>89.053899999999999</v>
      </c>
      <c r="N68">
        <v>8</v>
      </c>
      <c r="O68">
        <v>94.703400000000002</v>
      </c>
      <c r="P68">
        <v>43</v>
      </c>
      <c r="Q68">
        <v>11.754200000000001</v>
      </c>
      <c r="R68">
        <v>62</v>
      </c>
      <c r="S68">
        <f t="shared" si="25"/>
        <v>0.18350162042674356</v>
      </c>
      <c r="T68">
        <f t="shared" si="26"/>
        <v>60</v>
      </c>
      <c r="U68">
        <f t="shared" si="27"/>
        <v>725979.83398570062</v>
      </c>
      <c r="V68">
        <f t="shared" si="28"/>
        <v>130</v>
      </c>
      <c r="W68">
        <f t="shared" si="29"/>
        <v>22.678637670902024</v>
      </c>
      <c r="X68">
        <f t="shared" si="30"/>
        <v>66</v>
      </c>
      <c r="Y68">
        <f t="shared" si="31"/>
        <v>63</v>
      </c>
      <c r="Z68">
        <v>0.75209999999999999</v>
      </c>
      <c r="AA68">
        <f t="shared" si="32"/>
        <v>63</v>
      </c>
      <c r="AB68">
        <v>0.79090000000000005</v>
      </c>
      <c r="AC68">
        <f t="shared" si="33"/>
        <v>0.77150000000000007</v>
      </c>
      <c r="AD68">
        <f t="shared" si="34"/>
        <v>70</v>
      </c>
      <c r="AE68">
        <v>0.72260000000000002</v>
      </c>
      <c r="AF68">
        <f t="shared" si="35"/>
        <v>75</v>
      </c>
      <c r="AG68">
        <v>0.71630000000000005</v>
      </c>
      <c r="AH68">
        <f t="shared" si="36"/>
        <v>89</v>
      </c>
      <c r="AI68">
        <f t="shared" si="37"/>
        <v>81.166666666666671</v>
      </c>
      <c r="AJ68">
        <f>IF(C68=1,(AI68/Z68),REF)</f>
        <v>107.92004609316137</v>
      </c>
      <c r="AK68">
        <f t="shared" si="38"/>
        <v>72</v>
      </c>
      <c r="AL68">
        <f>IF(B68=1,(AI68/AC68),REF)</f>
        <v>105.20630805789587</v>
      </c>
      <c r="AM68">
        <f t="shared" si="39"/>
        <v>71</v>
      </c>
      <c r="AN68">
        <f t="shared" si="40"/>
        <v>70</v>
      </c>
      <c r="AO68" t="str">
        <f t="shared" si="41"/>
        <v>Stony Brook</v>
      </c>
      <c r="AP68">
        <f t="shared" si="42"/>
        <v>0.54173987978218963</v>
      </c>
      <c r="AQ68">
        <f t="shared" si="43"/>
        <v>0.51318094475362985</v>
      </c>
      <c r="AR68">
        <f t="shared" si="44"/>
        <v>0.77424061182368342</v>
      </c>
      <c r="AS68" t="str">
        <f t="shared" si="45"/>
        <v>Stony Brook</v>
      </c>
      <c r="AT68">
        <f t="shared" si="46"/>
        <v>67</v>
      </c>
      <c r="AU68">
        <f t="shared" si="47"/>
        <v>69</v>
      </c>
      <c r="AW68" t="str">
        <f t="shared" si="48"/>
        <v>Stony Brook</v>
      </c>
      <c r="AX68" t="str">
        <f t="shared" si="49"/>
        <v/>
      </c>
      <c r="AY68">
        <v>67</v>
      </c>
    </row>
    <row r="69" spans="1:51" x14ac:dyDescent="0.25">
      <c r="A69">
        <v>1</v>
      </c>
      <c r="B69">
        <v>1</v>
      </c>
      <c r="C69">
        <v>1</v>
      </c>
      <c r="D69" t="s">
        <v>332</v>
      </c>
      <c r="E69">
        <v>63.234299999999998</v>
      </c>
      <c r="F69">
        <v>283</v>
      </c>
      <c r="G69">
        <v>61.609900000000003</v>
      </c>
      <c r="H69">
        <v>270</v>
      </c>
      <c r="I69">
        <v>103.08799999999999</v>
      </c>
      <c r="J69">
        <v>123</v>
      </c>
      <c r="K69">
        <v>108.881</v>
      </c>
      <c r="L69">
        <v>65</v>
      </c>
      <c r="M69">
        <v>97.8506</v>
      </c>
      <c r="N69">
        <v>108</v>
      </c>
      <c r="O69">
        <v>97.402900000000002</v>
      </c>
      <c r="P69">
        <v>85</v>
      </c>
      <c r="Q69">
        <v>11.4779</v>
      </c>
      <c r="R69">
        <v>63</v>
      </c>
      <c r="S69">
        <f t="shared" si="25"/>
        <v>0.18151699315086905</v>
      </c>
      <c r="T69">
        <f t="shared" si="26"/>
        <v>62</v>
      </c>
      <c r="U69">
        <f t="shared" si="27"/>
        <v>749647.18955032225</v>
      </c>
      <c r="V69">
        <f t="shared" si="28"/>
        <v>101</v>
      </c>
      <c r="W69">
        <f t="shared" si="29"/>
        <v>24.030472187698596</v>
      </c>
      <c r="X69">
        <f t="shared" si="30"/>
        <v>113</v>
      </c>
      <c r="Y69">
        <f t="shared" si="31"/>
        <v>87.5</v>
      </c>
      <c r="Z69">
        <v>0.73440000000000005</v>
      </c>
      <c r="AA69">
        <f t="shared" si="32"/>
        <v>70</v>
      </c>
      <c r="AB69">
        <v>0.82830000000000004</v>
      </c>
      <c r="AC69">
        <f t="shared" si="33"/>
        <v>0.78134999999999999</v>
      </c>
      <c r="AD69">
        <f t="shared" si="34"/>
        <v>66</v>
      </c>
      <c r="AE69">
        <v>0.73109999999999997</v>
      </c>
      <c r="AF69">
        <f t="shared" si="35"/>
        <v>73</v>
      </c>
      <c r="AG69">
        <v>0.76259999999999994</v>
      </c>
      <c r="AH69">
        <f t="shared" si="36"/>
        <v>77</v>
      </c>
      <c r="AI69">
        <f t="shared" si="37"/>
        <v>77.75</v>
      </c>
      <c r="AJ69">
        <f>IF(C69=1,(AI69/Z69),REF)</f>
        <v>105.86873638344225</v>
      </c>
      <c r="AK69">
        <f t="shared" si="38"/>
        <v>69</v>
      </c>
      <c r="AL69">
        <f>IF(B69=1,(AI69/AC69),REF)</f>
        <v>99.507263070326999</v>
      </c>
      <c r="AM69">
        <f t="shared" si="39"/>
        <v>68</v>
      </c>
      <c r="AN69">
        <f t="shared" si="40"/>
        <v>66</v>
      </c>
      <c r="AO69" t="str">
        <f t="shared" si="41"/>
        <v>Tennessee</v>
      </c>
      <c r="AP69">
        <f t="shared" si="42"/>
        <v>0.53000665863935215</v>
      </c>
      <c r="AQ69">
        <f t="shared" si="43"/>
        <v>0.52336368292110902</v>
      </c>
      <c r="AR69">
        <f t="shared" si="44"/>
        <v>0.77378523106472807</v>
      </c>
      <c r="AS69" t="str">
        <f t="shared" si="45"/>
        <v>Tennessee</v>
      </c>
      <c r="AT69">
        <f t="shared" si="46"/>
        <v>68</v>
      </c>
      <c r="AU69">
        <f t="shared" si="47"/>
        <v>66.666666666666671</v>
      </c>
      <c r="AW69" t="str">
        <f t="shared" si="48"/>
        <v>Tennessee</v>
      </c>
      <c r="AX69" t="str">
        <f t="shared" si="49"/>
        <v/>
      </c>
      <c r="AY69">
        <v>68</v>
      </c>
    </row>
    <row r="70" spans="1:51" x14ac:dyDescent="0.25">
      <c r="A70">
        <v>1</v>
      </c>
      <c r="B70">
        <v>1</v>
      </c>
      <c r="C70">
        <v>1</v>
      </c>
      <c r="D70" t="s">
        <v>370</v>
      </c>
      <c r="E70">
        <v>65.0779</v>
      </c>
      <c r="F70">
        <v>214</v>
      </c>
      <c r="G70">
        <v>63.746099999999998</v>
      </c>
      <c r="H70">
        <v>181</v>
      </c>
      <c r="I70">
        <v>109.36499999999999</v>
      </c>
      <c r="J70">
        <v>27</v>
      </c>
      <c r="K70">
        <v>111.066</v>
      </c>
      <c r="L70">
        <v>43</v>
      </c>
      <c r="M70">
        <v>95.505300000000005</v>
      </c>
      <c r="N70">
        <v>62</v>
      </c>
      <c r="O70">
        <v>99.147000000000006</v>
      </c>
      <c r="P70">
        <v>107</v>
      </c>
      <c r="Q70">
        <v>11.9193</v>
      </c>
      <c r="R70">
        <v>61</v>
      </c>
      <c r="S70">
        <f t="shared" si="25"/>
        <v>0.18314973285862016</v>
      </c>
      <c r="T70">
        <f t="shared" si="26"/>
        <v>61</v>
      </c>
      <c r="U70">
        <f t="shared" si="27"/>
        <v>802778.61077013251</v>
      </c>
      <c r="V70">
        <f t="shared" si="28"/>
        <v>58</v>
      </c>
      <c r="W70">
        <f t="shared" si="29"/>
        <v>24.022256189522285</v>
      </c>
      <c r="X70">
        <f t="shared" si="30"/>
        <v>112</v>
      </c>
      <c r="Y70">
        <f t="shared" si="31"/>
        <v>86.5</v>
      </c>
      <c r="Z70">
        <v>0.71730000000000005</v>
      </c>
      <c r="AA70">
        <f t="shared" si="32"/>
        <v>76</v>
      </c>
      <c r="AB70">
        <v>0.79179999999999995</v>
      </c>
      <c r="AC70">
        <f t="shared" si="33"/>
        <v>0.75455000000000005</v>
      </c>
      <c r="AD70">
        <f t="shared" si="34"/>
        <v>76</v>
      </c>
      <c r="AE70">
        <v>0.87329999999999997</v>
      </c>
      <c r="AF70">
        <f t="shared" si="35"/>
        <v>25</v>
      </c>
      <c r="AG70">
        <v>0.72950000000000004</v>
      </c>
      <c r="AH70">
        <f t="shared" si="36"/>
        <v>86</v>
      </c>
      <c r="AI70">
        <f t="shared" si="37"/>
        <v>65.416666666666671</v>
      </c>
      <c r="AJ70">
        <f>IF(C70=1,(AI70/Z70),REF)</f>
        <v>91.198475765602495</v>
      </c>
      <c r="AK70">
        <f t="shared" si="38"/>
        <v>60</v>
      </c>
      <c r="AL70">
        <f>IF(B70=1,(AI70/AC70),REF)</f>
        <v>86.696264881938461</v>
      </c>
      <c r="AM70">
        <f t="shared" si="39"/>
        <v>60</v>
      </c>
      <c r="AN70">
        <f t="shared" si="40"/>
        <v>60</v>
      </c>
      <c r="AO70" t="str">
        <f t="shared" si="41"/>
        <v>Valparaiso</v>
      </c>
      <c r="AP70">
        <f t="shared" si="42"/>
        <v>0.52544528996157203</v>
      </c>
      <c r="AQ70">
        <f t="shared" si="43"/>
        <v>0.51419492878810102</v>
      </c>
      <c r="AR70">
        <f t="shared" si="44"/>
        <v>0.7697349930002112</v>
      </c>
      <c r="AS70" t="str">
        <f t="shared" si="45"/>
        <v>Valparaiso</v>
      </c>
      <c r="AT70">
        <f t="shared" si="46"/>
        <v>69</v>
      </c>
      <c r="AU70">
        <f t="shared" si="47"/>
        <v>68.333333333333329</v>
      </c>
      <c r="AW70" t="str">
        <f t="shared" si="48"/>
        <v>Valparaiso</v>
      </c>
      <c r="AX70" t="str">
        <f t="shared" si="49"/>
        <v/>
      </c>
      <c r="AY70">
        <v>69</v>
      </c>
    </row>
    <row r="71" spans="1:51" x14ac:dyDescent="0.25">
      <c r="A71">
        <v>1</v>
      </c>
      <c r="B71">
        <v>1</v>
      </c>
      <c r="C71">
        <v>1</v>
      </c>
      <c r="D71" t="s">
        <v>326</v>
      </c>
      <c r="E71">
        <v>61.850499999999997</v>
      </c>
      <c r="F71">
        <v>317</v>
      </c>
      <c r="G71">
        <v>58.839100000000002</v>
      </c>
      <c r="H71">
        <v>330</v>
      </c>
      <c r="I71">
        <v>102.19499999999999</v>
      </c>
      <c r="J71">
        <v>143</v>
      </c>
      <c r="K71">
        <v>100.095</v>
      </c>
      <c r="L71">
        <v>216</v>
      </c>
      <c r="M71">
        <v>83.877899999999997</v>
      </c>
      <c r="N71">
        <v>1</v>
      </c>
      <c r="O71">
        <v>89.820499999999996</v>
      </c>
      <c r="P71">
        <v>11</v>
      </c>
      <c r="Q71">
        <v>10.2743</v>
      </c>
      <c r="R71">
        <v>72</v>
      </c>
      <c r="S71">
        <f t="shared" si="25"/>
        <v>0.16611830138802441</v>
      </c>
      <c r="T71">
        <f t="shared" si="26"/>
        <v>69</v>
      </c>
      <c r="U71">
        <f t="shared" si="27"/>
        <v>619680.71770076244</v>
      </c>
      <c r="V71">
        <f t="shared" si="28"/>
        <v>270</v>
      </c>
      <c r="W71">
        <f t="shared" si="29"/>
        <v>21.580302817489748</v>
      </c>
      <c r="X71">
        <f t="shared" si="30"/>
        <v>39</v>
      </c>
      <c r="Y71">
        <f t="shared" si="31"/>
        <v>54</v>
      </c>
      <c r="Z71">
        <v>0.76780000000000004</v>
      </c>
      <c r="AA71">
        <f t="shared" si="32"/>
        <v>56</v>
      </c>
      <c r="AB71">
        <v>0.77470000000000006</v>
      </c>
      <c r="AC71">
        <f t="shared" si="33"/>
        <v>0.77124999999999999</v>
      </c>
      <c r="AD71">
        <f t="shared" si="34"/>
        <v>71</v>
      </c>
      <c r="AE71">
        <v>0.64349999999999996</v>
      </c>
      <c r="AF71">
        <f t="shared" si="35"/>
        <v>99</v>
      </c>
      <c r="AG71">
        <v>0.8125</v>
      </c>
      <c r="AH71">
        <f t="shared" si="36"/>
        <v>62</v>
      </c>
      <c r="AI71">
        <f t="shared" si="37"/>
        <v>104.16666666666667</v>
      </c>
      <c r="AJ71">
        <f>IF(C71=1,(AI71/Z71),REF)</f>
        <v>135.66901102717722</v>
      </c>
      <c r="AK71">
        <f t="shared" si="38"/>
        <v>84</v>
      </c>
      <c r="AL71">
        <f>IF(B71=1,(AI71/AC71),REF)</f>
        <v>135.06212857914642</v>
      </c>
      <c r="AM71">
        <f t="shared" si="39"/>
        <v>89</v>
      </c>
      <c r="AN71">
        <f t="shared" si="40"/>
        <v>71</v>
      </c>
      <c r="AO71" t="str">
        <f t="shared" si="41"/>
        <v>Stephen F. Austin</v>
      </c>
      <c r="AP71">
        <f t="shared" si="42"/>
        <v>0.54053705659899931</v>
      </c>
      <c r="AQ71">
        <f t="shared" si="43"/>
        <v>0.49724255849846155</v>
      </c>
      <c r="AR71">
        <f t="shared" si="44"/>
        <v>0.76918367096446461</v>
      </c>
      <c r="AS71" t="str">
        <f t="shared" si="45"/>
        <v>Stephen F. Austin</v>
      </c>
      <c r="AT71">
        <f t="shared" si="46"/>
        <v>70</v>
      </c>
      <c r="AU71">
        <f t="shared" si="47"/>
        <v>70.666666666666671</v>
      </c>
      <c r="AW71" t="str">
        <f t="shared" si="48"/>
        <v>Stephen F. Austin</v>
      </c>
      <c r="AX71" t="str">
        <f t="shared" si="49"/>
        <v/>
      </c>
      <c r="AY71">
        <v>70</v>
      </c>
    </row>
    <row r="72" spans="1:51" x14ac:dyDescent="0.25">
      <c r="A72">
        <v>1</v>
      </c>
      <c r="B72">
        <v>1</v>
      </c>
      <c r="C72">
        <v>1</v>
      </c>
      <c r="D72" t="s">
        <v>280</v>
      </c>
      <c r="E72">
        <v>65.817999999999998</v>
      </c>
      <c r="F72">
        <v>182</v>
      </c>
      <c r="G72">
        <v>64.158600000000007</v>
      </c>
      <c r="H72">
        <v>160</v>
      </c>
      <c r="I72">
        <v>100.935</v>
      </c>
      <c r="J72">
        <v>167</v>
      </c>
      <c r="K72">
        <v>106.916</v>
      </c>
      <c r="L72">
        <v>97</v>
      </c>
      <c r="M72">
        <v>96.561800000000005</v>
      </c>
      <c r="N72">
        <v>78</v>
      </c>
      <c r="O72">
        <v>96.118200000000002</v>
      </c>
      <c r="P72">
        <v>67</v>
      </c>
      <c r="Q72">
        <v>10.7979</v>
      </c>
      <c r="R72">
        <v>70</v>
      </c>
      <c r="S72">
        <f t="shared" si="25"/>
        <v>0.16405542556747388</v>
      </c>
      <c r="T72">
        <f t="shared" si="26"/>
        <v>70</v>
      </c>
      <c r="U72">
        <f t="shared" si="27"/>
        <v>752367.60204380797</v>
      </c>
      <c r="V72">
        <f t="shared" si="28"/>
        <v>96</v>
      </c>
      <c r="W72">
        <f t="shared" si="29"/>
        <v>22.601867540718708</v>
      </c>
      <c r="X72">
        <f t="shared" si="30"/>
        <v>63</v>
      </c>
      <c r="Y72">
        <f t="shared" si="31"/>
        <v>66.5</v>
      </c>
      <c r="Z72">
        <v>0.70179999999999998</v>
      </c>
      <c r="AA72">
        <f t="shared" si="32"/>
        <v>79</v>
      </c>
      <c r="AB72">
        <v>0.86529999999999996</v>
      </c>
      <c r="AC72">
        <f t="shared" si="33"/>
        <v>0.78354999999999997</v>
      </c>
      <c r="AD72">
        <f t="shared" si="34"/>
        <v>64</v>
      </c>
      <c r="AE72">
        <v>0.66559999999999997</v>
      </c>
      <c r="AF72">
        <f t="shared" si="35"/>
        <v>92</v>
      </c>
      <c r="AG72">
        <v>0.80740000000000001</v>
      </c>
      <c r="AH72">
        <f t="shared" si="36"/>
        <v>64</v>
      </c>
      <c r="AI72">
        <f t="shared" si="37"/>
        <v>75.416666666666671</v>
      </c>
      <c r="AJ72">
        <f>IF(C72=1,(AI72/Z72),REF)</f>
        <v>107.46176498527596</v>
      </c>
      <c r="AK72">
        <f t="shared" si="38"/>
        <v>71</v>
      </c>
      <c r="AL72">
        <f>IF(B72=1,(AI72/AC72),REF)</f>
        <v>96.24997341160956</v>
      </c>
      <c r="AM72">
        <f t="shared" si="39"/>
        <v>66</v>
      </c>
      <c r="AN72">
        <f t="shared" si="40"/>
        <v>64</v>
      </c>
      <c r="AO72" t="str">
        <f t="shared" si="41"/>
        <v>Providence</v>
      </c>
      <c r="AP72">
        <f t="shared" si="42"/>
        <v>0.50572380577775611</v>
      </c>
      <c r="AQ72">
        <f t="shared" si="43"/>
        <v>0.52702528497899992</v>
      </c>
      <c r="AR72">
        <f t="shared" si="44"/>
        <v>0.76769008266834815</v>
      </c>
      <c r="AS72" t="str">
        <f t="shared" si="45"/>
        <v>Providence</v>
      </c>
      <c r="AT72">
        <f t="shared" si="46"/>
        <v>71</v>
      </c>
      <c r="AU72">
        <f t="shared" si="47"/>
        <v>66.333333333333329</v>
      </c>
      <c r="AW72" t="str">
        <f t="shared" si="48"/>
        <v>Providence</v>
      </c>
      <c r="AX72" t="str">
        <f t="shared" si="49"/>
        <v/>
      </c>
      <c r="AY72">
        <v>71</v>
      </c>
    </row>
    <row r="73" spans="1:51" x14ac:dyDescent="0.25">
      <c r="A73">
        <v>1</v>
      </c>
      <c r="B73">
        <v>1</v>
      </c>
      <c r="C73">
        <v>1</v>
      </c>
      <c r="D73" t="s">
        <v>249</v>
      </c>
      <c r="E73">
        <v>60.936599999999999</v>
      </c>
      <c r="F73">
        <v>333</v>
      </c>
      <c r="G73">
        <v>58.951000000000001</v>
      </c>
      <c r="H73">
        <v>329</v>
      </c>
      <c r="I73">
        <v>107.79300000000001</v>
      </c>
      <c r="J73">
        <v>39</v>
      </c>
      <c r="K73">
        <v>105.33199999999999</v>
      </c>
      <c r="L73">
        <v>129</v>
      </c>
      <c r="M73">
        <v>92.0792</v>
      </c>
      <c r="N73">
        <v>28</v>
      </c>
      <c r="O73">
        <v>94.941900000000004</v>
      </c>
      <c r="P73">
        <v>45</v>
      </c>
      <c r="Q73">
        <v>10.389699999999999</v>
      </c>
      <c r="R73">
        <v>71</v>
      </c>
      <c r="S73">
        <f t="shared" si="25"/>
        <v>0.17050672338135028</v>
      </c>
      <c r="T73">
        <f t="shared" si="26"/>
        <v>67</v>
      </c>
      <c r="U73">
        <f t="shared" si="27"/>
        <v>676081.2314277984</v>
      </c>
      <c r="V73">
        <f t="shared" si="28"/>
        <v>190</v>
      </c>
      <c r="W73">
        <f t="shared" si="29"/>
        <v>23.936158449416556</v>
      </c>
      <c r="X73">
        <f t="shared" si="30"/>
        <v>108</v>
      </c>
      <c r="Y73">
        <f t="shared" si="31"/>
        <v>87.5</v>
      </c>
      <c r="Z73">
        <v>0.75219999999999998</v>
      </c>
      <c r="AA73">
        <f t="shared" si="32"/>
        <v>62</v>
      </c>
      <c r="AB73">
        <v>0.76</v>
      </c>
      <c r="AC73">
        <f t="shared" si="33"/>
        <v>0.75609999999999999</v>
      </c>
      <c r="AD73">
        <f t="shared" si="34"/>
        <v>74</v>
      </c>
      <c r="AE73">
        <v>0.57420000000000004</v>
      </c>
      <c r="AF73">
        <f t="shared" si="35"/>
        <v>122</v>
      </c>
      <c r="AG73">
        <v>0.72309999999999997</v>
      </c>
      <c r="AH73">
        <f t="shared" si="36"/>
        <v>87</v>
      </c>
      <c r="AI73">
        <f t="shared" si="37"/>
        <v>104.58333333333333</v>
      </c>
      <c r="AJ73">
        <f>IF(C73=1,(AI73/Z73),REF)</f>
        <v>139.03660374014004</v>
      </c>
      <c r="AK73">
        <f t="shared" si="38"/>
        <v>87</v>
      </c>
      <c r="AL73">
        <f>IF(B73=1,(AI73/AC73),REF)</f>
        <v>138.31944628135608</v>
      </c>
      <c r="AM73">
        <f t="shared" si="39"/>
        <v>91</v>
      </c>
      <c r="AN73">
        <f t="shared" si="40"/>
        <v>74</v>
      </c>
      <c r="AO73" t="str">
        <f t="shared" si="41"/>
        <v>North Dakota St.</v>
      </c>
      <c r="AP73">
        <f t="shared" si="42"/>
        <v>0.52825771027317303</v>
      </c>
      <c r="AQ73">
        <f t="shared" si="43"/>
        <v>0.48602504253064738</v>
      </c>
      <c r="AR73">
        <f t="shared" si="44"/>
        <v>0.76216959218415858</v>
      </c>
      <c r="AS73" t="str">
        <f t="shared" si="45"/>
        <v>North Dakota St.</v>
      </c>
      <c r="AT73">
        <f t="shared" si="46"/>
        <v>72</v>
      </c>
      <c r="AU73">
        <f t="shared" si="47"/>
        <v>73.333333333333329</v>
      </c>
      <c r="AW73" t="str">
        <f t="shared" si="48"/>
        <v>North Dakota St.</v>
      </c>
      <c r="AX73" t="str">
        <f t="shared" si="49"/>
        <v/>
      </c>
      <c r="AY73">
        <v>72</v>
      </c>
    </row>
    <row r="74" spans="1:51" x14ac:dyDescent="0.25">
      <c r="A74">
        <v>1</v>
      </c>
      <c r="B74">
        <v>1</v>
      </c>
      <c r="C74">
        <v>1</v>
      </c>
      <c r="D74" t="s">
        <v>269</v>
      </c>
      <c r="E74">
        <v>68.633600000000001</v>
      </c>
      <c r="F74">
        <v>70</v>
      </c>
      <c r="G74">
        <v>66.3874</v>
      </c>
      <c r="H74">
        <v>59</v>
      </c>
      <c r="I74">
        <v>104.482</v>
      </c>
      <c r="J74">
        <v>96</v>
      </c>
      <c r="K74">
        <v>109.172</v>
      </c>
      <c r="L74">
        <v>62</v>
      </c>
      <c r="M74">
        <v>102.09099999999999</v>
      </c>
      <c r="N74">
        <v>200</v>
      </c>
      <c r="O74">
        <v>102.592</v>
      </c>
      <c r="P74">
        <v>168</v>
      </c>
      <c r="Q74">
        <v>6.5798899999999998</v>
      </c>
      <c r="R74">
        <v>102</v>
      </c>
      <c r="S74">
        <f t="shared" si="25"/>
        <v>9.5871409921670994E-2</v>
      </c>
      <c r="T74">
        <f t="shared" si="26"/>
        <v>102</v>
      </c>
      <c r="U74">
        <f t="shared" si="27"/>
        <v>818011.31752202241</v>
      </c>
      <c r="V74">
        <f t="shared" si="28"/>
        <v>44</v>
      </c>
      <c r="W74">
        <f t="shared" si="29"/>
        <v>24.057185382681276</v>
      </c>
      <c r="X74">
        <f t="shared" si="30"/>
        <v>115</v>
      </c>
      <c r="Y74">
        <f t="shared" si="31"/>
        <v>108.5</v>
      </c>
      <c r="Z74">
        <v>0.75</v>
      </c>
      <c r="AA74">
        <f t="shared" si="32"/>
        <v>65</v>
      </c>
      <c r="AB74">
        <v>0.68459999999999999</v>
      </c>
      <c r="AC74">
        <f t="shared" si="33"/>
        <v>0.71730000000000005</v>
      </c>
      <c r="AD74">
        <f t="shared" si="34"/>
        <v>87</v>
      </c>
      <c r="AE74">
        <v>0.7681</v>
      </c>
      <c r="AF74">
        <f t="shared" si="35"/>
        <v>58</v>
      </c>
      <c r="AG74">
        <v>0.71579999999999999</v>
      </c>
      <c r="AH74">
        <f t="shared" si="36"/>
        <v>90</v>
      </c>
      <c r="AI74">
        <f t="shared" si="37"/>
        <v>81.583333333333329</v>
      </c>
      <c r="AJ74">
        <f>IF(C74=1,(AI74/Z74),REF)</f>
        <v>108.77777777777777</v>
      </c>
      <c r="AK74">
        <f t="shared" si="38"/>
        <v>74</v>
      </c>
      <c r="AL74">
        <f>IF(B74=1,(AI74/AC74),REF)</f>
        <v>113.73669780194246</v>
      </c>
      <c r="AM74">
        <f t="shared" si="39"/>
        <v>77</v>
      </c>
      <c r="AN74">
        <f t="shared" si="40"/>
        <v>74</v>
      </c>
      <c r="AO74" t="str">
        <f t="shared" si="41"/>
        <v>Oregon St.</v>
      </c>
      <c r="AP74">
        <f t="shared" si="42"/>
        <v>0.53979974582550549</v>
      </c>
      <c r="AQ74">
        <f t="shared" si="43"/>
        <v>0.47250136564445022</v>
      </c>
      <c r="AR74">
        <f t="shared" si="44"/>
        <v>0.76157361125768486</v>
      </c>
      <c r="AS74" t="str">
        <f t="shared" si="45"/>
        <v>Oregon St.</v>
      </c>
      <c r="AT74">
        <f t="shared" si="46"/>
        <v>73</v>
      </c>
      <c r="AU74">
        <f t="shared" si="47"/>
        <v>78</v>
      </c>
      <c r="AW74" t="str">
        <f t="shared" si="48"/>
        <v>Oregon St.</v>
      </c>
      <c r="AX74" t="str">
        <f t="shared" si="49"/>
        <v/>
      </c>
      <c r="AY74">
        <v>73</v>
      </c>
    </row>
    <row r="75" spans="1:51" x14ac:dyDescent="0.25">
      <c r="A75">
        <v>1</v>
      </c>
      <c r="B75">
        <v>1</v>
      </c>
      <c r="C75">
        <v>1</v>
      </c>
      <c r="D75" t="s">
        <v>117</v>
      </c>
      <c r="E75">
        <v>59.700600000000001</v>
      </c>
      <c r="F75">
        <v>345</v>
      </c>
      <c r="G75">
        <v>56.6586</v>
      </c>
      <c r="H75">
        <v>346</v>
      </c>
      <c r="I75">
        <v>109.56699999999999</v>
      </c>
      <c r="J75">
        <v>25</v>
      </c>
      <c r="K75">
        <v>111.06100000000001</v>
      </c>
      <c r="L75">
        <v>44</v>
      </c>
      <c r="M75">
        <v>93.138800000000003</v>
      </c>
      <c r="N75">
        <v>37</v>
      </c>
      <c r="O75">
        <v>95.659499999999994</v>
      </c>
      <c r="P75">
        <v>58</v>
      </c>
      <c r="Q75">
        <v>15.4011</v>
      </c>
      <c r="R75">
        <v>42</v>
      </c>
      <c r="S75">
        <f t="shared" si="25"/>
        <v>0.25797898178577788</v>
      </c>
      <c r="T75">
        <f t="shared" si="26"/>
        <v>31</v>
      </c>
      <c r="U75">
        <f t="shared" si="27"/>
        <v>736379.78027113271</v>
      </c>
      <c r="V75">
        <f t="shared" si="28"/>
        <v>117</v>
      </c>
      <c r="W75">
        <f t="shared" si="29"/>
        <v>24.727845272450867</v>
      </c>
      <c r="X75">
        <f t="shared" si="30"/>
        <v>145</v>
      </c>
      <c r="Y75">
        <f t="shared" si="31"/>
        <v>88</v>
      </c>
      <c r="Z75">
        <v>0.65890000000000004</v>
      </c>
      <c r="AA75">
        <f t="shared" si="32"/>
        <v>97</v>
      </c>
      <c r="AB75">
        <v>0.92849999999999999</v>
      </c>
      <c r="AC75">
        <f t="shared" si="33"/>
        <v>0.79370000000000007</v>
      </c>
      <c r="AD75">
        <f t="shared" si="34"/>
        <v>59</v>
      </c>
      <c r="AE75">
        <v>0.81989999999999996</v>
      </c>
      <c r="AF75">
        <f t="shared" si="35"/>
        <v>39</v>
      </c>
      <c r="AG75">
        <v>0.67069999999999996</v>
      </c>
      <c r="AH75">
        <f t="shared" si="36"/>
        <v>108</v>
      </c>
      <c r="AI75">
        <f t="shared" si="37"/>
        <v>73.666666666666671</v>
      </c>
      <c r="AJ75">
        <f>IF(C75=1,(AI75/Z75),REF)</f>
        <v>111.8024991146861</v>
      </c>
      <c r="AK75">
        <f t="shared" si="38"/>
        <v>76</v>
      </c>
      <c r="AL75">
        <f>IF(B75=1,(AI75/AC75),REF)</f>
        <v>92.814245516777959</v>
      </c>
      <c r="AM75">
        <f t="shared" si="39"/>
        <v>65</v>
      </c>
      <c r="AN75">
        <f t="shared" si="40"/>
        <v>59</v>
      </c>
      <c r="AO75" t="str">
        <f t="shared" si="41"/>
        <v>Denver</v>
      </c>
      <c r="AP75">
        <f t="shared" si="42"/>
        <v>0.47293318294158782</v>
      </c>
      <c r="AQ75">
        <f t="shared" si="43"/>
        <v>0.53628341290786452</v>
      </c>
      <c r="AR75">
        <f t="shared" si="44"/>
        <v>0.76064454519504554</v>
      </c>
      <c r="AS75" t="str">
        <f t="shared" si="45"/>
        <v>Denver</v>
      </c>
      <c r="AT75">
        <f t="shared" si="46"/>
        <v>74</v>
      </c>
      <c r="AU75">
        <f t="shared" si="47"/>
        <v>64</v>
      </c>
      <c r="AW75" t="str">
        <f t="shared" si="48"/>
        <v>Denver</v>
      </c>
      <c r="AX75" t="str">
        <f t="shared" si="49"/>
        <v/>
      </c>
      <c r="AY75">
        <v>74</v>
      </c>
    </row>
    <row r="76" spans="1:51" x14ac:dyDescent="0.25">
      <c r="A76">
        <v>1</v>
      </c>
      <c r="B76">
        <v>1</v>
      </c>
      <c r="C76">
        <v>1</v>
      </c>
      <c r="D76" t="s">
        <v>84</v>
      </c>
      <c r="E76">
        <v>71.012500000000003</v>
      </c>
      <c r="F76">
        <v>13</v>
      </c>
      <c r="G76">
        <v>68.993499999999997</v>
      </c>
      <c r="H76">
        <v>8</v>
      </c>
      <c r="I76">
        <v>106.88500000000001</v>
      </c>
      <c r="J76">
        <v>58</v>
      </c>
      <c r="K76">
        <v>108.501</v>
      </c>
      <c r="L76">
        <v>71</v>
      </c>
      <c r="M76">
        <v>97.985699999999994</v>
      </c>
      <c r="N76">
        <v>112</v>
      </c>
      <c r="O76">
        <v>97.303799999999995</v>
      </c>
      <c r="P76">
        <v>84</v>
      </c>
      <c r="Q76">
        <v>11.196899999999999</v>
      </c>
      <c r="R76">
        <v>65</v>
      </c>
      <c r="S76">
        <f t="shared" si="25"/>
        <v>0.15767928181658172</v>
      </c>
      <c r="T76">
        <f t="shared" si="26"/>
        <v>72</v>
      </c>
      <c r="U76">
        <f t="shared" si="27"/>
        <v>835992.31290851254</v>
      </c>
      <c r="V76">
        <f t="shared" si="28"/>
        <v>29</v>
      </c>
      <c r="W76">
        <f t="shared" si="29"/>
        <v>21.363523337717243</v>
      </c>
      <c r="X76">
        <f t="shared" si="30"/>
        <v>32</v>
      </c>
      <c r="Y76">
        <f t="shared" si="31"/>
        <v>52</v>
      </c>
      <c r="Z76">
        <v>0.67069999999999996</v>
      </c>
      <c r="AA76">
        <f t="shared" si="32"/>
        <v>93</v>
      </c>
      <c r="AB76">
        <v>0.87280000000000002</v>
      </c>
      <c r="AC76">
        <f t="shared" si="33"/>
        <v>0.77174999999999994</v>
      </c>
      <c r="AD76">
        <f t="shared" si="34"/>
        <v>69</v>
      </c>
      <c r="AE76">
        <v>0.55400000000000005</v>
      </c>
      <c r="AF76">
        <f t="shared" si="35"/>
        <v>130</v>
      </c>
      <c r="AG76">
        <v>0.80300000000000005</v>
      </c>
      <c r="AH76">
        <f t="shared" si="36"/>
        <v>65</v>
      </c>
      <c r="AI76">
        <f t="shared" si="37"/>
        <v>69.5</v>
      </c>
      <c r="AJ76">
        <f>IF(C76=1,(AI76/Z76),REF)</f>
        <v>103.62308036379902</v>
      </c>
      <c r="AK76">
        <f t="shared" si="38"/>
        <v>67</v>
      </c>
      <c r="AL76">
        <f>IF(B76=1,(AI76/AC76),REF)</f>
        <v>90.055069646906389</v>
      </c>
      <c r="AM76">
        <f t="shared" si="39"/>
        <v>63</v>
      </c>
      <c r="AN76">
        <f t="shared" si="40"/>
        <v>63</v>
      </c>
      <c r="AO76" t="str">
        <f t="shared" si="41"/>
        <v>BYU</v>
      </c>
      <c r="AP76">
        <f t="shared" si="42"/>
        <v>0.4850741005789399</v>
      </c>
      <c r="AQ76">
        <f t="shared" si="43"/>
        <v>0.52342315567008268</v>
      </c>
      <c r="AR76">
        <f t="shared" si="44"/>
        <v>0.76042763287309312</v>
      </c>
      <c r="AS76" t="str">
        <f t="shared" si="45"/>
        <v>BYU</v>
      </c>
      <c r="AT76">
        <f t="shared" si="46"/>
        <v>75</v>
      </c>
      <c r="AU76">
        <f t="shared" si="47"/>
        <v>69</v>
      </c>
      <c r="AW76" t="str">
        <f t="shared" si="48"/>
        <v>BYU</v>
      </c>
      <c r="AX76" t="str">
        <f t="shared" si="49"/>
        <v/>
      </c>
      <c r="AY76">
        <v>75</v>
      </c>
    </row>
    <row r="77" spans="1:51" x14ac:dyDescent="0.25">
      <c r="A77">
        <v>1</v>
      </c>
      <c r="B77">
        <v>1</v>
      </c>
      <c r="C77">
        <v>1</v>
      </c>
      <c r="D77" t="s">
        <v>119</v>
      </c>
      <c r="E77">
        <v>69.782799999999995</v>
      </c>
      <c r="F77">
        <v>32</v>
      </c>
      <c r="G77">
        <v>68.334299999999999</v>
      </c>
      <c r="H77">
        <v>20</v>
      </c>
      <c r="I77">
        <v>110.071</v>
      </c>
      <c r="J77">
        <v>23</v>
      </c>
      <c r="K77">
        <v>113.98399999999999</v>
      </c>
      <c r="L77">
        <v>20</v>
      </c>
      <c r="M77">
        <v>102.274</v>
      </c>
      <c r="N77">
        <v>204</v>
      </c>
      <c r="O77">
        <v>103.711</v>
      </c>
      <c r="P77">
        <v>197</v>
      </c>
      <c r="Q77">
        <v>10.2722</v>
      </c>
      <c r="R77">
        <v>73</v>
      </c>
      <c r="S77">
        <f t="shared" si="25"/>
        <v>0.14721392664094873</v>
      </c>
      <c r="T77">
        <f t="shared" si="26"/>
        <v>76</v>
      </c>
      <c r="U77">
        <f t="shared" si="27"/>
        <v>906642.71900999662</v>
      </c>
      <c r="V77">
        <f t="shared" si="28"/>
        <v>9</v>
      </c>
      <c r="W77">
        <f t="shared" si="29"/>
        <v>24.075278717276376</v>
      </c>
      <c r="X77">
        <f t="shared" si="30"/>
        <v>116</v>
      </c>
      <c r="Y77">
        <f t="shared" si="31"/>
        <v>96</v>
      </c>
      <c r="Z77">
        <v>0.71740000000000004</v>
      </c>
      <c r="AA77">
        <f t="shared" si="32"/>
        <v>75</v>
      </c>
      <c r="AB77">
        <v>0.74450000000000005</v>
      </c>
      <c r="AC77">
        <f t="shared" si="33"/>
        <v>0.73094999999999999</v>
      </c>
      <c r="AD77">
        <f t="shared" si="34"/>
        <v>84</v>
      </c>
      <c r="AE77">
        <v>0.71450000000000002</v>
      </c>
      <c r="AF77">
        <f t="shared" si="35"/>
        <v>81</v>
      </c>
      <c r="AG77">
        <v>0.6673</v>
      </c>
      <c r="AH77">
        <f t="shared" si="36"/>
        <v>109</v>
      </c>
      <c r="AI77">
        <f t="shared" si="37"/>
        <v>75.833333333333329</v>
      </c>
      <c r="AJ77">
        <f>IF(C77=1,(AI77/Z77),REF)</f>
        <v>105.70578942477464</v>
      </c>
      <c r="AK77">
        <f t="shared" si="38"/>
        <v>68</v>
      </c>
      <c r="AL77">
        <f>IF(B77=1,(AI77/AC77),REF)</f>
        <v>103.74626627448298</v>
      </c>
      <c r="AM77">
        <f t="shared" si="39"/>
        <v>69</v>
      </c>
      <c r="AN77">
        <f t="shared" si="40"/>
        <v>68</v>
      </c>
      <c r="AO77" t="str">
        <f t="shared" si="41"/>
        <v>Detroit</v>
      </c>
      <c r="AP77">
        <f t="shared" si="42"/>
        <v>0.51781774071444331</v>
      </c>
      <c r="AQ77">
        <f t="shared" si="43"/>
        <v>0.48705827359899734</v>
      </c>
      <c r="AR77">
        <f t="shared" si="44"/>
        <v>0.75933425777848651</v>
      </c>
      <c r="AS77" t="str">
        <f t="shared" si="45"/>
        <v>Detroit</v>
      </c>
      <c r="AT77">
        <f t="shared" si="46"/>
        <v>76</v>
      </c>
      <c r="AU77">
        <f t="shared" si="47"/>
        <v>76</v>
      </c>
      <c r="AW77" t="str">
        <f t="shared" si="48"/>
        <v>Detroit</v>
      </c>
      <c r="AX77" t="str">
        <f t="shared" si="49"/>
        <v/>
      </c>
      <c r="AY77">
        <v>76</v>
      </c>
    </row>
    <row r="78" spans="1:51" x14ac:dyDescent="0.25">
      <c r="A78">
        <v>1</v>
      </c>
      <c r="B78">
        <v>1</v>
      </c>
      <c r="C78">
        <v>1</v>
      </c>
      <c r="D78" t="s">
        <v>262</v>
      </c>
      <c r="E78">
        <v>67.988600000000005</v>
      </c>
      <c r="F78">
        <v>87</v>
      </c>
      <c r="G78">
        <v>65.802300000000002</v>
      </c>
      <c r="H78">
        <v>78</v>
      </c>
      <c r="I78">
        <v>106.512</v>
      </c>
      <c r="J78">
        <v>66</v>
      </c>
      <c r="K78">
        <v>106.733</v>
      </c>
      <c r="L78">
        <v>104</v>
      </c>
      <c r="M78">
        <v>94.150899999999993</v>
      </c>
      <c r="N78">
        <v>44</v>
      </c>
      <c r="O78">
        <v>97.406999999999996</v>
      </c>
      <c r="P78">
        <v>86</v>
      </c>
      <c r="Q78">
        <v>9.3263700000000007</v>
      </c>
      <c r="R78">
        <v>78</v>
      </c>
      <c r="S78">
        <f t="shared" si="25"/>
        <v>0.13717005497980553</v>
      </c>
      <c r="T78">
        <f t="shared" si="26"/>
        <v>80</v>
      </c>
      <c r="U78">
        <f t="shared" si="27"/>
        <v>774521.59561250545</v>
      </c>
      <c r="V78">
        <f t="shared" si="28"/>
        <v>77</v>
      </c>
      <c r="W78">
        <f t="shared" si="29"/>
        <v>22.351577016122587</v>
      </c>
      <c r="X78">
        <f t="shared" si="30"/>
        <v>50</v>
      </c>
      <c r="Y78">
        <f t="shared" si="31"/>
        <v>65</v>
      </c>
      <c r="Z78">
        <v>0.68630000000000002</v>
      </c>
      <c r="AA78">
        <f t="shared" si="32"/>
        <v>86</v>
      </c>
      <c r="AB78">
        <v>0.81659999999999999</v>
      </c>
      <c r="AC78">
        <f t="shared" si="33"/>
        <v>0.75144999999999995</v>
      </c>
      <c r="AD78">
        <f t="shared" si="34"/>
        <v>77</v>
      </c>
      <c r="AE78">
        <v>0.74939999999999996</v>
      </c>
      <c r="AF78">
        <f t="shared" si="35"/>
        <v>64</v>
      </c>
      <c r="AG78">
        <v>0.74099999999999999</v>
      </c>
      <c r="AH78">
        <f t="shared" si="36"/>
        <v>83</v>
      </c>
      <c r="AI78">
        <f t="shared" si="37"/>
        <v>74.333333333333329</v>
      </c>
      <c r="AJ78">
        <f>IF(C78=1,(AI78/Z78),REF)</f>
        <v>108.31026276166884</v>
      </c>
      <c r="AK78">
        <f t="shared" si="38"/>
        <v>73</v>
      </c>
      <c r="AL78">
        <f>IF(B78=1,(AI78/AC78),REF)</f>
        <v>98.919866036773342</v>
      </c>
      <c r="AM78">
        <f t="shared" si="39"/>
        <v>67</v>
      </c>
      <c r="AN78">
        <f t="shared" si="40"/>
        <v>67</v>
      </c>
      <c r="AO78" t="str">
        <f t="shared" si="41"/>
        <v>Ohio</v>
      </c>
      <c r="AP78">
        <f t="shared" si="42"/>
        <v>0.49416555292982695</v>
      </c>
      <c r="AQ78">
        <f t="shared" si="43"/>
        <v>0.50370871267666051</v>
      </c>
      <c r="AR78">
        <f t="shared" si="44"/>
        <v>0.75721346967304726</v>
      </c>
      <c r="AS78" t="str">
        <f t="shared" si="45"/>
        <v>Ohio</v>
      </c>
      <c r="AT78">
        <f t="shared" si="46"/>
        <v>77</v>
      </c>
      <c r="AU78">
        <f t="shared" si="47"/>
        <v>73.666666666666671</v>
      </c>
      <c r="AW78" t="str">
        <f t="shared" si="48"/>
        <v>Ohio</v>
      </c>
      <c r="AX78" t="str">
        <f t="shared" si="49"/>
        <v/>
      </c>
      <c r="AY78">
        <v>77</v>
      </c>
    </row>
    <row r="79" spans="1:51" x14ac:dyDescent="0.25">
      <c r="A79">
        <v>1</v>
      </c>
      <c r="B79">
        <v>1</v>
      </c>
      <c r="C79">
        <v>1</v>
      </c>
      <c r="D79" t="s">
        <v>150</v>
      </c>
      <c r="E79">
        <v>66.2761</v>
      </c>
      <c r="F79">
        <v>162</v>
      </c>
      <c r="G79">
        <v>64.438100000000006</v>
      </c>
      <c r="H79">
        <v>142</v>
      </c>
      <c r="I79">
        <v>96.855400000000003</v>
      </c>
      <c r="J79">
        <v>244</v>
      </c>
      <c r="K79">
        <v>99.745599999999996</v>
      </c>
      <c r="L79">
        <v>221</v>
      </c>
      <c r="M79">
        <v>93.697599999999994</v>
      </c>
      <c r="N79">
        <v>40</v>
      </c>
      <c r="O79">
        <v>93.363399999999999</v>
      </c>
      <c r="P79">
        <v>32</v>
      </c>
      <c r="Q79">
        <v>6.3822099999999997</v>
      </c>
      <c r="R79">
        <v>103</v>
      </c>
      <c r="S79">
        <f t="shared" si="25"/>
        <v>9.6297156893661473E-2</v>
      </c>
      <c r="T79">
        <f t="shared" si="26"/>
        <v>101</v>
      </c>
      <c r="U79">
        <f t="shared" si="27"/>
        <v>659393.16137877526</v>
      </c>
      <c r="V79">
        <f t="shared" si="28"/>
        <v>213</v>
      </c>
      <c r="W79">
        <f t="shared" si="29"/>
        <v>21.425240705628635</v>
      </c>
      <c r="X79">
        <f t="shared" si="30"/>
        <v>34</v>
      </c>
      <c r="Y79">
        <f t="shared" si="31"/>
        <v>67.5</v>
      </c>
      <c r="Z79">
        <v>0.73250000000000004</v>
      </c>
      <c r="AA79">
        <f t="shared" si="32"/>
        <v>71</v>
      </c>
      <c r="AB79">
        <v>0.75080000000000002</v>
      </c>
      <c r="AC79">
        <f t="shared" si="33"/>
        <v>0.74165000000000003</v>
      </c>
      <c r="AD79">
        <f t="shared" si="34"/>
        <v>81</v>
      </c>
      <c r="AE79">
        <v>0.70299999999999996</v>
      </c>
      <c r="AF79">
        <f t="shared" si="35"/>
        <v>84</v>
      </c>
      <c r="AG79">
        <v>0.82750000000000001</v>
      </c>
      <c r="AH79">
        <f t="shared" si="36"/>
        <v>50</v>
      </c>
      <c r="AI79">
        <f t="shared" si="37"/>
        <v>99.416666666666671</v>
      </c>
      <c r="AJ79">
        <f>IF(C79=1,(AI79/Z79),REF)</f>
        <v>135.72241183162686</v>
      </c>
      <c r="AK79">
        <f t="shared" si="38"/>
        <v>85</v>
      </c>
      <c r="AL79">
        <f>IF(B79=1,(AI79/AC79),REF)</f>
        <v>134.0479561338457</v>
      </c>
      <c r="AM79">
        <f t="shared" si="39"/>
        <v>88</v>
      </c>
      <c r="AN79">
        <f t="shared" si="40"/>
        <v>81</v>
      </c>
      <c r="AO79" t="str">
        <f t="shared" si="41"/>
        <v>Georgia Tech</v>
      </c>
      <c r="AP79">
        <f t="shared" si="42"/>
        <v>0.51566529378393489</v>
      </c>
      <c r="AQ79">
        <f t="shared" si="43"/>
        <v>0.47860947337251009</v>
      </c>
      <c r="AR79">
        <f t="shared" si="44"/>
        <v>0.75611972710941056</v>
      </c>
      <c r="AS79" t="str">
        <f t="shared" si="45"/>
        <v>Georgia Tech</v>
      </c>
      <c r="AT79">
        <f t="shared" si="46"/>
        <v>78</v>
      </c>
      <c r="AU79">
        <f t="shared" si="47"/>
        <v>80</v>
      </c>
      <c r="AW79" t="str">
        <f t="shared" si="48"/>
        <v>Georgia Tech</v>
      </c>
      <c r="AX79" t="str">
        <f t="shared" si="49"/>
        <v/>
      </c>
      <c r="AY79">
        <v>78</v>
      </c>
    </row>
    <row r="80" spans="1:51" x14ac:dyDescent="0.25">
      <c r="A80">
        <v>1</v>
      </c>
      <c r="B80">
        <v>1</v>
      </c>
      <c r="C80">
        <v>1</v>
      </c>
      <c r="D80" t="s">
        <v>289</v>
      </c>
      <c r="E80">
        <v>64.658100000000005</v>
      </c>
      <c r="F80">
        <v>230</v>
      </c>
      <c r="G80">
        <v>62.439</v>
      </c>
      <c r="H80">
        <v>237</v>
      </c>
      <c r="I80">
        <v>101.244</v>
      </c>
      <c r="J80">
        <v>164</v>
      </c>
      <c r="K80">
        <v>107.33</v>
      </c>
      <c r="L80">
        <v>90</v>
      </c>
      <c r="M80">
        <v>102.68600000000001</v>
      </c>
      <c r="N80">
        <v>214</v>
      </c>
      <c r="O80">
        <v>101.238</v>
      </c>
      <c r="P80">
        <v>145</v>
      </c>
      <c r="Q80">
        <v>6.09171</v>
      </c>
      <c r="R80">
        <v>106</v>
      </c>
      <c r="S80">
        <f t="shared" si="25"/>
        <v>9.4218667112086471E-2</v>
      </c>
      <c r="T80">
        <f t="shared" si="26"/>
        <v>106</v>
      </c>
      <c r="U80">
        <f t="shared" si="27"/>
        <v>744843.78318909009</v>
      </c>
      <c r="V80">
        <f t="shared" si="28"/>
        <v>106</v>
      </c>
      <c r="W80">
        <f t="shared" si="29"/>
        <v>24.999236922887967</v>
      </c>
      <c r="X80">
        <f t="shared" si="30"/>
        <v>162</v>
      </c>
      <c r="Y80">
        <f t="shared" si="31"/>
        <v>134</v>
      </c>
      <c r="Z80">
        <v>0.73760000000000003</v>
      </c>
      <c r="AA80">
        <f t="shared" si="32"/>
        <v>69</v>
      </c>
      <c r="AB80">
        <v>0.72299999999999998</v>
      </c>
      <c r="AC80">
        <f t="shared" si="33"/>
        <v>0.73029999999999995</v>
      </c>
      <c r="AD80">
        <f t="shared" si="34"/>
        <v>85</v>
      </c>
      <c r="AE80">
        <v>0.74150000000000005</v>
      </c>
      <c r="AF80">
        <f t="shared" si="35"/>
        <v>65</v>
      </c>
      <c r="AG80">
        <v>0.74419999999999997</v>
      </c>
      <c r="AH80">
        <f t="shared" si="36"/>
        <v>80</v>
      </c>
      <c r="AI80">
        <f t="shared" si="37"/>
        <v>96</v>
      </c>
      <c r="AJ80">
        <f>IF(C80=1,(AI80/Z80),REF)</f>
        <v>130.15184381778741</v>
      </c>
      <c r="AK80">
        <f t="shared" si="38"/>
        <v>80</v>
      </c>
      <c r="AL80">
        <f>IF(B80=1,(AI80/AC80),REF)</f>
        <v>131.4528276050938</v>
      </c>
      <c r="AM80">
        <f t="shared" si="39"/>
        <v>87</v>
      </c>
      <c r="AN80">
        <f t="shared" si="40"/>
        <v>80</v>
      </c>
      <c r="AO80" t="str">
        <f t="shared" si="41"/>
        <v>Rutgers</v>
      </c>
      <c r="AP80">
        <f t="shared" si="42"/>
        <v>0.52143635360229823</v>
      </c>
      <c r="AQ80">
        <f t="shared" si="43"/>
        <v>0.47243805533631583</v>
      </c>
      <c r="AR80">
        <f t="shared" si="44"/>
        <v>0.75599792765018226</v>
      </c>
      <c r="AS80" t="str">
        <f t="shared" si="45"/>
        <v>Rutgers</v>
      </c>
      <c r="AT80">
        <f t="shared" si="46"/>
        <v>79</v>
      </c>
      <c r="AU80">
        <f t="shared" si="47"/>
        <v>81.333333333333329</v>
      </c>
      <c r="AW80" t="str">
        <f t="shared" si="48"/>
        <v>Rutgers</v>
      </c>
      <c r="AX80" t="str">
        <f t="shared" si="49"/>
        <v/>
      </c>
      <c r="AY80">
        <v>79</v>
      </c>
    </row>
    <row r="81" spans="1:51" x14ac:dyDescent="0.25">
      <c r="A81">
        <v>1</v>
      </c>
      <c r="B81">
        <v>1</v>
      </c>
      <c r="C81">
        <v>1</v>
      </c>
      <c r="D81" t="s">
        <v>279</v>
      </c>
      <c r="E81">
        <v>60.209499999999998</v>
      </c>
      <c r="F81">
        <v>341</v>
      </c>
      <c r="G81">
        <v>58.661200000000001</v>
      </c>
      <c r="H81">
        <v>335</v>
      </c>
      <c r="I81">
        <v>106.718</v>
      </c>
      <c r="J81">
        <v>60</v>
      </c>
      <c r="K81">
        <v>108.601</v>
      </c>
      <c r="L81">
        <v>69</v>
      </c>
      <c r="M81">
        <v>98.363100000000003</v>
      </c>
      <c r="N81">
        <v>125</v>
      </c>
      <c r="O81">
        <v>100.60899999999999</v>
      </c>
      <c r="P81">
        <v>134</v>
      </c>
      <c r="Q81">
        <v>7.9922000000000004</v>
      </c>
      <c r="R81">
        <v>90</v>
      </c>
      <c r="S81">
        <f t="shared" si="25"/>
        <v>0.13273652828872529</v>
      </c>
      <c r="T81">
        <f t="shared" si="26"/>
        <v>82</v>
      </c>
      <c r="U81">
        <f t="shared" si="27"/>
        <v>710121.51218360953</v>
      </c>
      <c r="V81">
        <f t="shared" si="28"/>
        <v>152</v>
      </c>
      <c r="W81">
        <f t="shared" si="29"/>
        <v>26.579934787564273</v>
      </c>
      <c r="X81">
        <f t="shared" si="30"/>
        <v>261</v>
      </c>
      <c r="Y81">
        <f t="shared" si="31"/>
        <v>171.5</v>
      </c>
      <c r="Z81">
        <v>0.76680000000000004</v>
      </c>
      <c r="AA81">
        <f t="shared" si="32"/>
        <v>57</v>
      </c>
      <c r="AB81">
        <v>0.65790000000000004</v>
      </c>
      <c r="AC81">
        <f t="shared" si="33"/>
        <v>0.71235000000000004</v>
      </c>
      <c r="AD81">
        <f t="shared" si="34"/>
        <v>89</v>
      </c>
      <c r="AE81">
        <v>0.71360000000000001</v>
      </c>
      <c r="AF81">
        <f t="shared" si="35"/>
        <v>82</v>
      </c>
      <c r="AG81">
        <v>0.77210000000000001</v>
      </c>
      <c r="AH81">
        <f t="shared" si="36"/>
        <v>73</v>
      </c>
      <c r="AI81">
        <f t="shared" si="37"/>
        <v>108.25</v>
      </c>
      <c r="AJ81">
        <f>IF(C81=1,(AI81/Z81),REF)</f>
        <v>141.17110067814292</v>
      </c>
      <c r="AK81">
        <f t="shared" si="38"/>
        <v>88</v>
      </c>
      <c r="AL81">
        <f>IF(B81=1,(AI81/AC81),REF)</f>
        <v>151.96181652277673</v>
      </c>
      <c r="AM81">
        <f t="shared" si="39"/>
        <v>94</v>
      </c>
      <c r="AN81">
        <f t="shared" si="40"/>
        <v>88</v>
      </c>
      <c r="AO81" t="str">
        <f t="shared" si="41"/>
        <v>Princeton</v>
      </c>
      <c r="AP81">
        <f t="shared" si="42"/>
        <v>0.53769123211563341</v>
      </c>
      <c r="AQ81">
        <f t="shared" si="43"/>
        <v>0.45254985823373067</v>
      </c>
      <c r="AR81">
        <f t="shared" si="44"/>
        <v>0.75489122860691105</v>
      </c>
      <c r="AS81" t="str">
        <f t="shared" si="45"/>
        <v>Princeton</v>
      </c>
      <c r="AT81">
        <f t="shared" si="46"/>
        <v>80</v>
      </c>
      <c r="AU81">
        <f t="shared" si="47"/>
        <v>85.666666666666671</v>
      </c>
      <c r="AW81" t="str">
        <f t="shared" si="48"/>
        <v>Princeton</v>
      </c>
      <c r="AX81" t="str">
        <f t="shared" si="49"/>
        <v/>
      </c>
      <c r="AY81">
        <v>80</v>
      </c>
    </row>
    <row r="82" spans="1:51" x14ac:dyDescent="0.25">
      <c r="A82">
        <v>1</v>
      </c>
      <c r="B82">
        <v>1</v>
      </c>
      <c r="C82">
        <v>1</v>
      </c>
      <c r="D82" t="s">
        <v>209</v>
      </c>
      <c r="E82">
        <v>70.8245</v>
      </c>
      <c r="F82">
        <v>17</v>
      </c>
      <c r="G82">
        <v>68.931399999999996</v>
      </c>
      <c r="H82">
        <v>9</v>
      </c>
      <c r="I82">
        <v>103.54600000000001</v>
      </c>
      <c r="J82">
        <v>113</v>
      </c>
      <c r="K82">
        <v>107.996</v>
      </c>
      <c r="L82">
        <v>75</v>
      </c>
      <c r="M82">
        <v>100.833</v>
      </c>
      <c r="N82">
        <v>171</v>
      </c>
      <c r="O82">
        <v>99.555199999999999</v>
      </c>
      <c r="P82">
        <v>117</v>
      </c>
      <c r="Q82">
        <v>8.4410799999999995</v>
      </c>
      <c r="R82">
        <v>85</v>
      </c>
      <c r="S82">
        <f t="shared" si="25"/>
        <v>0.1191790976286454</v>
      </c>
      <c r="T82">
        <f t="shared" si="26"/>
        <v>89</v>
      </c>
      <c r="U82">
        <f t="shared" si="27"/>
        <v>826035.77676519193</v>
      </c>
      <c r="V82">
        <f t="shared" si="28"/>
        <v>37</v>
      </c>
      <c r="W82">
        <f t="shared" si="29"/>
        <v>22.218707999601527</v>
      </c>
      <c r="X82">
        <f t="shared" si="30"/>
        <v>48</v>
      </c>
      <c r="Y82">
        <f t="shared" si="31"/>
        <v>68.5</v>
      </c>
      <c r="Z82">
        <v>0.69169999999999998</v>
      </c>
      <c r="AA82">
        <f t="shared" si="32"/>
        <v>82</v>
      </c>
      <c r="AB82">
        <v>0.78380000000000005</v>
      </c>
      <c r="AC82">
        <f t="shared" si="33"/>
        <v>0.73775000000000002</v>
      </c>
      <c r="AD82">
        <f t="shared" si="34"/>
        <v>82</v>
      </c>
      <c r="AE82">
        <v>0.76090000000000002</v>
      </c>
      <c r="AF82">
        <f t="shared" si="35"/>
        <v>61</v>
      </c>
      <c r="AG82">
        <v>0.63959999999999995</v>
      </c>
      <c r="AH82">
        <f t="shared" si="36"/>
        <v>122</v>
      </c>
      <c r="AI82">
        <f t="shared" si="37"/>
        <v>76.583333333333329</v>
      </c>
      <c r="AJ82">
        <f>IF(C82=1,(AI82/Z82),REF)</f>
        <v>110.71755578044431</v>
      </c>
      <c r="AK82">
        <f t="shared" si="38"/>
        <v>75</v>
      </c>
      <c r="AL82">
        <f>IF(B82=1,(AI82/AC82),REF)</f>
        <v>103.80661922512142</v>
      </c>
      <c r="AM82">
        <f t="shared" si="39"/>
        <v>70</v>
      </c>
      <c r="AN82">
        <f t="shared" si="40"/>
        <v>70</v>
      </c>
      <c r="AO82" t="str">
        <f t="shared" si="41"/>
        <v>Massachusetts</v>
      </c>
      <c r="AP82">
        <f t="shared" si="42"/>
        <v>0.49696014101582464</v>
      </c>
      <c r="AQ82">
        <f t="shared" si="43"/>
        <v>0.49155362294248506</v>
      </c>
      <c r="AR82">
        <f t="shared" si="44"/>
        <v>0.7543642351101908</v>
      </c>
      <c r="AS82" t="str">
        <f t="shared" si="45"/>
        <v>Massachusetts</v>
      </c>
      <c r="AT82">
        <f t="shared" si="46"/>
        <v>81</v>
      </c>
      <c r="AU82">
        <f t="shared" si="47"/>
        <v>77.666666666666671</v>
      </c>
      <c r="AW82" t="str">
        <f t="shared" si="48"/>
        <v>Massachusetts</v>
      </c>
      <c r="AX82" t="str">
        <f t="shared" si="49"/>
        <v/>
      </c>
      <c r="AY82">
        <v>81</v>
      </c>
    </row>
    <row r="83" spans="1:51" x14ac:dyDescent="0.25">
      <c r="A83">
        <v>1</v>
      </c>
      <c r="B83">
        <v>1</v>
      </c>
      <c r="C83">
        <v>1</v>
      </c>
      <c r="D83" t="s">
        <v>281</v>
      </c>
      <c r="E83">
        <v>65.362300000000005</v>
      </c>
      <c r="F83">
        <v>200</v>
      </c>
      <c r="G83">
        <v>64.223399999999998</v>
      </c>
      <c r="H83">
        <v>158</v>
      </c>
      <c r="I83">
        <v>98.972200000000001</v>
      </c>
      <c r="J83">
        <v>200</v>
      </c>
      <c r="K83">
        <v>105.626</v>
      </c>
      <c r="L83">
        <v>118</v>
      </c>
      <c r="M83">
        <v>97.448400000000007</v>
      </c>
      <c r="N83">
        <v>97</v>
      </c>
      <c r="O83">
        <v>95.535200000000003</v>
      </c>
      <c r="P83">
        <v>57</v>
      </c>
      <c r="Q83">
        <v>10.090400000000001</v>
      </c>
      <c r="R83">
        <v>74</v>
      </c>
      <c r="S83">
        <f t="shared" si="25"/>
        <v>0.15438257221670598</v>
      </c>
      <c r="T83">
        <f t="shared" si="26"/>
        <v>73</v>
      </c>
      <c r="U83">
        <f t="shared" si="27"/>
        <v>729237.49937467487</v>
      </c>
      <c r="V83">
        <f t="shared" si="28"/>
        <v>123</v>
      </c>
      <c r="W83">
        <f t="shared" si="29"/>
        <v>22.538973941197042</v>
      </c>
      <c r="X83">
        <f t="shared" si="30"/>
        <v>57</v>
      </c>
      <c r="Y83">
        <f t="shared" si="31"/>
        <v>65</v>
      </c>
      <c r="Z83">
        <v>0.67369999999999997</v>
      </c>
      <c r="AA83">
        <f t="shared" si="32"/>
        <v>92</v>
      </c>
      <c r="AB83">
        <v>0.87339999999999995</v>
      </c>
      <c r="AC83">
        <f t="shared" si="33"/>
        <v>0.77354999999999996</v>
      </c>
      <c r="AD83">
        <f t="shared" si="34"/>
        <v>68</v>
      </c>
      <c r="AE83">
        <v>0.55349999999999999</v>
      </c>
      <c r="AF83">
        <f t="shared" si="35"/>
        <v>131</v>
      </c>
      <c r="AG83">
        <v>0.77680000000000005</v>
      </c>
      <c r="AH83">
        <f t="shared" si="36"/>
        <v>70</v>
      </c>
      <c r="AI83">
        <f t="shared" si="37"/>
        <v>88.333333333333329</v>
      </c>
      <c r="AJ83">
        <f>IF(C83=1,(AI83/Z83),REF)</f>
        <v>131.11671861857405</v>
      </c>
      <c r="AK83">
        <f t="shared" si="38"/>
        <v>81</v>
      </c>
      <c r="AL83">
        <f>IF(B83=1,(AI83/AC83),REF)</f>
        <v>114.19214444228987</v>
      </c>
      <c r="AM83">
        <f t="shared" si="39"/>
        <v>78</v>
      </c>
      <c r="AN83">
        <f t="shared" si="40"/>
        <v>68</v>
      </c>
      <c r="AO83" t="str">
        <f t="shared" si="41"/>
        <v>Purdue</v>
      </c>
      <c r="AP83">
        <f t="shared" si="42"/>
        <v>0.47591146871482554</v>
      </c>
      <c r="AQ83">
        <f t="shared" si="43"/>
        <v>0.50929999974875773</v>
      </c>
      <c r="AR83">
        <f t="shared" si="44"/>
        <v>0.75335519111777438</v>
      </c>
      <c r="AS83" t="str">
        <f t="shared" si="45"/>
        <v>Purdue</v>
      </c>
      <c r="AT83">
        <f t="shared" si="46"/>
        <v>82</v>
      </c>
      <c r="AU83">
        <f t="shared" si="47"/>
        <v>72.666666666666671</v>
      </c>
      <c r="AW83" t="str">
        <f t="shared" si="48"/>
        <v>Purdue</v>
      </c>
      <c r="AX83" t="str">
        <f t="shared" si="49"/>
        <v/>
      </c>
      <c r="AY83">
        <v>82</v>
      </c>
    </row>
    <row r="84" spans="1:51" x14ac:dyDescent="0.25">
      <c r="A84">
        <v>1</v>
      </c>
      <c r="B84">
        <v>1</v>
      </c>
      <c r="C84">
        <v>1</v>
      </c>
      <c r="D84" t="s">
        <v>395</v>
      </c>
      <c r="E84">
        <v>63.215499999999999</v>
      </c>
      <c r="F84">
        <v>285</v>
      </c>
      <c r="G84">
        <v>61.085299999999997</v>
      </c>
      <c r="H84">
        <v>284</v>
      </c>
      <c r="I84">
        <v>102.65600000000001</v>
      </c>
      <c r="J84">
        <v>130</v>
      </c>
      <c r="K84">
        <v>105.914</v>
      </c>
      <c r="L84">
        <v>114</v>
      </c>
      <c r="M84">
        <v>98.437200000000004</v>
      </c>
      <c r="N84">
        <v>129</v>
      </c>
      <c r="O84">
        <v>96.354799999999997</v>
      </c>
      <c r="P84">
        <v>69</v>
      </c>
      <c r="Q84">
        <v>9.5596099999999993</v>
      </c>
      <c r="R84">
        <v>76</v>
      </c>
      <c r="S84">
        <f t="shared" si="25"/>
        <v>0.1512160783352185</v>
      </c>
      <c r="T84">
        <f t="shared" si="26"/>
        <v>75</v>
      </c>
      <c r="U84">
        <f t="shared" si="27"/>
        <v>709137.28054583806</v>
      </c>
      <c r="V84">
        <f t="shared" si="28"/>
        <v>154</v>
      </c>
      <c r="W84">
        <f t="shared" si="29"/>
        <v>23.62510729451537</v>
      </c>
      <c r="X84">
        <f t="shared" si="30"/>
        <v>101</v>
      </c>
      <c r="Y84">
        <f t="shared" si="31"/>
        <v>88</v>
      </c>
      <c r="Z84">
        <v>0.69379999999999997</v>
      </c>
      <c r="AA84">
        <f t="shared" si="32"/>
        <v>81</v>
      </c>
      <c r="AB84">
        <v>0.82189999999999996</v>
      </c>
      <c r="AC84">
        <f t="shared" si="33"/>
        <v>0.75784999999999991</v>
      </c>
      <c r="AD84">
        <f t="shared" si="34"/>
        <v>73</v>
      </c>
      <c r="AE84">
        <v>0.71830000000000005</v>
      </c>
      <c r="AF84">
        <f t="shared" si="35"/>
        <v>78</v>
      </c>
      <c r="AG84">
        <v>0.67800000000000005</v>
      </c>
      <c r="AH84">
        <f t="shared" si="36"/>
        <v>104</v>
      </c>
      <c r="AI84">
        <f t="shared" si="37"/>
        <v>95.333333333333329</v>
      </c>
      <c r="AJ84">
        <f>IF(C84=1,(AI84/Z84),REF)</f>
        <v>137.40751417315269</v>
      </c>
      <c r="AK84">
        <f t="shared" si="38"/>
        <v>86</v>
      </c>
      <c r="AL84">
        <f>IF(B84=1,(AI84/AC84),REF)</f>
        <v>125.79446240460953</v>
      </c>
      <c r="AM84">
        <f t="shared" si="39"/>
        <v>84</v>
      </c>
      <c r="AN84">
        <f t="shared" si="40"/>
        <v>73</v>
      </c>
      <c r="AO84" t="str">
        <f t="shared" si="41"/>
        <v>Xavier</v>
      </c>
      <c r="AP84">
        <f t="shared" si="42"/>
        <v>0.48781896203207881</v>
      </c>
      <c r="AQ84">
        <f t="shared" si="43"/>
        <v>0.4929641971391282</v>
      </c>
      <c r="AR84">
        <f t="shared" si="44"/>
        <v>0.7519988938300961</v>
      </c>
      <c r="AS84" t="str">
        <f t="shared" si="45"/>
        <v>Xavier</v>
      </c>
      <c r="AT84">
        <f t="shared" si="46"/>
        <v>83</v>
      </c>
      <c r="AU84">
        <f t="shared" si="47"/>
        <v>76.333333333333329</v>
      </c>
      <c r="AW84" t="str">
        <f t="shared" si="48"/>
        <v>Xavier</v>
      </c>
      <c r="AX84" t="str">
        <f t="shared" si="49"/>
        <v/>
      </c>
      <c r="AY84">
        <v>83</v>
      </c>
    </row>
    <row r="85" spans="1:51" x14ac:dyDescent="0.25">
      <c r="A85">
        <v>1</v>
      </c>
      <c r="B85">
        <v>1</v>
      </c>
      <c r="C85">
        <v>1</v>
      </c>
      <c r="D85" t="s">
        <v>171</v>
      </c>
      <c r="E85">
        <v>70.201099999999997</v>
      </c>
      <c r="F85">
        <v>25</v>
      </c>
      <c r="G85">
        <v>68.681299999999993</v>
      </c>
      <c r="H85">
        <v>13</v>
      </c>
      <c r="I85">
        <v>112.06</v>
      </c>
      <c r="J85">
        <v>15</v>
      </c>
      <c r="K85">
        <v>114.64400000000001</v>
      </c>
      <c r="L85">
        <v>14</v>
      </c>
      <c r="M85">
        <v>104.874</v>
      </c>
      <c r="N85">
        <v>267</v>
      </c>
      <c r="O85">
        <v>106.791</v>
      </c>
      <c r="P85">
        <v>256</v>
      </c>
      <c r="Q85">
        <v>7.8523399999999999</v>
      </c>
      <c r="R85">
        <v>91</v>
      </c>
      <c r="S85">
        <f t="shared" si="25"/>
        <v>0.11186434400600573</v>
      </c>
      <c r="T85">
        <f t="shared" si="26"/>
        <v>95</v>
      </c>
      <c r="U85">
        <f t="shared" si="27"/>
        <v>922670.37843860965</v>
      </c>
      <c r="V85">
        <f t="shared" si="28"/>
        <v>8</v>
      </c>
      <c r="W85">
        <f t="shared" si="29"/>
        <v>25.079075796714481</v>
      </c>
      <c r="X85">
        <f t="shared" si="30"/>
        <v>170</v>
      </c>
      <c r="Y85">
        <f t="shared" si="31"/>
        <v>132.5</v>
      </c>
      <c r="Z85">
        <v>0.68369999999999997</v>
      </c>
      <c r="AA85">
        <f t="shared" si="32"/>
        <v>87</v>
      </c>
      <c r="AB85">
        <v>0.76580000000000004</v>
      </c>
      <c r="AC85">
        <f t="shared" si="33"/>
        <v>0.72475000000000001</v>
      </c>
      <c r="AD85">
        <f t="shared" si="34"/>
        <v>86</v>
      </c>
      <c r="AE85">
        <v>0.66069999999999995</v>
      </c>
      <c r="AF85">
        <f t="shared" si="35"/>
        <v>93</v>
      </c>
      <c r="AG85">
        <v>0.8196</v>
      </c>
      <c r="AH85">
        <f t="shared" si="36"/>
        <v>59</v>
      </c>
      <c r="AI85">
        <f t="shared" si="37"/>
        <v>78.916666666666671</v>
      </c>
      <c r="AJ85">
        <f>IF(C85=1,(AI85/Z85),REF)</f>
        <v>115.42586904587783</v>
      </c>
      <c r="AK85">
        <f t="shared" si="38"/>
        <v>77</v>
      </c>
      <c r="AL85">
        <f>IF(B85=1,(AI85/AC85),REF)</f>
        <v>108.88812234103715</v>
      </c>
      <c r="AM85">
        <f t="shared" si="39"/>
        <v>74</v>
      </c>
      <c r="AN85">
        <f t="shared" si="40"/>
        <v>74</v>
      </c>
      <c r="AO85" t="str">
        <f t="shared" si="41"/>
        <v>Iona</v>
      </c>
      <c r="AP85">
        <f t="shared" si="42"/>
        <v>0.4891709918214</v>
      </c>
      <c r="AQ85">
        <f t="shared" si="43"/>
        <v>0.48001573571468786</v>
      </c>
      <c r="AR85">
        <f t="shared" si="44"/>
        <v>0.74842965115218996</v>
      </c>
      <c r="AS85" t="str">
        <f t="shared" si="45"/>
        <v>Iona</v>
      </c>
      <c r="AT85">
        <f t="shared" si="46"/>
        <v>84</v>
      </c>
      <c r="AU85">
        <f t="shared" si="47"/>
        <v>81.333333333333329</v>
      </c>
      <c r="AW85" t="str">
        <f t="shared" si="48"/>
        <v>Iona</v>
      </c>
      <c r="AX85" t="str">
        <f t="shared" si="49"/>
        <v/>
      </c>
      <c r="AY85">
        <v>84</v>
      </c>
    </row>
    <row r="86" spans="1:51" x14ac:dyDescent="0.25">
      <c r="A86">
        <v>1</v>
      </c>
      <c r="B86">
        <v>1</v>
      </c>
      <c r="C86">
        <v>1</v>
      </c>
      <c r="D86" t="s">
        <v>286</v>
      </c>
      <c r="E86">
        <v>64.267600000000002</v>
      </c>
      <c r="F86">
        <v>246</v>
      </c>
      <c r="G86">
        <v>61.413499999999999</v>
      </c>
      <c r="H86">
        <v>277</v>
      </c>
      <c r="I86">
        <v>107.369</v>
      </c>
      <c r="J86">
        <v>50</v>
      </c>
      <c r="K86">
        <v>110.483</v>
      </c>
      <c r="L86">
        <v>49</v>
      </c>
      <c r="M86">
        <v>102.15600000000001</v>
      </c>
      <c r="N86">
        <v>202</v>
      </c>
      <c r="O86">
        <v>102.44799999999999</v>
      </c>
      <c r="P86">
        <v>163</v>
      </c>
      <c r="Q86">
        <v>8.0356500000000004</v>
      </c>
      <c r="R86">
        <v>89</v>
      </c>
      <c r="S86">
        <f t="shared" si="25"/>
        <v>0.12502411790700152</v>
      </c>
      <c r="T86">
        <f t="shared" si="26"/>
        <v>88</v>
      </c>
      <c r="U86">
        <f t="shared" si="27"/>
        <v>784482.02810013643</v>
      </c>
      <c r="V86">
        <f t="shared" si="28"/>
        <v>68</v>
      </c>
      <c r="W86">
        <f t="shared" si="29"/>
        <v>25.633829609067025</v>
      </c>
      <c r="X86">
        <f t="shared" si="30"/>
        <v>208</v>
      </c>
      <c r="Y86">
        <f t="shared" si="31"/>
        <v>148</v>
      </c>
      <c r="Z86">
        <v>0.67530000000000001</v>
      </c>
      <c r="AA86">
        <f t="shared" si="32"/>
        <v>91</v>
      </c>
      <c r="AB86">
        <v>0.81740000000000002</v>
      </c>
      <c r="AC86">
        <f t="shared" si="33"/>
        <v>0.74635000000000007</v>
      </c>
      <c r="AD86">
        <f t="shared" si="34"/>
        <v>80</v>
      </c>
      <c r="AE86">
        <v>0.78</v>
      </c>
      <c r="AF86">
        <f t="shared" si="35"/>
        <v>54</v>
      </c>
      <c r="AG86">
        <v>0.73050000000000004</v>
      </c>
      <c r="AH86">
        <f t="shared" si="36"/>
        <v>84</v>
      </c>
      <c r="AI86">
        <f t="shared" si="37"/>
        <v>87</v>
      </c>
      <c r="AJ86">
        <f>IF(C86=1,(AI86/Z86),REF)</f>
        <v>128.83163038649488</v>
      </c>
      <c r="AK86">
        <f t="shared" si="38"/>
        <v>79</v>
      </c>
      <c r="AL86">
        <f>IF(B86=1,(AI86/AC86),REF)</f>
        <v>116.56729416493602</v>
      </c>
      <c r="AM86">
        <f t="shared" si="39"/>
        <v>79</v>
      </c>
      <c r="AN86">
        <f t="shared" si="40"/>
        <v>79</v>
      </c>
      <c r="AO86" t="str">
        <f t="shared" si="41"/>
        <v>Richmond</v>
      </c>
      <c r="AP86">
        <f t="shared" si="42"/>
        <v>0.4778811828649227</v>
      </c>
      <c r="AQ86">
        <f t="shared" si="43"/>
        <v>0.49012884444340643</v>
      </c>
      <c r="AR86">
        <f t="shared" si="44"/>
        <v>0.74806604802151666</v>
      </c>
      <c r="AS86" t="str">
        <f t="shared" si="45"/>
        <v>Richmond</v>
      </c>
      <c r="AT86">
        <f t="shared" si="46"/>
        <v>85</v>
      </c>
      <c r="AU86">
        <f t="shared" si="47"/>
        <v>81.333333333333329</v>
      </c>
      <c r="AW86" t="str">
        <f t="shared" si="48"/>
        <v>Richmond</v>
      </c>
      <c r="AX86" t="str">
        <f t="shared" si="49"/>
        <v/>
      </c>
      <c r="AY86">
        <v>85</v>
      </c>
    </row>
    <row r="87" spans="1:51" x14ac:dyDescent="0.25">
      <c r="A87">
        <v>1</v>
      </c>
      <c r="B87">
        <v>1</v>
      </c>
      <c r="C87">
        <v>1</v>
      </c>
      <c r="D87" t="s">
        <v>292</v>
      </c>
      <c r="E87">
        <v>63.226700000000001</v>
      </c>
      <c r="F87">
        <v>284</v>
      </c>
      <c r="G87">
        <v>60.981200000000001</v>
      </c>
      <c r="H87">
        <v>288</v>
      </c>
      <c r="I87">
        <v>105.553</v>
      </c>
      <c r="J87">
        <v>80</v>
      </c>
      <c r="K87">
        <v>108.976</v>
      </c>
      <c r="L87">
        <v>63</v>
      </c>
      <c r="M87">
        <v>100.26600000000001</v>
      </c>
      <c r="N87">
        <v>160</v>
      </c>
      <c r="O87">
        <v>99.262600000000006</v>
      </c>
      <c r="P87">
        <v>110</v>
      </c>
      <c r="Q87">
        <v>9.7134599999999995</v>
      </c>
      <c r="R87">
        <v>75</v>
      </c>
      <c r="S87">
        <f t="shared" si="25"/>
        <v>0.15362813494931718</v>
      </c>
      <c r="T87">
        <f t="shared" si="26"/>
        <v>74</v>
      </c>
      <c r="U87">
        <f t="shared" si="27"/>
        <v>750865.65702417924</v>
      </c>
      <c r="V87">
        <f t="shared" si="28"/>
        <v>98</v>
      </c>
      <c r="W87">
        <f t="shared" si="29"/>
        <v>24.771740352963025</v>
      </c>
      <c r="X87">
        <f t="shared" si="30"/>
        <v>148</v>
      </c>
      <c r="Y87">
        <f t="shared" si="31"/>
        <v>111</v>
      </c>
      <c r="Z87">
        <v>0.6653</v>
      </c>
      <c r="AA87">
        <f t="shared" si="32"/>
        <v>95</v>
      </c>
      <c r="AB87">
        <v>0.8569</v>
      </c>
      <c r="AC87">
        <f t="shared" si="33"/>
        <v>0.7611</v>
      </c>
      <c r="AD87">
        <f t="shared" si="34"/>
        <v>72</v>
      </c>
      <c r="AE87">
        <v>0.58199999999999996</v>
      </c>
      <c r="AF87">
        <f t="shared" si="35"/>
        <v>117</v>
      </c>
      <c r="AG87">
        <v>0.78810000000000002</v>
      </c>
      <c r="AH87">
        <f t="shared" si="36"/>
        <v>68</v>
      </c>
      <c r="AI87">
        <f t="shared" si="37"/>
        <v>90</v>
      </c>
      <c r="AJ87">
        <f>IF(C87=1,(AI87/Z87),REF)</f>
        <v>135.277318502931</v>
      </c>
      <c r="AK87">
        <f t="shared" si="38"/>
        <v>83</v>
      </c>
      <c r="AL87">
        <f>IF(B87=1,(AI87/AC87),REF)</f>
        <v>118.24990145841545</v>
      </c>
      <c r="AM87">
        <f t="shared" si="39"/>
        <v>80</v>
      </c>
      <c r="AN87">
        <f t="shared" si="40"/>
        <v>72</v>
      </c>
      <c r="AO87" t="str">
        <f t="shared" si="41"/>
        <v>Saint Joseph's</v>
      </c>
      <c r="AP87">
        <f t="shared" si="42"/>
        <v>0.46851171570010658</v>
      </c>
      <c r="AQ87">
        <f t="shared" si="43"/>
        <v>0.49892060188997939</v>
      </c>
      <c r="AR87">
        <f t="shared" si="44"/>
        <v>0.74788743729919838</v>
      </c>
      <c r="AS87" t="str">
        <f t="shared" si="45"/>
        <v>Saint Joseph's</v>
      </c>
      <c r="AT87">
        <f t="shared" si="46"/>
        <v>86</v>
      </c>
      <c r="AU87">
        <f t="shared" si="47"/>
        <v>76.666666666666671</v>
      </c>
      <c r="AW87" t="str">
        <f t="shared" si="48"/>
        <v>Saint Joseph's</v>
      </c>
      <c r="AX87" t="str">
        <f t="shared" si="49"/>
        <v/>
      </c>
      <c r="AY87">
        <v>86</v>
      </c>
    </row>
    <row r="88" spans="1:51" x14ac:dyDescent="0.25">
      <c r="A88">
        <v>1</v>
      </c>
      <c r="B88">
        <v>1</v>
      </c>
      <c r="C88">
        <v>1</v>
      </c>
      <c r="D88" t="s">
        <v>131</v>
      </c>
      <c r="E88">
        <v>64.725499999999997</v>
      </c>
      <c r="F88">
        <v>229</v>
      </c>
      <c r="G88">
        <v>63.4373</v>
      </c>
      <c r="H88">
        <v>191</v>
      </c>
      <c r="I88">
        <v>102.209</v>
      </c>
      <c r="J88">
        <v>141</v>
      </c>
      <c r="K88">
        <v>105.776</v>
      </c>
      <c r="L88">
        <v>117</v>
      </c>
      <c r="M88">
        <v>98.139600000000002</v>
      </c>
      <c r="N88">
        <v>115</v>
      </c>
      <c r="O88">
        <v>97.219099999999997</v>
      </c>
      <c r="P88">
        <v>82</v>
      </c>
      <c r="Q88">
        <v>8.55687</v>
      </c>
      <c r="R88">
        <v>83</v>
      </c>
      <c r="S88">
        <f t="shared" si="25"/>
        <v>0.13220291847880664</v>
      </c>
      <c r="T88">
        <f t="shared" si="26"/>
        <v>83</v>
      </c>
      <c r="U88">
        <f t="shared" si="27"/>
        <v>724185.28112268797</v>
      </c>
      <c r="V88">
        <f t="shared" si="28"/>
        <v>133</v>
      </c>
      <c r="W88">
        <f t="shared" si="29"/>
        <v>23.405996732553714</v>
      </c>
      <c r="X88">
        <f t="shared" si="30"/>
        <v>95</v>
      </c>
      <c r="Y88">
        <f t="shared" si="31"/>
        <v>89</v>
      </c>
      <c r="Z88">
        <v>0.68689999999999996</v>
      </c>
      <c r="AA88">
        <f t="shared" si="32"/>
        <v>85</v>
      </c>
      <c r="AB88">
        <v>0.78659999999999997</v>
      </c>
      <c r="AC88">
        <f t="shared" si="33"/>
        <v>0.73675000000000002</v>
      </c>
      <c r="AD88">
        <f t="shared" si="34"/>
        <v>83</v>
      </c>
      <c r="AE88">
        <v>0.73519999999999996</v>
      </c>
      <c r="AF88">
        <f t="shared" si="35"/>
        <v>70</v>
      </c>
      <c r="AG88">
        <v>0.71579999999999999</v>
      </c>
      <c r="AH88">
        <f t="shared" si="36"/>
        <v>90</v>
      </c>
      <c r="AI88">
        <f t="shared" si="37"/>
        <v>91.333333333333329</v>
      </c>
      <c r="AJ88">
        <f>IF(C88=1,(AI88/Z88),REF)</f>
        <v>132.96452661716893</v>
      </c>
      <c r="AK88">
        <f t="shared" si="38"/>
        <v>82</v>
      </c>
      <c r="AL88">
        <f>IF(B88=1,(AI88/AC88),REF)</f>
        <v>123.96787693699807</v>
      </c>
      <c r="AM88">
        <f t="shared" si="39"/>
        <v>81</v>
      </c>
      <c r="AN88">
        <f t="shared" si="40"/>
        <v>81</v>
      </c>
      <c r="AO88" t="str">
        <f t="shared" si="41"/>
        <v>Evansville</v>
      </c>
      <c r="AP88">
        <f t="shared" si="42"/>
        <v>0.48455755331924932</v>
      </c>
      <c r="AQ88">
        <f t="shared" si="43"/>
        <v>0.48011614810832776</v>
      </c>
      <c r="AR88">
        <f t="shared" si="44"/>
        <v>0.74703367133702614</v>
      </c>
      <c r="AS88" t="str">
        <f t="shared" si="45"/>
        <v>Evansville</v>
      </c>
      <c r="AT88">
        <f t="shared" si="46"/>
        <v>87</v>
      </c>
      <c r="AU88">
        <f t="shared" si="47"/>
        <v>83.666666666666671</v>
      </c>
      <c r="AW88" t="str">
        <f t="shared" si="48"/>
        <v>Evansville</v>
      </c>
      <c r="AX88" t="str">
        <f t="shared" si="49"/>
        <v/>
      </c>
      <c r="AY88">
        <v>87</v>
      </c>
    </row>
    <row r="89" spans="1:51" x14ac:dyDescent="0.25">
      <c r="A89">
        <v>1</v>
      </c>
      <c r="B89">
        <v>1</v>
      </c>
      <c r="C89">
        <v>1</v>
      </c>
      <c r="D89" t="s">
        <v>324</v>
      </c>
      <c r="E89">
        <v>67.627200000000002</v>
      </c>
      <c r="F89">
        <v>96</v>
      </c>
      <c r="G89">
        <v>65.500100000000003</v>
      </c>
      <c r="H89">
        <v>95</v>
      </c>
      <c r="I89">
        <v>95.375100000000003</v>
      </c>
      <c r="J89">
        <v>269</v>
      </c>
      <c r="K89">
        <v>100.36199999999999</v>
      </c>
      <c r="L89">
        <v>211</v>
      </c>
      <c r="M89">
        <v>96.771699999999996</v>
      </c>
      <c r="N89">
        <v>83</v>
      </c>
      <c r="O89">
        <v>94.103700000000003</v>
      </c>
      <c r="P89">
        <v>38</v>
      </c>
      <c r="Q89">
        <v>6.258</v>
      </c>
      <c r="R89">
        <v>105</v>
      </c>
      <c r="S89">
        <f t="shared" si="25"/>
        <v>9.2541166867769045E-2</v>
      </c>
      <c r="T89">
        <f t="shared" si="26"/>
        <v>108</v>
      </c>
      <c r="U89">
        <f t="shared" si="27"/>
        <v>681177.07141879678</v>
      </c>
      <c r="V89">
        <f t="shared" si="28"/>
        <v>186</v>
      </c>
      <c r="W89">
        <f t="shared" si="29"/>
        <v>21.26421294193932</v>
      </c>
      <c r="X89">
        <f t="shared" si="30"/>
        <v>28</v>
      </c>
      <c r="Y89">
        <f t="shared" si="31"/>
        <v>68</v>
      </c>
      <c r="Z89">
        <v>0.73209999999999997</v>
      </c>
      <c r="AA89">
        <f t="shared" si="32"/>
        <v>72</v>
      </c>
      <c r="AB89">
        <v>0.69530000000000003</v>
      </c>
      <c r="AC89">
        <f t="shared" si="33"/>
        <v>0.7137</v>
      </c>
      <c r="AD89">
        <f t="shared" si="34"/>
        <v>88</v>
      </c>
      <c r="AE89">
        <v>0.63880000000000003</v>
      </c>
      <c r="AF89">
        <f t="shared" si="35"/>
        <v>101</v>
      </c>
      <c r="AG89">
        <v>0.65169999999999995</v>
      </c>
      <c r="AH89">
        <f t="shared" si="36"/>
        <v>117</v>
      </c>
      <c r="AI89">
        <f t="shared" si="37"/>
        <v>111.33333333333333</v>
      </c>
      <c r="AJ89">
        <f>IF(C89=1,(AI89/Z89),REF)</f>
        <v>152.07394253972589</v>
      </c>
      <c r="AK89">
        <f t="shared" si="38"/>
        <v>92</v>
      </c>
      <c r="AL89">
        <f>IF(B89=1,(AI89/AC89),REF)</f>
        <v>155.99458222409041</v>
      </c>
      <c r="AM89">
        <f t="shared" si="39"/>
        <v>95</v>
      </c>
      <c r="AN89">
        <f t="shared" si="40"/>
        <v>88</v>
      </c>
      <c r="AO89" t="str">
        <f t="shared" si="41"/>
        <v>St. John's</v>
      </c>
      <c r="AP89">
        <f t="shared" si="42"/>
        <v>0.50955416631135653</v>
      </c>
      <c r="AQ89">
        <f t="shared" si="43"/>
        <v>0.45192547320005061</v>
      </c>
      <c r="AR89">
        <f t="shared" si="44"/>
        <v>0.74604330699065535</v>
      </c>
      <c r="AS89" t="str">
        <f t="shared" si="45"/>
        <v>St. John's</v>
      </c>
      <c r="AT89">
        <f t="shared" si="46"/>
        <v>88</v>
      </c>
      <c r="AU89">
        <f t="shared" si="47"/>
        <v>88</v>
      </c>
      <c r="AW89" t="str">
        <f t="shared" si="48"/>
        <v>St. John's</v>
      </c>
      <c r="AX89" t="str">
        <f t="shared" si="49"/>
        <v/>
      </c>
      <c r="AY89">
        <v>88</v>
      </c>
    </row>
    <row r="90" spans="1:51" x14ac:dyDescent="0.25">
      <c r="A90">
        <v>1</v>
      </c>
      <c r="B90">
        <v>1</v>
      </c>
      <c r="C90">
        <v>1</v>
      </c>
      <c r="D90" t="s">
        <v>256</v>
      </c>
      <c r="E90">
        <v>63.047899999999998</v>
      </c>
      <c r="F90">
        <v>292</v>
      </c>
      <c r="G90">
        <v>60.597200000000001</v>
      </c>
      <c r="H90">
        <v>296</v>
      </c>
      <c r="I90">
        <v>101.49</v>
      </c>
      <c r="J90">
        <v>160</v>
      </c>
      <c r="K90">
        <v>106.33499999999999</v>
      </c>
      <c r="L90">
        <v>109</v>
      </c>
      <c r="M90">
        <v>97.264799999999994</v>
      </c>
      <c r="N90">
        <v>94</v>
      </c>
      <c r="O90">
        <v>95.198400000000007</v>
      </c>
      <c r="P90">
        <v>48</v>
      </c>
      <c r="Q90">
        <v>11.136100000000001</v>
      </c>
      <c r="R90">
        <v>68</v>
      </c>
      <c r="S90">
        <f t="shared" si="25"/>
        <v>0.17663712827865777</v>
      </c>
      <c r="T90">
        <f t="shared" si="26"/>
        <v>63</v>
      </c>
      <c r="U90">
        <f t="shared" si="27"/>
        <v>712890.94180857739</v>
      </c>
      <c r="V90">
        <f t="shared" si="28"/>
        <v>147</v>
      </c>
      <c r="W90">
        <f t="shared" si="29"/>
        <v>23.234686292431029</v>
      </c>
      <c r="X90">
        <f t="shared" si="30"/>
        <v>90</v>
      </c>
      <c r="Y90">
        <f t="shared" si="31"/>
        <v>76.5</v>
      </c>
      <c r="Z90">
        <v>0.65480000000000005</v>
      </c>
      <c r="AA90">
        <f t="shared" si="32"/>
        <v>98</v>
      </c>
      <c r="AB90">
        <v>0.83979999999999999</v>
      </c>
      <c r="AC90">
        <f t="shared" si="33"/>
        <v>0.74730000000000008</v>
      </c>
      <c r="AD90">
        <f t="shared" si="34"/>
        <v>79</v>
      </c>
      <c r="AE90">
        <v>0.62939999999999996</v>
      </c>
      <c r="AF90">
        <f t="shared" si="35"/>
        <v>103</v>
      </c>
      <c r="AG90">
        <v>0.6976</v>
      </c>
      <c r="AH90">
        <f t="shared" si="36"/>
        <v>98</v>
      </c>
      <c r="AI90">
        <f t="shared" si="37"/>
        <v>94.416666666666671</v>
      </c>
      <c r="AJ90">
        <f>IF(C90=1,(AI90/Z90),REF)</f>
        <v>144.19161066992464</v>
      </c>
      <c r="AK90">
        <f t="shared" si="38"/>
        <v>89</v>
      </c>
      <c r="AL90">
        <f>IF(B90=1,(AI90/AC90),REF)</f>
        <v>126.34372630358178</v>
      </c>
      <c r="AM90">
        <f t="shared" si="39"/>
        <v>85</v>
      </c>
      <c r="AN90">
        <f t="shared" si="40"/>
        <v>79</v>
      </c>
      <c r="AO90" t="str">
        <f t="shared" si="41"/>
        <v>Northern Iowa</v>
      </c>
      <c r="AP90">
        <f t="shared" si="42"/>
        <v>0.45818419269800814</v>
      </c>
      <c r="AQ90">
        <f t="shared" si="43"/>
        <v>0.48583699973361882</v>
      </c>
      <c r="AR90">
        <f t="shared" si="44"/>
        <v>0.74059486979795963</v>
      </c>
      <c r="AS90" t="str">
        <f t="shared" si="45"/>
        <v>Northern Iowa</v>
      </c>
      <c r="AT90">
        <f t="shared" si="46"/>
        <v>89</v>
      </c>
      <c r="AU90">
        <f t="shared" si="47"/>
        <v>82.333333333333329</v>
      </c>
      <c r="AW90" t="str">
        <f t="shared" si="48"/>
        <v>Northern Iowa</v>
      </c>
      <c r="AX90" t="str">
        <f t="shared" si="49"/>
        <v/>
      </c>
      <c r="AY90">
        <v>89</v>
      </c>
    </row>
    <row r="91" spans="1:51" x14ac:dyDescent="0.25">
      <c r="A91">
        <v>1</v>
      </c>
      <c r="B91">
        <v>1</v>
      </c>
      <c r="C91">
        <v>1</v>
      </c>
      <c r="D91" t="s">
        <v>201</v>
      </c>
      <c r="E91">
        <v>69.056200000000004</v>
      </c>
      <c r="F91">
        <v>49</v>
      </c>
      <c r="G91">
        <v>67.052999999999997</v>
      </c>
      <c r="H91">
        <v>46</v>
      </c>
      <c r="I91">
        <v>100.87</v>
      </c>
      <c r="J91">
        <v>170</v>
      </c>
      <c r="K91">
        <v>105.55</v>
      </c>
      <c r="L91">
        <v>123</v>
      </c>
      <c r="M91">
        <v>98.418000000000006</v>
      </c>
      <c r="N91">
        <v>127</v>
      </c>
      <c r="O91">
        <v>98.941199999999995</v>
      </c>
      <c r="P91">
        <v>105</v>
      </c>
      <c r="Q91">
        <v>6.6090499999999999</v>
      </c>
      <c r="R91">
        <v>101</v>
      </c>
      <c r="S91">
        <f t="shared" si="25"/>
        <v>9.5701761753470393E-2</v>
      </c>
      <c r="T91">
        <f t="shared" si="26"/>
        <v>103</v>
      </c>
      <c r="U91">
        <f t="shared" si="27"/>
        <v>769341.48560050002</v>
      </c>
      <c r="V91">
        <f t="shared" si="28"/>
        <v>82</v>
      </c>
      <c r="W91">
        <f t="shared" si="29"/>
        <v>22.563205606680594</v>
      </c>
      <c r="X91">
        <f t="shared" si="30"/>
        <v>59</v>
      </c>
      <c r="Y91">
        <f t="shared" si="31"/>
        <v>81</v>
      </c>
      <c r="Z91">
        <v>0.68320000000000003</v>
      </c>
      <c r="AA91">
        <f t="shared" si="32"/>
        <v>88</v>
      </c>
      <c r="AB91">
        <v>0.70089999999999997</v>
      </c>
      <c r="AC91">
        <f t="shared" si="33"/>
        <v>0.69205000000000005</v>
      </c>
      <c r="AD91">
        <f t="shared" si="34"/>
        <v>95</v>
      </c>
      <c r="AE91">
        <v>0.75339999999999996</v>
      </c>
      <c r="AF91">
        <f t="shared" si="35"/>
        <v>62</v>
      </c>
      <c r="AG91">
        <v>0.70409999999999995</v>
      </c>
      <c r="AH91">
        <f t="shared" si="36"/>
        <v>95</v>
      </c>
      <c r="AI91">
        <f t="shared" si="37"/>
        <v>86.333333333333329</v>
      </c>
      <c r="AJ91">
        <f>IF(C91=1,(AI91/Z91),REF)</f>
        <v>126.36612021857923</v>
      </c>
      <c r="AK91">
        <f t="shared" si="38"/>
        <v>78</v>
      </c>
      <c r="AL91">
        <f>IF(B91=1,(AI91/AC91),REF)</f>
        <v>124.7501384774703</v>
      </c>
      <c r="AM91">
        <f t="shared" si="39"/>
        <v>83</v>
      </c>
      <c r="AN91">
        <f t="shared" si="40"/>
        <v>78</v>
      </c>
      <c r="AO91" t="str">
        <f t="shared" si="41"/>
        <v>LSU</v>
      </c>
      <c r="AP91">
        <f t="shared" si="42"/>
        <v>0.48440679111591173</v>
      </c>
      <c r="AQ91">
        <f t="shared" si="43"/>
        <v>0.45063213405572983</v>
      </c>
      <c r="AR91">
        <f t="shared" si="44"/>
        <v>0.73776810843686369</v>
      </c>
      <c r="AS91" t="str">
        <f t="shared" si="45"/>
        <v>LSU</v>
      </c>
      <c r="AT91">
        <f t="shared" si="46"/>
        <v>90</v>
      </c>
      <c r="AU91">
        <f t="shared" si="47"/>
        <v>87.666666666666671</v>
      </c>
      <c r="AW91" t="str">
        <f t="shared" si="48"/>
        <v>LSU</v>
      </c>
      <c r="AX91" t="str">
        <f t="shared" si="49"/>
        <v/>
      </c>
      <c r="AY91">
        <v>90</v>
      </c>
    </row>
    <row r="92" spans="1:51" x14ac:dyDescent="0.25">
      <c r="A92">
        <v>1</v>
      </c>
      <c r="B92">
        <v>1</v>
      </c>
      <c r="C92">
        <v>1</v>
      </c>
      <c r="D92" t="s">
        <v>258</v>
      </c>
      <c r="E92">
        <v>61.4251</v>
      </c>
      <c r="F92">
        <v>326</v>
      </c>
      <c r="G92">
        <v>59.338900000000002</v>
      </c>
      <c r="H92">
        <v>322</v>
      </c>
      <c r="I92">
        <v>98.435599999999994</v>
      </c>
      <c r="J92">
        <v>219</v>
      </c>
      <c r="K92">
        <v>104.23399999999999</v>
      </c>
      <c r="L92">
        <v>142</v>
      </c>
      <c r="M92">
        <v>103.557</v>
      </c>
      <c r="N92">
        <v>230</v>
      </c>
      <c r="O92">
        <v>101.452</v>
      </c>
      <c r="P92">
        <v>151</v>
      </c>
      <c r="Q92">
        <v>2.7820999999999998</v>
      </c>
      <c r="R92">
        <v>137</v>
      </c>
      <c r="S92">
        <f t="shared" si="25"/>
        <v>4.5290931557294925E-2</v>
      </c>
      <c r="T92">
        <f t="shared" si="26"/>
        <v>134</v>
      </c>
      <c r="U92">
        <f t="shared" si="27"/>
        <v>667366.92745997547</v>
      </c>
      <c r="V92">
        <f t="shared" si="28"/>
        <v>200</v>
      </c>
      <c r="W92">
        <f t="shared" si="29"/>
        <v>26.404084179301471</v>
      </c>
      <c r="X92">
        <f t="shared" si="30"/>
        <v>250</v>
      </c>
      <c r="Y92">
        <f t="shared" si="31"/>
        <v>192</v>
      </c>
      <c r="Z92">
        <v>0.76649999999999996</v>
      </c>
      <c r="AA92">
        <f t="shared" si="32"/>
        <v>58</v>
      </c>
      <c r="AB92">
        <v>0.57979999999999998</v>
      </c>
      <c r="AC92">
        <f t="shared" si="33"/>
        <v>0.67314999999999992</v>
      </c>
      <c r="AD92">
        <f t="shared" si="34"/>
        <v>101</v>
      </c>
      <c r="AE92">
        <v>0.5181</v>
      </c>
      <c r="AF92">
        <f t="shared" si="35"/>
        <v>146</v>
      </c>
      <c r="AG92">
        <v>0.76970000000000005</v>
      </c>
      <c r="AH92">
        <f t="shared" si="36"/>
        <v>74</v>
      </c>
      <c r="AI92">
        <f t="shared" si="37"/>
        <v>141.16666666666666</v>
      </c>
      <c r="AJ92">
        <f>IF(C92=1,(AI92/Z92),REF)</f>
        <v>184.17047184170471</v>
      </c>
      <c r="AK92">
        <f t="shared" si="38"/>
        <v>102</v>
      </c>
      <c r="AL92">
        <f>IF(B92=1,(AI92/AC92),REF)</f>
        <v>209.71056475773108</v>
      </c>
      <c r="AM92">
        <f t="shared" si="39"/>
        <v>123</v>
      </c>
      <c r="AN92">
        <f t="shared" si="40"/>
        <v>101</v>
      </c>
      <c r="AO92" t="str">
        <f t="shared" si="41"/>
        <v>Northwestern</v>
      </c>
      <c r="AP92">
        <f t="shared" si="42"/>
        <v>0.52337815233275864</v>
      </c>
      <c r="AQ92">
        <f t="shared" si="43"/>
        <v>0.41077038541604932</v>
      </c>
      <c r="AR92">
        <f t="shared" si="44"/>
        <v>0.73748701331603872</v>
      </c>
      <c r="AS92" t="str">
        <f t="shared" si="45"/>
        <v>Northwestern</v>
      </c>
      <c r="AT92">
        <f t="shared" si="46"/>
        <v>91</v>
      </c>
      <c r="AU92">
        <f t="shared" si="47"/>
        <v>97.666666666666671</v>
      </c>
      <c r="AW92" t="str">
        <f t="shared" si="48"/>
        <v>Northwestern</v>
      </c>
      <c r="AX92" t="str">
        <f t="shared" si="49"/>
        <v/>
      </c>
      <c r="AY92">
        <v>91</v>
      </c>
    </row>
    <row r="93" spans="1:51" x14ac:dyDescent="0.25">
      <c r="A93">
        <v>1</v>
      </c>
      <c r="B93">
        <v>1</v>
      </c>
      <c r="C93">
        <v>1</v>
      </c>
      <c r="D93" t="s">
        <v>188</v>
      </c>
      <c r="E93">
        <v>66.662099999999995</v>
      </c>
      <c r="F93">
        <v>140</v>
      </c>
      <c r="G93">
        <v>65.164900000000003</v>
      </c>
      <c r="H93">
        <v>116</v>
      </c>
      <c r="I93">
        <v>109.56</v>
      </c>
      <c r="J93">
        <v>26</v>
      </c>
      <c r="K93">
        <v>108.506</v>
      </c>
      <c r="L93">
        <v>70</v>
      </c>
      <c r="M93">
        <v>98.581199999999995</v>
      </c>
      <c r="N93">
        <v>131</v>
      </c>
      <c r="O93">
        <v>101.292</v>
      </c>
      <c r="P93">
        <v>148</v>
      </c>
      <c r="Q93">
        <v>7.2142799999999996</v>
      </c>
      <c r="R93">
        <v>94</v>
      </c>
      <c r="S93">
        <f t="shared" si="25"/>
        <v>0.10821741289278314</v>
      </c>
      <c r="T93">
        <f t="shared" si="26"/>
        <v>98</v>
      </c>
      <c r="U93">
        <f t="shared" si="27"/>
        <v>784849.70317903557</v>
      </c>
      <c r="V93">
        <f t="shared" si="28"/>
        <v>67</v>
      </c>
      <c r="W93">
        <f t="shared" si="29"/>
        <v>24.268405522871547</v>
      </c>
      <c r="X93">
        <f t="shared" si="30"/>
        <v>123</v>
      </c>
      <c r="Y93">
        <f t="shared" si="31"/>
        <v>110.5</v>
      </c>
      <c r="Z93">
        <v>0.68820000000000003</v>
      </c>
      <c r="AA93">
        <f t="shared" si="32"/>
        <v>84</v>
      </c>
      <c r="AB93">
        <v>0.70820000000000005</v>
      </c>
      <c r="AC93">
        <f t="shared" si="33"/>
        <v>0.69820000000000004</v>
      </c>
      <c r="AD93">
        <f t="shared" si="34"/>
        <v>94</v>
      </c>
      <c r="AE93">
        <v>0.43880000000000002</v>
      </c>
      <c r="AF93">
        <f t="shared" si="35"/>
        <v>179</v>
      </c>
      <c r="AG93">
        <v>0.77510000000000001</v>
      </c>
      <c r="AH93">
        <f t="shared" si="36"/>
        <v>72</v>
      </c>
      <c r="AI93">
        <f t="shared" si="37"/>
        <v>103.41666666666667</v>
      </c>
      <c r="AJ93">
        <f>IF(C93=1,(AI93/Z93),REF)</f>
        <v>150.27123898091639</v>
      </c>
      <c r="AK93">
        <f t="shared" si="38"/>
        <v>91</v>
      </c>
      <c r="AL93">
        <f>IF(B93=1,(AI93/AC93),REF)</f>
        <v>148.11897259619974</v>
      </c>
      <c r="AM93">
        <f t="shared" si="39"/>
        <v>93</v>
      </c>
      <c r="AN93">
        <f t="shared" si="40"/>
        <v>91</v>
      </c>
      <c r="AO93" t="str">
        <f t="shared" si="41"/>
        <v>Lehigh</v>
      </c>
      <c r="AP93">
        <f t="shared" si="42"/>
        <v>0.4795705572101579</v>
      </c>
      <c r="AQ93">
        <f t="shared" si="43"/>
        <v>0.44498290016349351</v>
      </c>
      <c r="AR93">
        <f t="shared" si="44"/>
        <v>0.73444759413263583</v>
      </c>
      <c r="AS93" t="str">
        <f t="shared" si="45"/>
        <v>Lehigh</v>
      </c>
      <c r="AT93">
        <f t="shared" si="46"/>
        <v>92</v>
      </c>
      <c r="AU93">
        <f t="shared" si="47"/>
        <v>92.333333333333329</v>
      </c>
      <c r="AW93" t="str">
        <f t="shared" si="48"/>
        <v>Lehigh</v>
      </c>
      <c r="AX93" t="str">
        <f t="shared" si="49"/>
        <v/>
      </c>
      <c r="AY93">
        <v>92</v>
      </c>
    </row>
    <row r="94" spans="1:51" x14ac:dyDescent="0.25">
      <c r="A94">
        <v>1</v>
      </c>
      <c r="B94">
        <v>1</v>
      </c>
      <c r="C94">
        <v>1</v>
      </c>
      <c r="D94" t="s">
        <v>305</v>
      </c>
      <c r="E94">
        <v>65.013999999999996</v>
      </c>
      <c r="F94">
        <v>217</v>
      </c>
      <c r="G94">
        <v>62.843800000000002</v>
      </c>
      <c r="H94">
        <v>219</v>
      </c>
      <c r="I94">
        <v>98.776700000000005</v>
      </c>
      <c r="J94">
        <v>210</v>
      </c>
      <c r="K94">
        <v>104.056</v>
      </c>
      <c r="L94">
        <v>146</v>
      </c>
      <c r="M94">
        <v>99.8596</v>
      </c>
      <c r="N94">
        <v>153</v>
      </c>
      <c r="O94">
        <v>99.233900000000006</v>
      </c>
      <c r="P94">
        <v>109</v>
      </c>
      <c r="Q94">
        <v>4.8222899999999997</v>
      </c>
      <c r="R94">
        <v>118</v>
      </c>
      <c r="S94">
        <f t="shared" si="25"/>
        <v>7.4170178730734795E-2</v>
      </c>
      <c r="T94">
        <f t="shared" si="26"/>
        <v>117</v>
      </c>
      <c r="U94">
        <f t="shared" si="27"/>
        <v>703948.91095590382</v>
      </c>
      <c r="V94">
        <f t="shared" si="28"/>
        <v>160</v>
      </c>
      <c r="W94">
        <f t="shared" si="29"/>
        <v>24.079596709004328</v>
      </c>
      <c r="X94">
        <f t="shared" si="30"/>
        <v>118</v>
      </c>
      <c r="Y94">
        <f t="shared" si="31"/>
        <v>117.5</v>
      </c>
      <c r="Z94">
        <v>0.70199999999999996</v>
      </c>
      <c r="AA94">
        <f t="shared" si="32"/>
        <v>78</v>
      </c>
      <c r="AB94">
        <v>0.65890000000000004</v>
      </c>
      <c r="AC94">
        <f t="shared" si="33"/>
        <v>0.68045</v>
      </c>
      <c r="AD94">
        <f t="shared" si="34"/>
        <v>98</v>
      </c>
      <c r="AE94">
        <v>0.6986</v>
      </c>
      <c r="AF94">
        <f t="shared" si="35"/>
        <v>86</v>
      </c>
      <c r="AG94">
        <v>0.76370000000000005</v>
      </c>
      <c r="AH94">
        <f t="shared" si="36"/>
        <v>76</v>
      </c>
      <c r="AI94">
        <f t="shared" si="37"/>
        <v>109.08333333333333</v>
      </c>
      <c r="AJ94">
        <f>IF(C94=1,(AI94/Z94),REF)</f>
        <v>155.38936372269706</v>
      </c>
      <c r="AK94">
        <f t="shared" si="38"/>
        <v>94</v>
      </c>
      <c r="AL94">
        <f>IF(B94=1,(AI94/AC94),REF)</f>
        <v>160.31057878364808</v>
      </c>
      <c r="AM94">
        <f t="shared" si="39"/>
        <v>96</v>
      </c>
      <c r="AN94">
        <f t="shared" si="40"/>
        <v>94</v>
      </c>
      <c r="AO94" t="str">
        <f t="shared" si="41"/>
        <v>Seton Hall</v>
      </c>
      <c r="AP94">
        <f t="shared" si="42"/>
        <v>0.48755140675043529</v>
      </c>
      <c r="AQ94">
        <f t="shared" si="43"/>
        <v>0.42940367774022586</v>
      </c>
      <c r="AR94">
        <f t="shared" si="44"/>
        <v>0.7320272142574481</v>
      </c>
      <c r="AS94" t="str">
        <f t="shared" si="45"/>
        <v>Seton Hall</v>
      </c>
      <c r="AT94">
        <f t="shared" si="46"/>
        <v>93</v>
      </c>
      <c r="AU94">
        <f t="shared" si="47"/>
        <v>95</v>
      </c>
      <c r="AW94" t="str">
        <f t="shared" si="48"/>
        <v>Seton Hall</v>
      </c>
      <c r="AX94" t="str">
        <f t="shared" si="49"/>
        <v/>
      </c>
      <c r="AY94">
        <v>93</v>
      </c>
    </row>
    <row r="95" spans="1:51" x14ac:dyDescent="0.25">
      <c r="A95">
        <v>1</v>
      </c>
      <c r="B95">
        <v>1</v>
      </c>
      <c r="C95">
        <v>1</v>
      </c>
      <c r="D95" t="s">
        <v>371</v>
      </c>
      <c r="E95">
        <v>61.436199999999999</v>
      </c>
      <c r="F95">
        <v>325</v>
      </c>
      <c r="G95">
        <v>58.97</v>
      </c>
      <c r="H95">
        <v>328</v>
      </c>
      <c r="I95">
        <v>97.739400000000003</v>
      </c>
      <c r="J95">
        <v>233</v>
      </c>
      <c r="K95">
        <v>102.51</v>
      </c>
      <c r="L95">
        <v>170</v>
      </c>
      <c r="M95">
        <v>97.008899999999997</v>
      </c>
      <c r="N95">
        <v>86</v>
      </c>
      <c r="O95">
        <v>95.690600000000003</v>
      </c>
      <c r="P95">
        <v>59</v>
      </c>
      <c r="Q95">
        <v>6.8193000000000001</v>
      </c>
      <c r="R95">
        <v>99</v>
      </c>
      <c r="S95">
        <f t="shared" si="25"/>
        <v>0.11099970375771942</v>
      </c>
      <c r="T95">
        <f t="shared" si="26"/>
        <v>96</v>
      </c>
      <c r="U95">
        <f t="shared" si="27"/>
        <v>645590.02660362003</v>
      </c>
      <c r="V95">
        <f t="shared" si="28"/>
        <v>232</v>
      </c>
      <c r="W95">
        <f t="shared" si="29"/>
        <v>24.041773361468586</v>
      </c>
      <c r="X95">
        <f t="shared" si="30"/>
        <v>114</v>
      </c>
      <c r="Y95">
        <f t="shared" si="31"/>
        <v>105</v>
      </c>
      <c r="Z95">
        <v>0.68910000000000005</v>
      </c>
      <c r="AA95">
        <f t="shared" si="32"/>
        <v>83</v>
      </c>
      <c r="AB95">
        <v>0.65639999999999998</v>
      </c>
      <c r="AC95">
        <f t="shared" si="33"/>
        <v>0.67274999999999996</v>
      </c>
      <c r="AD95">
        <f t="shared" si="34"/>
        <v>103</v>
      </c>
      <c r="AE95">
        <v>0.87980000000000003</v>
      </c>
      <c r="AF95">
        <f t="shared" si="35"/>
        <v>22</v>
      </c>
      <c r="AG95">
        <v>0.56859999999999999</v>
      </c>
      <c r="AH95">
        <f t="shared" si="36"/>
        <v>143</v>
      </c>
      <c r="AI95">
        <f t="shared" si="37"/>
        <v>116.83333333333333</v>
      </c>
      <c r="AJ95">
        <f>IF(C95=1,(AI95/Z95),REF)</f>
        <v>169.54481691094662</v>
      </c>
      <c r="AK95">
        <f t="shared" si="38"/>
        <v>96</v>
      </c>
      <c r="AL95">
        <f>IF(B95=1,(AI95/AC95),REF)</f>
        <v>173.6653041000867</v>
      </c>
      <c r="AM95">
        <f t="shared" si="39"/>
        <v>102</v>
      </c>
      <c r="AN95">
        <f t="shared" si="40"/>
        <v>96</v>
      </c>
      <c r="AO95" t="str">
        <f t="shared" si="41"/>
        <v>Vanderbilt</v>
      </c>
      <c r="AP95">
        <f t="shared" si="42"/>
        <v>0.4744377402782623</v>
      </c>
      <c r="AQ95">
        <f t="shared" si="43"/>
        <v>0.42031935392500513</v>
      </c>
      <c r="AR95">
        <f t="shared" si="44"/>
        <v>0.72488658380824755</v>
      </c>
      <c r="AS95" t="str">
        <f t="shared" si="45"/>
        <v>Vanderbilt</v>
      </c>
      <c r="AT95">
        <f t="shared" si="46"/>
        <v>94</v>
      </c>
      <c r="AU95">
        <f t="shared" si="47"/>
        <v>97.666666666666671</v>
      </c>
      <c r="AW95" t="str">
        <f t="shared" si="48"/>
        <v>Vanderbilt</v>
      </c>
      <c r="AX95" t="str">
        <f t="shared" si="49"/>
        <v/>
      </c>
      <c r="AY95">
        <v>94</v>
      </c>
    </row>
    <row r="96" spans="1:51" x14ac:dyDescent="0.25">
      <c r="A96">
        <v>1</v>
      </c>
      <c r="B96">
        <v>1</v>
      </c>
      <c r="C96">
        <v>1</v>
      </c>
      <c r="D96" t="s">
        <v>238</v>
      </c>
      <c r="E96">
        <v>65.258899999999997</v>
      </c>
      <c r="F96">
        <v>205</v>
      </c>
      <c r="G96">
        <v>63.198700000000002</v>
      </c>
      <c r="H96">
        <v>200</v>
      </c>
      <c r="I96">
        <v>103.371</v>
      </c>
      <c r="J96">
        <v>117</v>
      </c>
      <c r="K96">
        <v>105.566</v>
      </c>
      <c r="L96">
        <v>122</v>
      </c>
      <c r="M96">
        <v>95.627799999999993</v>
      </c>
      <c r="N96">
        <v>65</v>
      </c>
      <c r="O96">
        <v>96.721900000000005</v>
      </c>
      <c r="P96">
        <v>74</v>
      </c>
      <c r="Q96">
        <v>8.8444099999999999</v>
      </c>
      <c r="R96">
        <v>81</v>
      </c>
      <c r="S96">
        <f t="shared" si="25"/>
        <v>0.13552327728478411</v>
      </c>
      <c r="T96">
        <f t="shared" si="26"/>
        <v>81</v>
      </c>
      <c r="U96">
        <f t="shared" si="27"/>
        <v>727256.95143416838</v>
      </c>
      <c r="V96">
        <f t="shared" si="28"/>
        <v>129</v>
      </c>
      <c r="W96">
        <f t="shared" si="29"/>
        <v>23.025017112329564</v>
      </c>
      <c r="X96">
        <f t="shared" si="30"/>
        <v>82</v>
      </c>
      <c r="Y96">
        <f t="shared" si="31"/>
        <v>81.5</v>
      </c>
      <c r="Z96">
        <v>0.60050000000000003</v>
      </c>
      <c r="AA96">
        <f t="shared" si="32"/>
        <v>117</v>
      </c>
      <c r="AB96">
        <v>0.82399999999999995</v>
      </c>
      <c r="AC96">
        <f t="shared" si="33"/>
        <v>0.71225000000000005</v>
      </c>
      <c r="AD96">
        <f t="shared" si="34"/>
        <v>90</v>
      </c>
      <c r="AE96">
        <v>0.73119999999999996</v>
      </c>
      <c r="AF96">
        <f t="shared" si="35"/>
        <v>72</v>
      </c>
      <c r="AG96">
        <v>0.76180000000000003</v>
      </c>
      <c r="AH96">
        <f t="shared" si="36"/>
        <v>78</v>
      </c>
      <c r="AI96">
        <f t="shared" si="37"/>
        <v>88.583333333333329</v>
      </c>
      <c r="AJ96">
        <f>IF(C96=1,(AI96/Z96),REF)</f>
        <v>147.5159589231196</v>
      </c>
      <c r="AK96">
        <f t="shared" si="38"/>
        <v>90</v>
      </c>
      <c r="AL96">
        <f>IF(B96=1,(AI96/AC96),REF)</f>
        <v>124.37112437112435</v>
      </c>
      <c r="AM96">
        <f t="shared" si="39"/>
        <v>82</v>
      </c>
      <c r="AN96">
        <f t="shared" si="40"/>
        <v>82</v>
      </c>
      <c r="AO96" t="str">
        <f t="shared" si="41"/>
        <v>New Mexico St.</v>
      </c>
      <c r="AP96">
        <f t="shared" si="42"/>
        <v>0.41923211262758742</v>
      </c>
      <c r="AQ96">
        <f t="shared" si="43"/>
        <v>0.46396190925437852</v>
      </c>
      <c r="AR96">
        <f t="shared" si="44"/>
        <v>0.72112483075719325</v>
      </c>
      <c r="AS96" t="str">
        <f t="shared" si="45"/>
        <v>New Mexico St.</v>
      </c>
      <c r="AT96">
        <f t="shared" si="46"/>
        <v>95</v>
      </c>
      <c r="AU96">
        <f t="shared" si="47"/>
        <v>89</v>
      </c>
      <c r="AW96" t="str">
        <f t="shared" si="48"/>
        <v>New Mexico St.</v>
      </c>
      <c r="AX96" t="str">
        <f t="shared" si="49"/>
        <v/>
      </c>
      <c r="AY96">
        <v>95</v>
      </c>
    </row>
    <row r="97" spans="1:51" x14ac:dyDescent="0.25">
      <c r="A97">
        <v>1</v>
      </c>
      <c r="B97">
        <v>1</v>
      </c>
      <c r="C97">
        <v>1</v>
      </c>
      <c r="D97" t="s">
        <v>382</v>
      </c>
      <c r="E97">
        <v>65.009100000000004</v>
      </c>
      <c r="F97">
        <v>218</v>
      </c>
      <c r="G97">
        <v>62.863300000000002</v>
      </c>
      <c r="H97">
        <v>218</v>
      </c>
      <c r="I97">
        <v>111.596</v>
      </c>
      <c r="J97">
        <v>18</v>
      </c>
      <c r="K97">
        <v>108.179</v>
      </c>
      <c r="L97">
        <v>72</v>
      </c>
      <c r="M97">
        <v>94.861699999999999</v>
      </c>
      <c r="N97">
        <v>55</v>
      </c>
      <c r="O97">
        <v>99.868700000000004</v>
      </c>
      <c r="P97">
        <v>124</v>
      </c>
      <c r="Q97">
        <v>8.3101500000000001</v>
      </c>
      <c r="R97">
        <v>88</v>
      </c>
      <c r="S97">
        <f t="shared" si="25"/>
        <v>0.12783287262860119</v>
      </c>
      <c r="T97">
        <f t="shared" si="26"/>
        <v>87</v>
      </c>
      <c r="U97">
        <f t="shared" si="27"/>
        <v>760781.73719897319</v>
      </c>
      <c r="V97">
        <f t="shared" si="28"/>
        <v>89</v>
      </c>
      <c r="W97">
        <f t="shared" si="29"/>
        <v>24.328362653525875</v>
      </c>
      <c r="X97">
        <f t="shared" si="30"/>
        <v>125</v>
      </c>
      <c r="Y97">
        <f t="shared" si="31"/>
        <v>106</v>
      </c>
      <c r="Z97">
        <v>0.60809999999999997</v>
      </c>
      <c r="AA97">
        <f t="shared" si="32"/>
        <v>113</v>
      </c>
      <c r="AB97">
        <v>0.79279999999999995</v>
      </c>
      <c r="AC97">
        <f t="shared" si="33"/>
        <v>0.70045000000000002</v>
      </c>
      <c r="AD97">
        <f t="shared" si="34"/>
        <v>93</v>
      </c>
      <c r="AE97">
        <v>0.71760000000000002</v>
      </c>
      <c r="AF97">
        <f t="shared" si="35"/>
        <v>79</v>
      </c>
      <c r="AG97">
        <v>0.63719999999999999</v>
      </c>
      <c r="AH97">
        <f t="shared" si="36"/>
        <v>123</v>
      </c>
      <c r="AI97">
        <f t="shared" si="37"/>
        <v>96.166666666666671</v>
      </c>
      <c r="AJ97">
        <f>IF(C97=1,(AI97/Z97),REF)</f>
        <v>158.14284931206493</v>
      </c>
      <c r="AK97">
        <f t="shared" si="38"/>
        <v>95</v>
      </c>
      <c r="AL97">
        <f>IF(B97=1,(AI97/AC97),REF)</f>
        <v>137.29269279272847</v>
      </c>
      <c r="AM97">
        <f t="shared" si="39"/>
        <v>90</v>
      </c>
      <c r="AN97">
        <f t="shared" si="40"/>
        <v>90</v>
      </c>
      <c r="AO97" t="str">
        <f t="shared" si="41"/>
        <v>Weber St.</v>
      </c>
      <c r="AP97">
        <f t="shared" si="42"/>
        <v>0.4215950256511603</v>
      </c>
      <c r="AQ97">
        <f t="shared" si="43"/>
        <v>0.45067246633506863</v>
      </c>
      <c r="AR97">
        <f t="shared" si="44"/>
        <v>0.71754290851840374</v>
      </c>
      <c r="AS97" t="str">
        <f t="shared" si="45"/>
        <v>Weber St.</v>
      </c>
      <c r="AT97">
        <f t="shared" si="46"/>
        <v>96</v>
      </c>
      <c r="AU97">
        <f t="shared" si="47"/>
        <v>93</v>
      </c>
      <c r="AW97" t="str">
        <f t="shared" si="48"/>
        <v>Weber St.</v>
      </c>
      <c r="AX97" t="str">
        <f t="shared" si="49"/>
        <v/>
      </c>
      <c r="AY97">
        <v>96</v>
      </c>
    </row>
    <row r="98" spans="1:51" x14ac:dyDescent="0.25">
      <c r="A98">
        <v>1</v>
      </c>
      <c r="B98">
        <v>1</v>
      </c>
      <c r="C98">
        <v>1</v>
      </c>
      <c r="D98" t="s">
        <v>183</v>
      </c>
      <c r="E98">
        <v>65.725499999999997</v>
      </c>
      <c r="F98">
        <v>186</v>
      </c>
      <c r="G98">
        <v>64.589600000000004</v>
      </c>
      <c r="H98">
        <v>136</v>
      </c>
      <c r="I98">
        <v>106.48399999999999</v>
      </c>
      <c r="J98">
        <v>68</v>
      </c>
      <c r="K98">
        <v>108.123</v>
      </c>
      <c r="L98">
        <v>74</v>
      </c>
      <c r="M98">
        <v>100.449</v>
      </c>
      <c r="N98">
        <v>166</v>
      </c>
      <c r="O98">
        <v>102.52200000000001</v>
      </c>
      <c r="P98">
        <v>164</v>
      </c>
      <c r="Q98">
        <v>5.6011100000000003</v>
      </c>
      <c r="R98">
        <v>109</v>
      </c>
      <c r="S98">
        <f t="shared" si="25"/>
        <v>8.5218066047424504E-2</v>
      </c>
      <c r="T98">
        <f t="shared" si="26"/>
        <v>113</v>
      </c>
      <c r="U98">
        <f t="shared" si="27"/>
        <v>768369.42144508951</v>
      </c>
      <c r="V98">
        <f t="shared" si="28"/>
        <v>83</v>
      </c>
      <c r="W98">
        <f t="shared" si="29"/>
        <v>25.094203355846773</v>
      </c>
      <c r="X98">
        <f t="shared" si="30"/>
        <v>171</v>
      </c>
      <c r="Y98">
        <f t="shared" si="31"/>
        <v>142</v>
      </c>
      <c r="Z98">
        <v>0.6946</v>
      </c>
      <c r="AA98">
        <f t="shared" si="32"/>
        <v>80</v>
      </c>
      <c r="AB98">
        <v>0.54369999999999996</v>
      </c>
      <c r="AC98">
        <f t="shared" si="33"/>
        <v>0.61914999999999998</v>
      </c>
      <c r="AD98">
        <f t="shared" si="34"/>
        <v>126</v>
      </c>
      <c r="AE98">
        <v>0.76819999999999999</v>
      </c>
      <c r="AF98">
        <f t="shared" si="35"/>
        <v>57</v>
      </c>
      <c r="AG98">
        <v>0.64459999999999995</v>
      </c>
      <c r="AH98">
        <f t="shared" si="36"/>
        <v>120</v>
      </c>
      <c r="AI98">
        <f t="shared" si="37"/>
        <v>106.83333333333333</v>
      </c>
      <c r="AJ98">
        <f>IF(C98=1,(AI98/Z98),REF)</f>
        <v>153.80554755734715</v>
      </c>
      <c r="AK98">
        <f t="shared" si="38"/>
        <v>93</v>
      </c>
      <c r="AL98">
        <f>IF(B98=1,(AI98/AC98),REF)</f>
        <v>172.54838622843144</v>
      </c>
      <c r="AM98">
        <f t="shared" si="39"/>
        <v>101</v>
      </c>
      <c r="AN98">
        <f t="shared" si="40"/>
        <v>93</v>
      </c>
      <c r="AO98" t="str">
        <f t="shared" si="41"/>
        <v>Kent St.</v>
      </c>
      <c r="AP98">
        <f t="shared" si="42"/>
        <v>0.48290645375967439</v>
      </c>
      <c r="AQ98">
        <f t="shared" si="43"/>
        <v>0.38714337217484279</v>
      </c>
      <c r="AR98">
        <f t="shared" si="44"/>
        <v>0.71681263441646459</v>
      </c>
      <c r="AS98" t="str">
        <f t="shared" si="45"/>
        <v>Kent St.</v>
      </c>
      <c r="AT98">
        <f t="shared" si="46"/>
        <v>97</v>
      </c>
      <c r="AU98">
        <f t="shared" si="47"/>
        <v>105.33333333333333</v>
      </c>
      <c r="AW98" t="str">
        <f t="shared" si="48"/>
        <v>Kent St.</v>
      </c>
      <c r="AX98" t="str">
        <f t="shared" si="49"/>
        <v/>
      </c>
      <c r="AY98">
        <v>97</v>
      </c>
    </row>
    <row r="99" spans="1:51" x14ac:dyDescent="0.25">
      <c r="A99">
        <v>1</v>
      </c>
      <c r="B99">
        <v>1</v>
      </c>
      <c r="C99">
        <v>1</v>
      </c>
      <c r="D99" t="s">
        <v>365</v>
      </c>
      <c r="E99">
        <v>62.9861</v>
      </c>
      <c r="F99">
        <v>293</v>
      </c>
      <c r="G99">
        <v>60.275199999999998</v>
      </c>
      <c r="H99">
        <v>301</v>
      </c>
      <c r="I99">
        <v>98.823800000000006</v>
      </c>
      <c r="J99">
        <v>206</v>
      </c>
      <c r="K99">
        <v>104.46</v>
      </c>
      <c r="L99">
        <v>140</v>
      </c>
      <c r="M99">
        <v>101.38200000000001</v>
      </c>
      <c r="N99">
        <v>182</v>
      </c>
      <c r="O99">
        <v>99.623599999999996</v>
      </c>
      <c r="P99">
        <v>122</v>
      </c>
      <c r="Q99">
        <v>4.8363300000000002</v>
      </c>
      <c r="R99">
        <v>117</v>
      </c>
      <c r="S99">
        <f t="shared" si="25"/>
        <v>7.6785195463761016E-2</v>
      </c>
      <c r="T99">
        <f t="shared" si="26"/>
        <v>116</v>
      </c>
      <c r="U99">
        <f t="shared" si="27"/>
        <v>687297.49550675997</v>
      </c>
      <c r="V99">
        <f t="shared" si="28"/>
        <v>179</v>
      </c>
      <c r="W99">
        <f t="shared" si="29"/>
        <v>25.011218589052124</v>
      </c>
      <c r="X99">
        <f t="shared" si="30"/>
        <v>165</v>
      </c>
      <c r="Y99">
        <f t="shared" si="31"/>
        <v>140.5</v>
      </c>
      <c r="Z99">
        <v>0.66279999999999994</v>
      </c>
      <c r="AA99">
        <f t="shared" si="32"/>
        <v>96</v>
      </c>
      <c r="AB99">
        <v>0.68140000000000001</v>
      </c>
      <c r="AC99">
        <f t="shared" si="33"/>
        <v>0.67209999999999992</v>
      </c>
      <c r="AD99">
        <f t="shared" si="34"/>
        <v>106</v>
      </c>
      <c r="AE99">
        <v>0.55989999999999995</v>
      </c>
      <c r="AF99">
        <f t="shared" si="35"/>
        <v>126</v>
      </c>
      <c r="AG99">
        <v>0.70050000000000001</v>
      </c>
      <c r="AH99">
        <f t="shared" si="36"/>
        <v>97</v>
      </c>
      <c r="AI99">
        <f t="shared" si="37"/>
        <v>127.41666666666667</v>
      </c>
      <c r="AJ99">
        <f>IF(C99=1,(AI99/Z99),REF)</f>
        <v>192.23999195332934</v>
      </c>
      <c r="AK99">
        <f t="shared" si="38"/>
        <v>108</v>
      </c>
      <c r="AL99">
        <f>IF(B99=1,(AI99/AC99),REF)</f>
        <v>189.57992362247685</v>
      </c>
      <c r="AM99">
        <f t="shared" si="39"/>
        <v>112</v>
      </c>
      <c r="AN99">
        <f t="shared" si="40"/>
        <v>106</v>
      </c>
      <c r="AO99" t="str">
        <f t="shared" si="41"/>
        <v>Utah</v>
      </c>
      <c r="AP99">
        <f t="shared" si="42"/>
        <v>0.45063358550693455</v>
      </c>
      <c r="AQ99">
        <f t="shared" si="43"/>
        <v>0.4153360865465433</v>
      </c>
      <c r="AR99">
        <f t="shared" si="44"/>
        <v>0.71546612263481379</v>
      </c>
      <c r="AS99" t="str">
        <f t="shared" si="45"/>
        <v>Utah</v>
      </c>
      <c r="AT99">
        <f t="shared" si="46"/>
        <v>98</v>
      </c>
      <c r="AU99">
        <f t="shared" si="47"/>
        <v>103.33333333333333</v>
      </c>
      <c r="AW99" t="str">
        <f t="shared" si="48"/>
        <v>Utah</v>
      </c>
      <c r="AX99" t="str">
        <f t="shared" si="49"/>
        <v/>
      </c>
      <c r="AY99">
        <v>98</v>
      </c>
    </row>
    <row r="100" spans="1:51" x14ac:dyDescent="0.25">
      <c r="A100">
        <v>1</v>
      </c>
      <c r="B100">
        <v>1</v>
      </c>
      <c r="C100">
        <v>1</v>
      </c>
      <c r="D100" t="s">
        <v>337</v>
      </c>
      <c r="E100">
        <v>61.7012</v>
      </c>
      <c r="F100">
        <v>320</v>
      </c>
      <c r="G100">
        <v>59.056600000000003</v>
      </c>
      <c r="H100">
        <v>326</v>
      </c>
      <c r="I100">
        <v>101.14</v>
      </c>
      <c r="J100">
        <v>166</v>
      </c>
      <c r="K100">
        <v>105.074</v>
      </c>
      <c r="L100">
        <v>132</v>
      </c>
      <c r="M100">
        <v>98.431100000000001</v>
      </c>
      <c r="N100">
        <v>128</v>
      </c>
      <c r="O100">
        <v>98.134399999999999</v>
      </c>
      <c r="P100">
        <v>95</v>
      </c>
      <c r="Q100">
        <v>6.93933</v>
      </c>
      <c r="R100">
        <v>97</v>
      </c>
      <c r="S100">
        <f t="shared" si="25"/>
        <v>0.1124710702547114</v>
      </c>
      <c r="T100">
        <f t="shared" si="26"/>
        <v>93</v>
      </c>
      <c r="U100">
        <f t="shared" si="27"/>
        <v>681214.90452377114</v>
      </c>
      <c r="V100">
        <f t="shared" si="28"/>
        <v>185</v>
      </c>
      <c r="W100">
        <f t="shared" si="29"/>
        <v>24.924153880196847</v>
      </c>
      <c r="X100">
        <f t="shared" si="30"/>
        <v>156</v>
      </c>
      <c r="Y100">
        <f t="shared" si="31"/>
        <v>124.5</v>
      </c>
      <c r="Z100">
        <v>0.64870000000000005</v>
      </c>
      <c r="AA100">
        <f t="shared" si="32"/>
        <v>101</v>
      </c>
      <c r="AB100">
        <v>0.7056</v>
      </c>
      <c r="AC100">
        <f t="shared" si="33"/>
        <v>0.67715000000000003</v>
      </c>
      <c r="AD100">
        <f t="shared" si="34"/>
        <v>99</v>
      </c>
      <c r="AE100">
        <v>0.50460000000000005</v>
      </c>
      <c r="AF100">
        <f t="shared" si="35"/>
        <v>153</v>
      </c>
      <c r="AG100">
        <v>0.70689999999999997</v>
      </c>
      <c r="AH100">
        <f t="shared" si="36"/>
        <v>93</v>
      </c>
      <c r="AI100">
        <f t="shared" si="37"/>
        <v>124.58333333333333</v>
      </c>
      <c r="AJ100">
        <f>IF(C100=1,(AI100/Z100),REF)</f>
        <v>192.05076820307278</v>
      </c>
      <c r="AK100">
        <f t="shared" si="38"/>
        <v>107</v>
      </c>
      <c r="AL100">
        <f>IF(B100=1,(AI100/AC100),REF)</f>
        <v>183.98188486056756</v>
      </c>
      <c r="AM100">
        <f t="shared" si="39"/>
        <v>110</v>
      </c>
      <c r="AN100">
        <f t="shared" si="40"/>
        <v>99</v>
      </c>
      <c r="AO100" t="str">
        <f t="shared" si="41"/>
        <v>Texas A&amp;M</v>
      </c>
      <c r="AP100">
        <f t="shared" si="42"/>
        <v>0.44109051968650359</v>
      </c>
      <c r="AQ100">
        <f t="shared" si="43"/>
        <v>0.42002758559587494</v>
      </c>
      <c r="AR100">
        <f t="shared" si="44"/>
        <v>0.71386006951541836</v>
      </c>
      <c r="AS100" t="str">
        <f t="shared" si="45"/>
        <v>Texas A&amp;M</v>
      </c>
      <c r="AT100">
        <f t="shared" si="46"/>
        <v>99</v>
      </c>
      <c r="AU100">
        <f t="shared" si="47"/>
        <v>99</v>
      </c>
      <c r="AW100" t="str">
        <f t="shared" si="48"/>
        <v>Texas A&amp;M</v>
      </c>
      <c r="AX100" t="str">
        <f t="shared" si="49"/>
        <v/>
      </c>
      <c r="AY100">
        <v>99</v>
      </c>
    </row>
    <row r="101" spans="1:51" x14ac:dyDescent="0.25">
      <c r="A101">
        <v>1</v>
      </c>
      <c r="B101">
        <v>1</v>
      </c>
      <c r="C101">
        <v>1</v>
      </c>
      <c r="D101" t="s">
        <v>170</v>
      </c>
      <c r="E101">
        <v>65.425600000000003</v>
      </c>
      <c r="F101">
        <v>196</v>
      </c>
      <c r="G101">
        <v>63.395899999999997</v>
      </c>
      <c r="H101">
        <v>194</v>
      </c>
      <c r="I101">
        <v>99.187600000000003</v>
      </c>
      <c r="J101">
        <v>195</v>
      </c>
      <c r="K101">
        <v>103.27</v>
      </c>
      <c r="L101">
        <v>153</v>
      </c>
      <c r="M101">
        <v>98.872</v>
      </c>
      <c r="N101">
        <v>137</v>
      </c>
      <c r="O101">
        <v>95.718599999999995</v>
      </c>
      <c r="P101">
        <v>60</v>
      </c>
      <c r="Q101">
        <v>7.55166</v>
      </c>
      <c r="R101">
        <v>92</v>
      </c>
      <c r="S101">
        <f t="shared" si="25"/>
        <v>0.11541965224621556</v>
      </c>
      <c r="T101">
        <f t="shared" si="26"/>
        <v>92</v>
      </c>
      <c r="U101">
        <f t="shared" si="27"/>
        <v>697743.93179824005</v>
      </c>
      <c r="V101">
        <f t="shared" si="28"/>
        <v>166</v>
      </c>
      <c r="W101">
        <f t="shared" si="29"/>
        <v>22.58636938854179</v>
      </c>
      <c r="X101">
        <f t="shared" si="30"/>
        <v>61</v>
      </c>
      <c r="Y101">
        <f t="shared" si="31"/>
        <v>76.5</v>
      </c>
      <c r="Z101">
        <v>0.64280000000000004</v>
      </c>
      <c r="AA101">
        <f t="shared" si="32"/>
        <v>103</v>
      </c>
      <c r="AB101">
        <v>0.72019999999999995</v>
      </c>
      <c r="AC101">
        <f t="shared" si="33"/>
        <v>0.68149999999999999</v>
      </c>
      <c r="AD101">
        <f t="shared" si="34"/>
        <v>97</v>
      </c>
      <c r="AE101">
        <v>0.37809999999999999</v>
      </c>
      <c r="AF101">
        <f t="shared" si="35"/>
        <v>204</v>
      </c>
      <c r="AG101">
        <v>0.6583</v>
      </c>
      <c r="AH101">
        <f t="shared" si="36"/>
        <v>115</v>
      </c>
      <c r="AI101">
        <f t="shared" si="37"/>
        <v>125.08333333333333</v>
      </c>
      <c r="AJ101">
        <f>IF(C101=1,(AI101/Z101),REF)</f>
        <v>194.59137108483716</v>
      </c>
      <c r="AK101">
        <f t="shared" si="38"/>
        <v>110</v>
      </c>
      <c r="AL101">
        <f>IF(B101=1,(AI101/AC101),REF)</f>
        <v>183.54120811934459</v>
      </c>
      <c r="AM101">
        <f t="shared" si="39"/>
        <v>109</v>
      </c>
      <c r="AN101">
        <f t="shared" si="40"/>
        <v>97</v>
      </c>
      <c r="AO101" t="str">
        <f t="shared" si="41"/>
        <v>Indiana St.</v>
      </c>
      <c r="AP101">
        <f t="shared" si="42"/>
        <v>0.43650471666649548</v>
      </c>
      <c r="AQ101">
        <f t="shared" si="43"/>
        <v>0.42285257149442435</v>
      </c>
      <c r="AR101">
        <f t="shared" si="44"/>
        <v>0.71327582958444036</v>
      </c>
      <c r="AS101" t="str">
        <f t="shared" si="45"/>
        <v>Indiana St.</v>
      </c>
      <c r="AT101">
        <f t="shared" si="46"/>
        <v>100</v>
      </c>
      <c r="AU101">
        <f t="shared" si="47"/>
        <v>98</v>
      </c>
      <c r="AW101" t="str">
        <f t="shared" si="48"/>
        <v>Indiana St.</v>
      </c>
      <c r="AX101" t="str">
        <f t="shared" si="49"/>
        <v/>
      </c>
      <c r="AY101">
        <v>100</v>
      </c>
    </row>
    <row r="102" spans="1:51" x14ac:dyDescent="0.25">
      <c r="A102">
        <v>1</v>
      </c>
      <c r="B102">
        <v>1</v>
      </c>
      <c r="C102">
        <v>1</v>
      </c>
      <c r="D102" t="s">
        <v>336</v>
      </c>
      <c r="E102">
        <v>66.247299999999996</v>
      </c>
      <c r="F102">
        <v>164</v>
      </c>
      <c r="G102">
        <v>63.879399999999997</v>
      </c>
      <c r="H102">
        <v>173</v>
      </c>
      <c r="I102">
        <v>96.035499999999999</v>
      </c>
      <c r="J102">
        <v>261</v>
      </c>
      <c r="K102">
        <v>102.568</v>
      </c>
      <c r="L102">
        <v>169</v>
      </c>
      <c r="M102">
        <v>95.554100000000005</v>
      </c>
      <c r="N102">
        <v>64</v>
      </c>
      <c r="O102">
        <v>95.461299999999994</v>
      </c>
      <c r="P102">
        <v>54</v>
      </c>
      <c r="Q102">
        <v>7.1068199999999999</v>
      </c>
      <c r="R102">
        <v>96</v>
      </c>
      <c r="S102">
        <f t="shared" si="25"/>
        <v>0.10727531537134349</v>
      </c>
      <c r="T102">
        <f t="shared" si="26"/>
        <v>100</v>
      </c>
      <c r="U102">
        <f t="shared" si="27"/>
        <v>696934.48931451514</v>
      </c>
      <c r="V102">
        <f t="shared" si="28"/>
        <v>167</v>
      </c>
      <c r="W102">
        <f t="shared" si="29"/>
        <v>22.210358480775838</v>
      </c>
      <c r="X102">
        <f t="shared" si="30"/>
        <v>46</v>
      </c>
      <c r="Y102">
        <f t="shared" si="31"/>
        <v>73</v>
      </c>
      <c r="Z102">
        <v>0.58630000000000004</v>
      </c>
      <c r="AA102">
        <f t="shared" si="32"/>
        <v>122</v>
      </c>
      <c r="AB102">
        <v>0.82769999999999999</v>
      </c>
      <c r="AC102">
        <f t="shared" si="33"/>
        <v>0.70700000000000007</v>
      </c>
      <c r="AD102">
        <f t="shared" si="34"/>
        <v>91</v>
      </c>
      <c r="AE102">
        <v>0.54559999999999997</v>
      </c>
      <c r="AF102">
        <f t="shared" si="35"/>
        <v>135</v>
      </c>
      <c r="AG102">
        <v>0.82310000000000005</v>
      </c>
      <c r="AH102">
        <f t="shared" si="36"/>
        <v>54</v>
      </c>
      <c r="AI102">
        <f t="shared" si="37"/>
        <v>103.33333333333333</v>
      </c>
      <c r="AJ102">
        <f>IF(C102=1,(AI102/Z102),REF)</f>
        <v>176.24651770993233</v>
      </c>
      <c r="AK102">
        <f t="shared" si="38"/>
        <v>98</v>
      </c>
      <c r="AL102">
        <f>IF(B102=1,(AI102/AC102),REF)</f>
        <v>146.15747289014612</v>
      </c>
      <c r="AM102">
        <f t="shared" si="39"/>
        <v>92</v>
      </c>
      <c r="AN102">
        <f t="shared" si="40"/>
        <v>91</v>
      </c>
      <c r="AO102" t="str">
        <f t="shared" si="41"/>
        <v>Texas</v>
      </c>
      <c r="AP102">
        <f t="shared" si="42"/>
        <v>0.40209925667444468</v>
      </c>
      <c r="AQ102">
        <f t="shared" si="43"/>
        <v>0.45134288408977657</v>
      </c>
      <c r="AR102">
        <f t="shared" si="44"/>
        <v>0.71130790484874762</v>
      </c>
      <c r="AS102" t="str">
        <f t="shared" si="45"/>
        <v>Texas</v>
      </c>
      <c r="AT102">
        <f t="shared" si="46"/>
        <v>101</v>
      </c>
      <c r="AU102">
        <f t="shared" si="47"/>
        <v>94.333333333333329</v>
      </c>
      <c r="AW102" t="str">
        <f t="shared" si="48"/>
        <v>Texas</v>
      </c>
      <c r="AX102" t="str">
        <f t="shared" si="49"/>
        <v/>
      </c>
      <c r="AY102">
        <v>101</v>
      </c>
    </row>
    <row r="103" spans="1:51" x14ac:dyDescent="0.25">
      <c r="A103">
        <v>1</v>
      </c>
      <c r="B103">
        <v>1</v>
      </c>
      <c r="C103">
        <v>1</v>
      </c>
      <c r="D103" t="s">
        <v>354</v>
      </c>
      <c r="E103">
        <v>66.2196</v>
      </c>
      <c r="F103">
        <v>165</v>
      </c>
      <c r="G103">
        <v>63.809100000000001</v>
      </c>
      <c r="H103">
        <v>178</v>
      </c>
      <c r="I103">
        <v>105.11199999999999</v>
      </c>
      <c r="J103">
        <v>89</v>
      </c>
      <c r="K103">
        <v>106.474</v>
      </c>
      <c r="L103">
        <v>106</v>
      </c>
      <c r="M103">
        <v>101.43300000000001</v>
      </c>
      <c r="N103">
        <v>184</v>
      </c>
      <c r="O103">
        <v>103.276</v>
      </c>
      <c r="P103">
        <v>187</v>
      </c>
      <c r="Q103">
        <v>3.1972</v>
      </c>
      <c r="R103">
        <v>132</v>
      </c>
      <c r="S103">
        <f t="shared" si="25"/>
        <v>4.8293858615878191E-2</v>
      </c>
      <c r="T103">
        <f t="shared" si="26"/>
        <v>132</v>
      </c>
      <c r="U103">
        <f t="shared" si="27"/>
        <v>750712.5787196497</v>
      </c>
      <c r="V103">
        <f t="shared" si="28"/>
        <v>99</v>
      </c>
      <c r="W103">
        <f t="shared" si="29"/>
        <v>25.200694008666837</v>
      </c>
      <c r="X103">
        <f t="shared" si="30"/>
        <v>176</v>
      </c>
      <c r="Y103">
        <f t="shared" si="31"/>
        <v>154</v>
      </c>
      <c r="Z103">
        <v>0.66569999999999996</v>
      </c>
      <c r="AA103">
        <f t="shared" si="32"/>
        <v>94</v>
      </c>
      <c r="AB103">
        <v>0.61960000000000004</v>
      </c>
      <c r="AC103">
        <f t="shared" si="33"/>
        <v>0.64264999999999994</v>
      </c>
      <c r="AD103">
        <f t="shared" si="34"/>
        <v>114</v>
      </c>
      <c r="AE103">
        <v>0.49020000000000002</v>
      </c>
      <c r="AF103">
        <f t="shared" si="35"/>
        <v>161</v>
      </c>
      <c r="AG103">
        <v>0.73009999999999997</v>
      </c>
      <c r="AH103">
        <f t="shared" si="36"/>
        <v>85</v>
      </c>
      <c r="AI103">
        <f t="shared" si="37"/>
        <v>124.16666666666667</v>
      </c>
      <c r="AJ103">
        <f>IF(C103=1,(AI103/Z103),REF)</f>
        <v>186.52045465925593</v>
      </c>
      <c r="AK103">
        <f t="shared" si="38"/>
        <v>104</v>
      </c>
      <c r="AL103">
        <f>IF(B103=1,(AI103/AC103),REF)</f>
        <v>193.2104048341503</v>
      </c>
      <c r="AM103">
        <f t="shared" si="39"/>
        <v>115</v>
      </c>
      <c r="AN103">
        <f t="shared" si="40"/>
        <v>104</v>
      </c>
      <c r="AO103" t="str">
        <f t="shared" si="41"/>
        <v>UCF</v>
      </c>
      <c r="AP103">
        <f t="shared" si="42"/>
        <v>0.45397437665328499</v>
      </c>
      <c r="AQ103">
        <f t="shared" si="43"/>
        <v>0.39619638824481046</v>
      </c>
      <c r="AR103">
        <f t="shared" si="44"/>
        <v>0.7102160267891332</v>
      </c>
      <c r="AS103" t="str">
        <f t="shared" si="45"/>
        <v>UCF</v>
      </c>
      <c r="AT103">
        <f t="shared" si="46"/>
        <v>102</v>
      </c>
      <c r="AU103">
        <f t="shared" si="47"/>
        <v>106.66666666666667</v>
      </c>
      <c r="AW103" t="str">
        <f t="shared" si="48"/>
        <v>UCF</v>
      </c>
      <c r="AX103" t="str">
        <f t="shared" si="49"/>
        <v/>
      </c>
      <c r="AY103">
        <v>102</v>
      </c>
    </row>
    <row r="104" spans="1:51" x14ac:dyDescent="0.25">
      <c r="A104">
        <v>1</v>
      </c>
      <c r="B104">
        <v>1</v>
      </c>
      <c r="C104">
        <v>1</v>
      </c>
      <c r="D104" t="s">
        <v>156</v>
      </c>
      <c r="E104">
        <v>63.838900000000002</v>
      </c>
      <c r="F104">
        <v>266</v>
      </c>
      <c r="G104">
        <v>62.4831</v>
      </c>
      <c r="H104">
        <v>235</v>
      </c>
      <c r="I104">
        <v>106.623</v>
      </c>
      <c r="J104">
        <v>65</v>
      </c>
      <c r="K104">
        <v>108.139</v>
      </c>
      <c r="L104">
        <v>73</v>
      </c>
      <c r="M104">
        <v>99.3506</v>
      </c>
      <c r="N104">
        <v>145</v>
      </c>
      <c r="O104">
        <v>101.233</v>
      </c>
      <c r="P104">
        <v>144</v>
      </c>
      <c r="Q104">
        <v>6.9059200000000001</v>
      </c>
      <c r="R104">
        <v>98</v>
      </c>
      <c r="S104">
        <f t="shared" si="25"/>
        <v>0.10817855570819659</v>
      </c>
      <c r="T104">
        <f t="shared" si="26"/>
        <v>99</v>
      </c>
      <c r="U104">
        <f t="shared" si="27"/>
        <v>746534.8621649869</v>
      </c>
      <c r="V104">
        <f t="shared" si="28"/>
        <v>103</v>
      </c>
      <c r="W104">
        <f t="shared" si="29"/>
        <v>25.318033860742315</v>
      </c>
      <c r="X104">
        <f t="shared" si="30"/>
        <v>184</v>
      </c>
      <c r="Y104">
        <f t="shared" si="31"/>
        <v>141.5</v>
      </c>
      <c r="Z104">
        <v>0.63649999999999995</v>
      </c>
      <c r="AA104">
        <f t="shared" si="32"/>
        <v>108</v>
      </c>
      <c r="AB104">
        <v>0.67889999999999995</v>
      </c>
      <c r="AC104">
        <f t="shared" si="33"/>
        <v>0.65769999999999995</v>
      </c>
      <c r="AD104">
        <f t="shared" si="34"/>
        <v>109</v>
      </c>
      <c r="AE104">
        <v>0.55020000000000002</v>
      </c>
      <c r="AF104">
        <f t="shared" si="35"/>
        <v>134</v>
      </c>
      <c r="AG104">
        <v>0.72050000000000003</v>
      </c>
      <c r="AH104">
        <f t="shared" si="36"/>
        <v>88</v>
      </c>
      <c r="AI104">
        <f t="shared" si="37"/>
        <v>112.41666666666667</v>
      </c>
      <c r="AJ104">
        <f>IF(C104=1,(AI104/Z104),REF)</f>
        <v>176.6169154228856</v>
      </c>
      <c r="AK104">
        <f t="shared" si="38"/>
        <v>99</v>
      </c>
      <c r="AL104">
        <f>IF(B104=1,(AI104/AC104),REF)</f>
        <v>170.9239268156708</v>
      </c>
      <c r="AM104">
        <f t="shared" si="39"/>
        <v>100</v>
      </c>
      <c r="AN104">
        <f t="shared" si="40"/>
        <v>99</v>
      </c>
      <c r="AO104" t="str">
        <f t="shared" si="41"/>
        <v>Harvard</v>
      </c>
      <c r="AP104">
        <f t="shared" si="42"/>
        <v>0.43643604245643625</v>
      </c>
      <c r="AQ104">
        <f t="shared" si="43"/>
        <v>0.41173453732247434</v>
      </c>
      <c r="AR104">
        <f t="shared" si="44"/>
        <v>0.70954718825033525</v>
      </c>
      <c r="AS104" t="str">
        <f t="shared" si="45"/>
        <v>Harvard</v>
      </c>
      <c r="AT104">
        <f t="shared" si="46"/>
        <v>103</v>
      </c>
      <c r="AU104">
        <f t="shared" si="47"/>
        <v>103.66666666666667</v>
      </c>
      <c r="AW104" t="str">
        <f t="shared" si="48"/>
        <v>Harvard</v>
      </c>
      <c r="AX104" t="str">
        <f t="shared" si="49"/>
        <v/>
      </c>
      <c r="AY104">
        <v>103</v>
      </c>
    </row>
    <row r="105" spans="1:51" x14ac:dyDescent="0.25">
      <c r="A105">
        <v>1</v>
      </c>
      <c r="B105">
        <v>1</v>
      </c>
      <c r="C105">
        <v>1</v>
      </c>
      <c r="D105" t="s">
        <v>75</v>
      </c>
      <c r="E105">
        <v>64.065299999999993</v>
      </c>
      <c r="F105">
        <v>253</v>
      </c>
      <c r="G105">
        <v>61.946399999999997</v>
      </c>
      <c r="H105">
        <v>256</v>
      </c>
      <c r="I105">
        <v>104.215</v>
      </c>
      <c r="J105">
        <v>100</v>
      </c>
      <c r="K105">
        <v>109.874</v>
      </c>
      <c r="L105">
        <v>55</v>
      </c>
      <c r="M105">
        <v>106.02</v>
      </c>
      <c r="N105">
        <v>287</v>
      </c>
      <c r="O105">
        <v>103.836</v>
      </c>
      <c r="P105">
        <v>199</v>
      </c>
      <c r="Q105">
        <v>6.0385</v>
      </c>
      <c r="R105">
        <v>107</v>
      </c>
      <c r="S105">
        <f t="shared" si="25"/>
        <v>9.4247588007860691E-2</v>
      </c>
      <c r="T105">
        <f t="shared" si="26"/>
        <v>105</v>
      </c>
      <c r="U105">
        <f t="shared" si="27"/>
        <v>773415.25698470266</v>
      </c>
      <c r="V105">
        <f t="shared" si="28"/>
        <v>78</v>
      </c>
      <c r="W105">
        <f t="shared" si="29"/>
        <v>26.27446341223947</v>
      </c>
      <c r="X105">
        <f t="shared" si="30"/>
        <v>248</v>
      </c>
      <c r="Y105">
        <f t="shared" si="31"/>
        <v>176.5</v>
      </c>
      <c r="Z105">
        <v>0.63959999999999995</v>
      </c>
      <c r="AA105">
        <f t="shared" si="32"/>
        <v>107</v>
      </c>
      <c r="AB105">
        <v>0.66900000000000004</v>
      </c>
      <c r="AC105">
        <f t="shared" si="33"/>
        <v>0.65429999999999999</v>
      </c>
      <c r="AD105">
        <f t="shared" si="34"/>
        <v>110</v>
      </c>
      <c r="AE105">
        <v>0.59909999999999997</v>
      </c>
      <c r="AF105">
        <f t="shared" si="35"/>
        <v>109</v>
      </c>
      <c r="AG105">
        <v>0.57450000000000001</v>
      </c>
      <c r="AH105">
        <f t="shared" si="36"/>
        <v>141</v>
      </c>
      <c r="AI105">
        <f t="shared" si="37"/>
        <v>119.91666666666667</v>
      </c>
      <c r="AJ105">
        <f>IF(C105=1,(AI105/Z105),REF)</f>
        <v>187.48697102355641</v>
      </c>
      <c r="AK105">
        <f t="shared" si="38"/>
        <v>105</v>
      </c>
      <c r="AL105">
        <f>IF(B105=1,(AI105/AC105),REF)</f>
        <v>183.27474654847421</v>
      </c>
      <c r="AM105">
        <f t="shared" si="39"/>
        <v>108</v>
      </c>
      <c r="AN105">
        <f t="shared" si="40"/>
        <v>105</v>
      </c>
      <c r="AO105" t="str">
        <f t="shared" si="41"/>
        <v>Boston College</v>
      </c>
      <c r="AP105">
        <f t="shared" si="42"/>
        <v>0.43595009472268875</v>
      </c>
      <c r="AQ105">
        <f t="shared" si="43"/>
        <v>0.40604943071651878</v>
      </c>
      <c r="AR105">
        <f t="shared" si="44"/>
        <v>0.70747767582661825</v>
      </c>
      <c r="AS105" t="str">
        <f t="shared" si="45"/>
        <v>Boston College</v>
      </c>
      <c r="AT105">
        <f t="shared" si="46"/>
        <v>104</v>
      </c>
      <c r="AU105">
        <f t="shared" si="47"/>
        <v>106.33333333333333</v>
      </c>
      <c r="AW105" t="str">
        <f t="shared" si="48"/>
        <v>Boston College</v>
      </c>
      <c r="AX105" t="str">
        <f t="shared" si="49"/>
        <v/>
      </c>
      <c r="AY105">
        <v>104</v>
      </c>
    </row>
    <row r="106" spans="1:51" x14ac:dyDescent="0.25">
      <c r="A106">
        <v>1</v>
      </c>
      <c r="B106">
        <v>1</v>
      </c>
      <c r="C106">
        <v>1</v>
      </c>
      <c r="D106" t="s">
        <v>147</v>
      </c>
      <c r="E106">
        <v>62.422699999999999</v>
      </c>
      <c r="F106">
        <v>304</v>
      </c>
      <c r="G106">
        <v>60.226500000000001</v>
      </c>
      <c r="H106">
        <v>304</v>
      </c>
      <c r="I106">
        <v>96.071399999999997</v>
      </c>
      <c r="J106">
        <v>259</v>
      </c>
      <c r="K106">
        <v>101.79900000000001</v>
      </c>
      <c r="L106">
        <v>184</v>
      </c>
      <c r="M106">
        <v>97.416499999999999</v>
      </c>
      <c r="N106">
        <v>95</v>
      </c>
      <c r="O106">
        <v>96.42</v>
      </c>
      <c r="P106">
        <v>70</v>
      </c>
      <c r="Q106">
        <v>5.3787500000000001</v>
      </c>
      <c r="R106">
        <v>113</v>
      </c>
      <c r="S106">
        <f t="shared" si="25"/>
        <v>8.6170575768110075E-2</v>
      </c>
      <c r="T106">
        <f t="shared" si="26"/>
        <v>111</v>
      </c>
      <c r="U106">
        <f t="shared" si="27"/>
        <v>646888.71234870271</v>
      </c>
      <c r="V106">
        <f t="shared" si="28"/>
        <v>228</v>
      </c>
      <c r="W106">
        <f t="shared" si="29"/>
        <v>23.951066355169463</v>
      </c>
      <c r="X106">
        <f t="shared" si="30"/>
        <v>110</v>
      </c>
      <c r="Y106">
        <f t="shared" si="31"/>
        <v>110.5</v>
      </c>
      <c r="Z106">
        <v>0.6502</v>
      </c>
      <c r="AA106">
        <f t="shared" si="32"/>
        <v>100</v>
      </c>
      <c r="AB106">
        <v>0.65029999999999999</v>
      </c>
      <c r="AC106">
        <f t="shared" si="33"/>
        <v>0.65024999999999999</v>
      </c>
      <c r="AD106">
        <f t="shared" si="34"/>
        <v>111</v>
      </c>
      <c r="AE106">
        <v>0.70809999999999995</v>
      </c>
      <c r="AF106">
        <f t="shared" si="35"/>
        <v>83</v>
      </c>
      <c r="AG106">
        <v>0.58560000000000001</v>
      </c>
      <c r="AH106">
        <f t="shared" si="36"/>
        <v>137</v>
      </c>
      <c r="AI106">
        <f t="shared" si="37"/>
        <v>130.08333333333334</v>
      </c>
      <c r="AJ106">
        <f>IF(C106=1,(AI106/Z106),REF)</f>
        <v>200.06664616015587</v>
      </c>
      <c r="AK106">
        <f t="shared" si="38"/>
        <v>114</v>
      </c>
      <c r="AL106">
        <f>IF(B106=1,(AI106/AC106),REF)</f>
        <v>200.05126233499936</v>
      </c>
      <c r="AM106">
        <f t="shared" si="39"/>
        <v>119</v>
      </c>
      <c r="AN106">
        <f t="shared" si="40"/>
        <v>111</v>
      </c>
      <c r="AO106" t="str">
        <f t="shared" si="41"/>
        <v>Georgia</v>
      </c>
      <c r="AP106">
        <f t="shared" si="42"/>
        <v>0.44030632743344972</v>
      </c>
      <c r="AQ106">
        <f t="shared" si="43"/>
        <v>0.39914207702634324</v>
      </c>
      <c r="AR106">
        <f t="shared" si="44"/>
        <v>0.70661947851263951</v>
      </c>
      <c r="AS106" t="str">
        <f t="shared" si="45"/>
        <v>Georgia</v>
      </c>
      <c r="AT106">
        <f t="shared" si="46"/>
        <v>105</v>
      </c>
      <c r="AU106">
        <f t="shared" si="47"/>
        <v>109</v>
      </c>
      <c r="AW106" t="str">
        <f t="shared" si="48"/>
        <v>Georgia</v>
      </c>
      <c r="AX106" t="str">
        <f t="shared" si="49"/>
        <v/>
      </c>
      <c r="AY106">
        <v>105</v>
      </c>
    </row>
    <row r="107" spans="1:51" x14ac:dyDescent="0.25">
      <c r="A107">
        <v>1</v>
      </c>
      <c r="B107">
        <v>1</v>
      </c>
      <c r="C107">
        <v>1</v>
      </c>
      <c r="D107" t="s">
        <v>145</v>
      </c>
      <c r="E107">
        <v>68.0565</v>
      </c>
      <c r="F107">
        <v>85</v>
      </c>
      <c r="G107">
        <v>65.794899999999998</v>
      </c>
      <c r="H107">
        <v>80</v>
      </c>
      <c r="I107">
        <v>96.997100000000003</v>
      </c>
      <c r="J107">
        <v>242</v>
      </c>
      <c r="K107">
        <v>100.372</v>
      </c>
      <c r="L107">
        <v>210</v>
      </c>
      <c r="M107">
        <v>96.009799999999998</v>
      </c>
      <c r="N107">
        <v>70</v>
      </c>
      <c r="O107">
        <v>95.116600000000005</v>
      </c>
      <c r="P107">
        <v>47</v>
      </c>
      <c r="Q107">
        <v>5.2551199999999998</v>
      </c>
      <c r="R107">
        <v>114</v>
      </c>
      <c r="S107">
        <f t="shared" si="25"/>
        <v>7.7221132441427268E-2</v>
      </c>
      <c r="T107">
        <f t="shared" si="26"/>
        <v>115</v>
      </c>
      <c r="U107">
        <f t="shared" si="27"/>
        <v>685637.821530696</v>
      </c>
      <c r="V107">
        <f t="shared" si="28"/>
        <v>181</v>
      </c>
      <c r="W107">
        <f t="shared" si="29"/>
        <v>21.495150882264298</v>
      </c>
      <c r="X107">
        <f t="shared" si="30"/>
        <v>37</v>
      </c>
      <c r="Y107">
        <f t="shared" si="31"/>
        <v>76</v>
      </c>
      <c r="Z107">
        <v>0.61180000000000001</v>
      </c>
      <c r="AA107">
        <f t="shared" si="32"/>
        <v>110</v>
      </c>
      <c r="AB107">
        <v>0.73419999999999996</v>
      </c>
      <c r="AC107">
        <f t="shared" si="33"/>
        <v>0.67300000000000004</v>
      </c>
      <c r="AD107">
        <f t="shared" si="34"/>
        <v>102</v>
      </c>
      <c r="AE107">
        <v>0.58650000000000002</v>
      </c>
      <c r="AF107">
        <f t="shared" si="35"/>
        <v>114</v>
      </c>
      <c r="AG107">
        <v>0.64700000000000002</v>
      </c>
      <c r="AH107">
        <f t="shared" si="36"/>
        <v>119</v>
      </c>
      <c r="AI107">
        <f t="shared" si="37"/>
        <v>117.83333333333333</v>
      </c>
      <c r="AJ107">
        <f>IF(C107=1,(AI107/Z107),REF)</f>
        <v>192.60106788710905</v>
      </c>
      <c r="AK107">
        <f t="shared" si="38"/>
        <v>109</v>
      </c>
      <c r="AL107">
        <f>IF(B107=1,(AI107/AC107),REF)</f>
        <v>175.08667657256066</v>
      </c>
      <c r="AM107">
        <f t="shared" si="39"/>
        <v>103</v>
      </c>
      <c r="AN107">
        <f t="shared" si="40"/>
        <v>102</v>
      </c>
      <c r="AO107" t="str">
        <f t="shared" si="41"/>
        <v>George Washington</v>
      </c>
      <c r="AP107">
        <f t="shared" si="42"/>
        <v>0.4158809564912519</v>
      </c>
      <c r="AQ107">
        <f t="shared" si="43"/>
        <v>0.42004734201904381</v>
      </c>
      <c r="AR107">
        <f t="shared" si="44"/>
        <v>0.70543274133161626</v>
      </c>
      <c r="AS107" t="str">
        <f t="shared" si="45"/>
        <v>George Washington</v>
      </c>
      <c r="AT107">
        <f t="shared" si="46"/>
        <v>106</v>
      </c>
      <c r="AU107">
        <f t="shared" si="47"/>
        <v>103.33333333333333</v>
      </c>
      <c r="AW107" t="str">
        <f t="shared" si="48"/>
        <v>George Washington</v>
      </c>
      <c r="AX107" t="str">
        <f t="shared" si="49"/>
        <v/>
      </c>
      <c r="AY107">
        <v>106</v>
      </c>
    </row>
    <row r="108" spans="1:51" x14ac:dyDescent="0.25">
      <c r="A108">
        <v>1</v>
      </c>
      <c r="B108">
        <v>1</v>
      </c>
      <c r="C108">
        <v>1</v>
      </c>
      <c r="D108" t="s">
        <v>362</v>
      </c>
      <c r="E108">
        <v>67.055899999999994</v>
      </c>
      <c r="F108">
        <v>122</v>
      </c>
      <c r="G108">
        <v>65.159199999999998</v>
      </c>
      <c r="H108">
        <v>117</v>
      </c>
      <c r="I108">
        <v>96.456000000000003</v>
      </c>
      <c r="J108">
        <v>252</v>
      </c>
      <c r="K108">
        <v>103.178</v>
      </c>
      <c r="L108">
        <v>157</v>
      </c>
      <c r="M108">
        <v>99.084000000000003</v>
      </c>
      <c r="N108">
        <v>141</v>
      </c>
      <c r="O108">
        <v>96.831500000000005</v>
      </c>
      <c r="P108">
        <v>76</v>
      </c>
      <c r="Q108">
        <v>6.3469600000000002</v>
      </c>
      <c r="R108">
        <v>104</v>
      </c>
      <c r="S108">
        <f t="shared" si="25"/>
        <v>9.4644915659919449E-2</v>
      </c>
      <c r="T108">
        <f t="shared" si="26"/>
        <v>104</v>
      </c>
      <c r="U108">
        <f t="shared" si="27"/>
        <v>713856.97344033548</v>
      </c>
      <c r="V108">
        <f t="shared" si="28"/>
        <v>146</v>
      </c>
      <c r="W108">
        <f t="shared" si="29"/>
        <v>22.448620562471945</v>
      </c>
      <c r="X108">
        <f t="shared" si="30"/>
        <v>55</v>
      </c>
      <c r="Y108">
        <f t="shared" si="31"/>
        <v>79.5</v>
      </c>
      <c r="Z108">
        <v>0.60199999999999998</v>
      </c>
      <c r="AA108">
        <f t="shared" si="32"/>
        <v>116</v>
      </c>
      <c r="AB108">
        <v>0.74270000000000003</v>
      </c>
      <c r="AC108">
        <f t="shared" si="33"/>
        <v>0.67235</v>
      </c>
      <c r="AD108">
        <f t="shared" si="34"/>
        <v>105</v>
      </c>
      <c r="AE108">
        <v>0.59199999999999997</v>
      </c>
      <c r="AF108">
        <f t="shared" si="35"/>
        <v>112</v>
      </c>
      <c r="AG108">
        <v>0.56969999999999998</v>
      </c>
      <c r="AH108">
        <f t="shared" si="36"/>
        <v>142</v>
      </c>
      <c r="AI108">
        <f t="shared" si="37"/>
        <v>114.75</v>
      </c>
      <c r="AJ108">
        <f>IF(C108=1,(AI108/Z108),REF)</f>
        <v>190.61461794019934</v>
      </c>
      <c r="AK108">
        <f t="shared" si="38"/>
        <v>106</v>
      </c>
      <c r="AL108">
        <f>IF(B108=1,(AI108/AC108),REF)</f>
        <v>170.67003792667509</v>
      </c>
      <c r="AM108">
        <f t="shared" si="39"/>
        <v>99</v>
      </c>
      <c r="AN108">
        <f t="shared" si="40"/>
        <v>99</v>
      </c>
      <c r="AO108" t="str">
        <f t="shared" si="41"/>
        <v>USC</v>
      </c>
      <c r="AP108">
        <f t="shared" si="42"/>
        <v>0.40964372018104755</v>
      </c>
      <c r="AQ108">
        <f t="shared" si="43"/>
        <v>0.42098397325814779</v>
      </c>
      <c r="AR108">
        <f t="shared" si="44"/>
        <v>0.70364007197236955</v>
      </c>
      <c r="AS108" t="str">
        <f t="shared" si="45"/>
        <v>USC</v>
      </c>
      <c r="AT108">
        <f t="shared" si="46"/>
        <v>107</v>
      </c>
      <c r="AU108">
        <f t="shared" si="47"/>
        <v>103.66666666666667</v>
      </c>
      <c r="AW108" t="str">
        <f t="shared" si="48"/>
        <v>USC</v>
      </c>
      <c r="AX108" t="str">
        <f t="shared" si="49"/>
        <v/>
      </c>
      <c r="AY108">
        <v>107</v>
      </c>
    </row>
    <row r="109" spans="1:51" x14ac:dyDescent="0.25">
      <c r="A109">
        <v>1</v>
      </c>
      <c r="B109">
        <v>1</v>
      </c>
      <c r="C109">
        <v>1</v>
      </c>
      <c r="D109" t="s">
        <v>313</v>
      </c>
      <c r="E109">
        <v>63.785800000000002</v>
      </c>
      <c r="F109">
        <v>268</v>
      </c>
      <c r="G109">
        <v>61.9938</v>
      </c>
      <c r="H109">
        <v>255</v>
      </c>
      <c r="I109">
        <v>112.43600000000001</v>
      </c>
      <c r="J109">
        <v>12</v>
      </c>
      <c r="K109">
        <v>112.586</v>
      </c>
      <c r="L109">
        <v>30</v>
      </c>
      <c r="M109">
        <v>102.553</v>
      </c>
      <c r="N109">
        <v>211</v>
      </c>
      <c r="O109">
        <v>105.42</v>
      </c>
      <c r="P109">
        <v>235</v>
      </c>
      <c r="Q109">
        <v>7.1660899999999996</v>
      </c>
      <c r="R109">
        <v>95</v>
      </c>
      <c r="S109">
        <f t="shared" si="25"/>
        <v>0.11234475384803509</v>
      </c>
      <c r="T109">
        <f t="shared" si="26"/>
        <v>94</v>
      </c>
      <c r="U109">
        <f t="shared" si="27"/>
        <v>808523.75823977683</v>
      </c>
      <c r="V109">
        <f t="shared" si="28"/>
        <v>53</v>
      </c>
      <c r="W109">
        <f t="shared" si="29"/>
        <v>27.036645843678084</v>
      </c>
      <c r="X109">
        <f t="shared" si="30"/>
        <v>277</v>
      </c>
      <c r="Y109">
        <f t="shared" si="31"/>
        <v>185.5</v>
      </c>
      <c r="Z109">
        <v>0.60489999999999999</v>
      </c>
      <c r="AA109">
        <f t="shared" si="32"/>
        <v>115</v>
      </c>
      <c r="AB109">
        <v>0.73429999999999995</v>
      </c>
      <c r="AC109">
        <f t="shared" si="33"/>
        <v>0.66959999999999997</v>
      </c>
      <c r="AD109">
        <f t="shared" si="34"/>
        <v>107</v>
      </c>
      <c r="AE109">
        <v>0.59570000000000001</v>
      </c>
      <c r="AF109">
        <f t="shared" si="35"/>
        <v>111</v>
      </c>
      <c r="AG109">
        <v>0.496</v>
      </c>
      <c r="AH109">
        <f t="shared" si="36"/>
        <v>167</v>
      </c>
      <c r="AI109">
        <f t="shared" si="37"/>
        <v>119.58333333333333</v>
      </c>
      <c r="AJ109">
        <f>IF(C109=1,(AI109/Z109),REF)</f>
        <v>197.69107841516504</v>
      </c>
      <c r="AK109">
        <f t="shared" si="38"/>
        <v>112</v>
      </c>
      <c r="AL109">
        <f>IF(B109=1,(AI109/AC109),REF)</f>
        <v>178.58920748705694</v>
      </c>
      <c r="AM109">
        <f t="shared" si="39"/>
        <v>105</v>
      </c>
      <c r="AN109">
        <f t="shared" si="40"/>
        <v>105</v>
      </c>
      <c r="AO109" t="str">
        <f t="shared" si="41"/>
        <v>South Dakota St.</v>
      </c>
      <c r="AP109">
        <f t="shared" si="42"/>
        <v>0.41011939498668193</v>
      </c>
      <c r="AQ109">
        <f t="shared" si="43"/>
        <v>0.41689180471705328</v>
      </c>
      <c r="AR109">
        <f t="shared" si="44"/>
        <v>0.70241302812672346</v>
      </c>
      <c r="AS109" t="str">
        <f t="shared" si="45"/>
        <v>South Dakota St.</v>
      </c>
      <c r="AT109">
        <f t="shared" si="46"/>
        <v>108</v>
      </c>
      <c r="AU109">
        <f t="shared" si="47"/>
        <v>106.66666666666667</v>
      </c>
      <c r="AW109" t="str">
        <f t="shared" si="48"/>
        <v>South Dakota St.</v>
      </c>
      <c r="AX109" t="str">
        <f t="shared" si="49"/>
        <v/>
      </c>
      <c r="AY109">
        <v>108</v>
      </c>
    </row>
    <row r="110" spans="1:51" x14ac:dyDescent="0.25">
      <c r="A110">
        <v>1</v>
      </c>
      <c r="B110">
        <v>1</v>
      </c>
      <c r="C110">
        <v>1</v>
      </c>
      <c r="D110" t="s">
        <v>91</v>
      </c>
      <c r="E110">
        <v>66.637299999999996</v>
      </c>
      <c r="F110">
        <v>144</v>
      </c>
      <c r="G110">
        <v>64.113600000000005</v>
      </c>
      <c r="H110">
        <v>162</v>
      </c>
      <c r="I110">
        <v>108.923</v>
      </c>
      <c r="J110">
        <v>29</v>
      </c>
      <c r="K110">
        <v>111.15300000000001</v>
      </c>
      <c r="L110">
        <v>40</v>
      </c>
      <c r="M110">
        <v>104.20699999999999</v>
      </c>
      <c r="N110">
        <v>249</v>
      </c>
      <c r="O110">
        <v>106.224</v>
      </c>
      <c r="P110">
        <v>249</v>
      </c>
      <c r="Q110">
        <v>4.9288400000000001</v>
      </c>
      <c r="R110">
        <v>116</v>
      </c>
      <c r="S110">
        <f t="shared" si="25"/>
        <v>7.3967582720188274E-2</v>
      </c>
      <c r="T110">
        <f t="shared" si="26"/>
        <v>118</v>
      </c>
      <c r="U110">
        <f t="shared" si="27"/>
        <v>823303.13574435574</v>
      </c>
      <c r="V110">
        <f t="shared" si="28"/>
        <v>39</v>
      </c>
      <c r="W110">
        <f t="shared" si="29"/>
        <v>26.196233328176611</v>
      </c>
      <c r="X110">
        <f t="shared" si="30"/>
        <v>243</v>
      </c>
      <c r="Y110">
        <f t="shared" si="31"/>
        <v>180.5</v>
      </c>
      <c r="Z110">
        <v>0.64059999999999995</v>
      </c>
      <c r="AA110">
        <f t="shared" si="32"/>
        <v>106</v>
      </c>
      <c r="AB110">
        <v>0.61260000000000003</v>
      </c>
      <c r="AC110">
        <f t="shared" si="33"/>
        <v>0.62660000000000005</v>
      </c>
      <c r="AD110">
        <f t="shared" si="34"/>
        <v>124</v>
      </c>
      <c r="AE110">
        <v>0.44719999999999999</v>
      </c>
      <c r="AF110">
        <f t="shared" si="35"/>
        <v>177</v>
      </c>
      <c r="AG110">
        <v>0.66100000000000003</v>
      </c>
      <c r="AH110">
        <f t="shared" si="36"/>
        <v>113</v>
      </c>
      <c r="AI110">
        <f t="shared" si="37"/>
        <v>125.25</v>
      </c>
      <c r="AJ110">
        <f>IF(C110=1,(AI110/Z110),REF)</f>
        <v>195.51982516390885</v>
      </c>
      <c r="AK110">
        <f t="shared" si="38"/>
        <v>111</v>
      </c>
      <c r="AL110">
        <f>IF(B110=1,(AI110/AC110),REF)</f>
        <v>199.88828598787103</v>
      </c>
      <c r="AM110">
        <f t="shared" si="39"/>
        <v>118</v>
      </c>
      <c r="AN110">
        <f t="shared" si="40"/>
        <v>111</v>
      </c>
      <c r="AO110" t="str">
        <f t="shared" si="41"/>
        <v>Canisius</v>
      </c>
      <c r="AP110">
        <f t="shared" si="42"/>
        <v>0.43480375384276898</v>
      </c>
      <c r="AQ110">
        <f t="shared" si="43"/>
        <v>0.38466421545869051</v>
      </c>
      <c r="AR110">
        <f t="shared" si="44"/>
        <v>0.69984327692506909</v>
      </c>
      <c r="AS110" t="str">
        <f t="shared" si="45"/>
        <v>Canisius</v>
      </c>
      <c r="AT110">
        <f t="shared" si="46"/>
        <v>109</v>
      </c>
      <c r="AU110">
        <f t="shared" si="47"/>
        <v>114.66666666666667</v>
      </c>
      <c r="AW110" t="str">
        <f t="shared" si="48"/>
        <v>Canisius</v>
      </c>
      <c r="AX110" t="str">
        <f t="shared" si="49"/>
        <v/>
      </c>
      <c r="AY110">
        <v>109</v>
      </c>
    </row>
    <row r="111" spans="1:51" x14ac:dyDescent="0.25">
      <c r="A111">
        <v>1</v>
      </c>
      <c r="B111">
        <v>1</v>
      </c>
      <c r="C111">
        <v>1</v>
      </c>
      <c r="D111" t="s">
        <v>100</v>
      </c>
      <c r="E111">
        <v>62.203600000000002</v>
      </c>
      <c r="F111">
        <v>309</v>
      </c>
      <c r="G111">
        <v>60.268500000000003</v>
      </c>
      <c r="H111">
        <v>302</v>
      </c>
      <c r="I111">
        <v>98.839500000000001</v>
      </c>
      <c r="J111">
        <v>204</v>
      </c>
      <c r="K111">
        <v>101.191</v>
      </c>
      <c r="L111">
        <v>196</v>
      </c>
      <c r="M111">
        <v>96.602800000000002</v>
      </c>
      <c r="N111">
        <v>81</v>
      </c>
      <c r="O111">
        <v>95.8005</v>
      </c>
      <c r="P111">
        <v>63</v>
      </c>
      <c r="Q111">
        <v>5.3905099999999999</v>
      </c>
      <c r="R111">
        <v>112</v>
      </c>
      <c r="S111">
        <f t="shared" si="25"/>
        <v>8.6658971506472338E-2</v>
      </c>
      <c r="T111">
        <f t="shared" si="26"/>
        <v>110</v>
      </c>
      <c r="U111">
        <f t="shared" si="27"/>
        <v>636941.1321447317</v>
      </c>
      <c r="V111">
        <f t="shared" si="28"/>
        <v>246</v>
      </c>
      <c r="W111">
        <f t="shared" si="29"/>
        <v>23.788821150804591</v>
      </c>
      <c r="X111">
        <f t="shared" si="30"/>
        <v>105</v>
      </c>
      <c r="Y111">
        <f t="shared" si="31"/>
        <v>107.5</v>
      </c>
      <c r="Z111">
        <v>0.60799999999999998</v>
      </c>
      <c r="AA111">
        <f t="shared" si="32"/>
        <v>114</v>
      </c>
      <c r="AB111">
        <v>0.73680000000000001</v>
      </c>
      <c r="AC111">
        <f t="shared" si="33"/>
        <v>0.6724</v>
      </c>
      <c r="AD111">
        <f t="shared" si="34"/>
        <v>104</v>
      </c>
      <c r="AE111">
        <v>0.41920000000000002</v>
      </c>
      <c r="AF111">
        <f t="shared" si="35"/>
        <v>190</v>
      </c>
      <c r="AG111">
        <v>0.77610000000000001</v>
      </c>
      <c r="AH111">
        <f t="shared" si="36"/>
        <v>71</v>
      </c>
      <c r="AI111">
        <f t="shared" si="37"/>
        <v>138.08333333333334</v>
      </c>
      <c r="AJ111">
        <f>IF(C111=1,(AI111/Z111),REF)</f>
        <v>227.1107456140351</v>
      </c>
      <c r="AK111">
        <f t="shared" si="38"/>
        <v>128</v>
      </c>
      <c r="AL111">
        <f>IF(B111=1,(AI111/AC111),REF)</f>
        <v>205.35891334523103</v>
      </c>
      <c r="AM111">
        <f t="shared" si="39"/>
        <v>121</v>
      </c>
      <c r="AN111">
        <f t="shared" si="40"/>
        <v>104</v>
      </c>
      <c r="AO111" t="str">
        <f t="shared" si="41"/>
        <v>Clemson</v>
      </c>
      <c r="AP111">
        <f t="shared" si="42"/>
        <v>0.40654183352996842</v>
      </c>
      <c r="AQ111">
        <f t="shared" si="43"/>
        <v>0.41138961487450143</v>
      </c>
      <c r="AR111">
        <f t="shared" si="44"/>
        <v>0.69931809261405031</v>
      </c>
      <c r="AS111" t="str">
        <f t="shared" si="45"/>
        <v>Clemson</v>
      </c>
      <c r="AT111">
        <f t="shared" si="46"/>
        <v>110</v>
      </c>
      <c r="AU111">
        <f t="shared" si="47"/>
        <v>106</v>
      </c>
      <c r="AW111" t="str">
        <f t="shared" si="48"/>
        <v>Clemson</v>
      </c>
      <c r="AX111" t="str">
        <f t="shared" si="49"/>
        <v/>
      </c>
      <c r="AY111">
        <v>110</v>
      </c>
    </row>
    <row r="112" spans="1:51" x14ac:dyDescent="0.25">
      <c r="A112">
        <v>1</v>
      </c>
      <c r="B112">
        <v>1</v>
      </c>
      <c r="C112">
        <v>1</v>
      </c>
      <c r="D112" t="s">
        <v>393</v>
      </c>
      <c r="E112">
        <v>62.95</v>
      </c>
      <c r="F112">
        <v>295</v>
      </c>
      <c r="G112">
        <v>60.964300000000001</v>
      </c>
      <c r="H112">
        <v>290</v>
      </c>
      <c r="I112">
        <v>97.319100000000006</v>
      </c>
      <c r="J112">
        <v>238</v>
      </c>
      <c r="K112">
        <v>97.658199999999994</v>
      </c>
      <c r="L112">
        <v>260</v>
      </c>
      <c r="M112">
        <v>92.026899999999998</v>
      </c>
      <c r="N112">
        <v>26</v>
      </c>
      <c r="O112">
        <v>93.270899999999997</v>
      </c>
      <c r="P112">
        <v>30</v>
      </c>
      <c r="Q112">
        <v>4.3872400000000003</v>
      </c>
      <c r="R112">
        <v>123</v>
      </c>
      <c r="S112">
        <f t="shared" si="25"/>
        <v>6.9694996028594053E-2</v>
      </c>
      <c r="T112">
        <f t="shared" si="26"/>
        <v>121</v>
      </c>
      <c r="U112">
        <f t="shared" si="27"/>
        <v>600361.95751475799</v>
      </c>
      <c r="V112">
        <f t="shared" si="28"/>
        <v>283</v>
      </c>
      <c r="W112">
        <f t="shared" si="29"/>
        <v>22.521542573597618</v>
      </c>
      <c r="X112">
        <f t="shared" si="30"/>
        <v>56</v>
      </c>
      <c r="Y112">
        <f t="shared" si="31"/>
        <v>88.5</v>
      </c>
      <c r="Z112">
        <v>0.64280000000000004</v>
      </c>
      <c r="AA112">
        <f t="shared" si="32"/>
        <v>103</v>
      </c>
      <c r="AB112">
        <v>0.62219999999999998</v>
      </c>
      <c r="AC112">
        <f t="shared" si="33"/>
        <v>0.63250000000000006</v>
      </c>
      <c r="AD112">
        <f t="shared" si="34"/>
        <v>118</v>
      </c>
      <c r="AE112">
        <v>0.67020000000000002</v>
      </c>
      <c r="AF112">
        <f t="shared" si="35"/>
        <v>90</v>
      </c>
      <c r="AG112">
        <v>0.61260000000000003</v>
      </c>
      <c r="AH112">
        <f t="shared" si="36"/>
        <v>129</v>
      </c>
      <c r="AI112">
        <f t="shared" si="37"/>
        <v>138.25</v>
      </c>
      <c r="AJ112">
        <f>IF(C112=1,(AI112/Z112),REF)</f>
        <v>215.0746733042937</v>
      </c>
      <c r="AK112">
        <f t="shared" si="38"/>
        <v>122</v>
      </c>
      <c r="AL112">
        <f>IF(B112=1,(AI112/AC112),REF)</f>
        <v>218.57707509881422</v>
      </c>
      <c r="AM112">
        <f t="shared" si="39"/>
        <v>129</v>
      </c>
      <c r="AN112">
        <f t="shared" si="40"/>
        <v>118</v>
      </c>
      <c r="AO112" t="str">
        <f t="shared" si="41"/>
        <v>Wright St.</v>
      </c>
      <c r="AP112">
        <f t="shared" si="42"/>
        <v>0.43215781542457449</v>
      </c>
      <c r="AQ112">
        <f t="shared" si="43"/>
        <v>0.38397218723069459</v>
      </c>
      <c r="AR112">
        <f t="shared" si="44"/>
        <v>0.69870160233648604</v>
      </c>
      <c r="AS112" t="str">
        <f t="shared" si="45"/>
        <v>Wright St.</v>
      </c>
      <c r="AT112">
        <f t="shared" si="46"/>
        <v>111</v>
      </c>
      <c r="AU112">
        <f t="shared" si="47"/>
        <v>115.66666666666667</v>
      </c>
      <c r="AW112" t="str">
        <f t="shared" si="48"/>
        <v>Wright St.</v>
      </c>
      <c r="AX112" t="str">
        <f t="shared" si="49"/>
        <v/>
      </c>
      <c r="AY112">
        <v>111</v>
      </c>
    </row>
    <row r="113" spans="1:51" x14ac:dyDescent="0.25">
      <c r="A113">
        <v>1</v>
      </c>
      <c r="B113">
        <v>1</v>
      </c>
      <c r="C113">
        <v>1</v>
      </c>
      <c r="D113" t="s">
        <v>196</v>
      </c>
      <c r="E113">
        <v>70.451999999999998</v>
      </c>
      <c r="F113">
        <v>23</v>
      </c>
      <c r="G113">
        <v>68.175399999999996</v>
      </c>
      <c r="H113">
        <v>24</v>
      </c>
      <c r="I113">
        <v>101.917</v>
      </c>
      <c r="J113">
        <v>149</v>
      </c>
      <c r="K113">
        <v>102.105</v>
      </c>
      <c r="L113">
        <v>177</v>
      </c>
      <c r="M113">
        <v>90.683899999999994</v>
      </c>
      <c r="N113">
        <v>14</v>
      </c>
      <c r="O113">
        <v>93.760400000000004</v>
      </c>
      <c r="P113">
        <v>35</v>
      </c>
      <c r="Q113">
        <v>8.3450600000000001</v>
      </c>
      <c r="R113">
        <v>87</v>
      </c>
      <c r="S113">
        <f t="shared" si="25"/>
        <v>0.11844376312950662</v>
      </c>
      <c r="T113">
        <f t="shared" si="26"/>
        <v>90</v>
      </c>
      <c r="U113">
        <f t="shared" si="27"/>
        <v>734492.46657330007</v>
      </c>
      <c r="V113">
        <f t="shared" si="28"/>
        <v>118</v>
      </c>
      <c r="W113">
        <f t="shared" si="29"/>
        <v>20.292604724316519</v>
      </c>
      <c r="X113">
        <f t="shared" si="30"/>
        <v>12</v>
      </c>
      <c r="Y113">
        <f t="shared" si="31"/>
        <v>51</v>
      </c>
      <c r="Z113">
        <v>0.55010000000000003</v>
      </c>
      <c r="AA113">
        <f t="shared" si="32"/>
        <v>133</v>
      </c>
      <c r="AB113">
        <v>0.85589999999999999</v>
      </c>
      <c r="AC113">
        <f t="shared" si="33"/>
        <v>0.70300000000000007</v>
      </c>
      <c r="AD113">
        <f t="shared" si="34"/>
        <v>92</v>
      </c>
      <c r="AE113">
        <v>0.31819999999999998</v>
      </c>
      <c r="AF113">
        <f t="shared" si="35"/>
        <v>224</v>
      </c>
      <c r="AG113">
        <v>0.66569999999999996</v>
      </c>
      <c r="AH113">
        <f t="shared" si="36"/>
        <v>111</v>
      </c>
      <c r="AI113">
        <f t="shared" si="37"/>
        <v>114.33333333333333</v>
      </c>
      <c r="AJ113">
        <f>IF(C113=1,(AI113/Z113),REF)</f>
        <v>207.84099860631397</v>
      </c>
      <c r="AK113">
        <f t="shared" si="38"/>
        <v>118</v>
      </c>
      <c r="AL113">
        <f>IF(B113=1,(AI113/AC113),REF)</f>
        <v>162.63632053105735</v>
      </c>
      <c r="AM113">
        <f t="shared" si="39"/>
        <v>97</v>
      </c>
      <c r="AN113">
        <f t="shared" si="40"/>
        <v>92</v>
      </c>
      <c r="AO113" t="str">
        <f t="shared" si="41"/>
        <v>Louisiana Tech</v>
      </c>
      <c r="AP113">
        <f t="shared" si="42"/>
        <v>0.37110256273637277</v>
      </c>
      <c r="AQ113">
        <f t="shared" si="43"/>
        <v>0.44283602784699572</v>
      </c>
      <c r="AR113">
        <f t="shared" si="44"/>
        <v>0.69795055616286639</v>
      </c>
      <c r="AS113" t="str">
        <f t="shared" si="45"/>
        <v>Louisiana Tech</v>
      </c>
      <c r="AT113">
        <f t="shared" si="46"/>
        <v>112</v>
      </c>
      <c r="AU113">
        <f t="shared" si="47"/>
        <v>98.666666666666671</v>
      </c>
      <c r="AW113" t="str">
        <f t="shared" si="48"/>
        <v>Louisiana Tech</v>
      </c>
      <c r="AX113" t="str">
        <f t="shared" si="49"/>
        <v/>
      </c>
      <c r="AY113">
        <v>112</v>
      </c>
    </row>
    <row r="114" spans="1:51" x14ac:dyDescent="0.25">
      <c r="A114">
        <v>1</v>
      </c>
      <c r="B114">
        <v>1</v>
      </c>
      <c r="C114">
        <v>1</v>
      </c>
      <c r="D114" t="s">
        <v>144</v>
      </c>
      <c r="E114">
        <v>64.956599999999995</v>
      </c>
      <c r="F114">
        <v>220</v>
      </c>
      <c r="G114">
        <v>64.2316</v>
      </c>
      <c r="H114">
        <v>156</v>
      </c>
      <c r="I114">
        <v>101.871</v>
      </c>
      <c r="J114">
        <v>150</v>
      </c>
      <c r="K114">
        <v>103.245</v>
      </c>
      <c r="L114">
        <v>156</v>
      </c>
      <c r="M114">
        <v>98.371200000000002</v>
      </c>
      <c r="N114">
        <v>126</v>
      </c>
      <c r="O114">
        <v>100.752</v>
      </c>
      <c r="P114">
        <v>136</v>
      </c>
      <c r="Q114">
        <v>2.4935700000000001</v>
      </c>
      <c r="R114">
        <v>142</v>
      </c>
      <c r="S114">
        <f t="shared" si="25"/>
        <v>3.8379471831961796E-2</v>
      </c>
      <c r="T114">
        <f t="shared" si="26"/>
        <v>142</v>
      </c>
      <c r="U114">
        <f t="shared" si="27"/>
        <v>692406.82802191505</v>
      </c>
      <c r="V114">
        <f t="shared" si="28"/>
        <v>177</v>
      </c>
      <c r="W114">
        <f t="shared" si="29"/>
        <v>24.693496965291899</v>
      </c>
      <c r="X114">
        <f t="shared" si="30"/>
        <v>141</v>
      </c>
      <c r="Y114">
        <f t="shared" si="31"/>
        <v>141.5</v>
      </c>
      <c r="Z114">
        <v>0.68310000000000004</v>
      </c>
      <c r="AA114">
        <f t="shared" si="32"/>
        <v>89</v>
      </c>
      <c r="AB114">
        <v>0.44769999999999999</v>
      </c>
      <c r="AC114">
        <f t="shared" si="33"/>
        <v>0.56540000000000001</v>
      </c>
      <c r="AD114">
        <f t="shared" si="34"/>
        <v>139</v>
      </c>
      <c r="AE114">
        <v>0.76729999999999998</v>
      </c>
      <c r="AF114">
        <f t="shared" si="35"/>
        <v>59</v>
      </c>
      <c r="AG114">
        <v>0.70909999999999995</v>
      </c>
      <c r="AH114">
        <f t="shared" si="36"/>
        <v>92</v>
      </c>
      <c r="AI114">
        <f t="shared" si="37"/>
        <v>125.08333333333333</v>
      </c>
      <c r="AJ114">
        <f>IF(C114=1,(AI114/Z114),REF)</f>
        <v>183.11130629971208</v>
      </c>
      <c r="AK114">
        <f t="shared" si="38"/>
        <v>101</v>
      </c>
      <c r="AL114">
        <f>IF(B114=1,(AI114/AC114),REF)</f>
        <v>221.22980780568327</v>
      </c>
      <c r="AM114">
        <f t="shared" si="39"/>
        <v>132</v>
      </c>
      <c r="AN114">
        <f t="shared" si="40"/>
        <v>101</v>
      </c>
      <c r="AO114" t="str">
        <f t="shared" si="41"/>
        <v>George Mason</v>
      </c>
      <c r="AP114">
        <f t="shared" si="42"/>
        <v>0.46670042870055733</v>
      </c>
      <c r="AQ114">
        <f t="shared" si="43"/>
        <v>0.34272056332184242</v>
      </c>
      <c r="AR114">
        <f t="shared" si="44"/>
        <v>0.69639843604668916</v>
      </c>
      <c r="AS114" t="str">
        <f t="shared" si="45"/>
        <v>George Mason</v>
      </c>
      <c r="AT114">
        <f t="shared" si="46"/>
        <v>113</v>
      </c>
      <c r="AU114">
        <f t="shared" si="47"/>
        <v>117.66666666666667</v>
      </c>
      <c r="AW114" t="str">
        <f t="shared" si="48"/>
        <v>George Mason</v>
      </c>
      <c r="AX114" t="str">
        <f t="shared" si="49"/>
        <v/>
      </c>
      <c r="AY114">
        <v>113</v>
      </c>
    </row>
    <row r="115" spans="1:51" x14ac:dyDescent="0.25">
      <c r="A115">
        <v>1</v>
      </c>
      <c r="B115">
        <v>1</v>
      </c>
      <c r="C115">
        <v>1</v>
      </c>
      <c r="D115" t="s">
        <v>127</v>
      </c>
      <c r="E115">
        <v>64.955600000000004</v>
      </c>
      <c r="F115">
        <v>221</v>
      </c>
      <c r="G115">
        <v>62.5291</v>
      </c>
      <c r="H115">
        <v>231</v>
      </c>
      <c r="I115">
        <v>111.652</v>
      </c>
      <c r="J115">
        <v>17</v>
      </c>
      <c r="K115">
        <v>110.949</v>
      </c>
      <c r="L115">
        <v>45</v>
      </c>
      <c r="M115">
        <v>101.75</v>
      </c>
      <c r="N115">
        <v>193</v>
      </c>
      <c r="O115">
        <v>105.355</v>
      </c>
      <c r="P115">
        <v>232</v>
      </c>
      <c r="Q115">
        <v>5.5935300000000003</v>
      </c>
      <c r="R115">
        <v>110</v>
      </c>
      <c r="S115">
        <f t="shared" si="25"/>
        <v>8.6120365295678791E-2</v>
      </c>
      <c r="T115">
        <f t="shared" si="26"/>
        <v>112</v>
      </c>
      <c r="U115">
        <f t="shared" si="27"/>
        <v>799582.68924631563</v>
      </c>
      <c r="V115">
        <f t="shared" si="28"/>
        <v>61</v>
      </c>
      <c r="W115">
        <f t="shared" si="29"/>
        <v>26.52354954339603</v>
      </c>
      <c r="X115">
        <f t="shared" si="30"/>
        <v>258</v>
      </c>
      <c r="Y115">
        <f t="shared" si="31"/>
        <v>185</v>
      </c>
      <c r="Z115">
        <v>0.61990000000000001</v>
      </c>
      <c r="AA115">
        <f t="shared" si="32"/>
        <v>109</v>
      </c>
      <c r="AB115">
        <v>0.64159999999999995</v>
      </c>
      <c r="AC115">
        <f t="shared" si="33"/>
        <v>0.63074999999999992</v>
      </c>
      <c r="AD115">
        <f t="shared" si="34"/>
        <v>119</v>
      </c>
      <c r="AE115">
        <v>0.55300000000000005</v>
      </c>
      <c r="AF115">
        <f t="shared" si="35"/>
        <v>132</v>
      </c>
      <c r="AG115">
        <v>0.55269999999999997</v>
      </c>
      <c r="AH115">
        <f t="shared" si="36"/>
        <v>150</v>
      </c>
      <c r="AI115">
        <f t="shared" si="37"/>
        <v>126.5</v>
      </c>
      <c r="AJ115">
        <f>IF(C115=1,(AI115/Z115),REF)</f>
        <v>204.06517180190352</v>
      </c>
      <c r="AK115">
        <f t="shared" si="38"/>
        <v>116</v>
      </c>
      <c r="AL115">
        <f>IF(B115=1,(AI115/AC115),REF)</f>
        <v>200.55489496630997</v>
      </c>
      <c r="AM115">
        <f t="shared" si="39"/>
        <v>120</v>
      </c>
      <c r="AN115">
        <f t="shared" si="40"/>
        <v>116</v>
      </c>
      <c r="AO115" t="str">
        <f t="shared" si="41"/>
        <v>Eastern Kentucky</v>
      </c>
      <c r="AP115">
        <f t="shared" si="42"/>
        <v>0.41895770125549753</v>
      </c>
      <c r="AQ115">
        <f t="shared" si="43"/>
        <v>0.38705075147415235</v>
      </c>
      <c r="AR115">
        <f t="shared" si="44"/>
        <v>0.69522253395080613</v>
      </c>
      <c r="AS115" t="str">
        <f t="shared" si="45"/>
        <v>Eastern Kentucky</v>
      </c>
      <c r="AT115">
        <f t="shared" si="46"/>
        <v>114</v>
      </c>
      <c r="AU115">
        <f t="shared" si="47"/>
        <v>116.33333333333333</v>
      </c>
      <c r="AW115" t="str">
        <f t="shared" si="48"/>
        <v>Eastern Kentucky</v>
      </c>
      <c r="AX115" t="str">
        <f t="shared" si="49"/>
        <v/>
      </c>
      <c r="AY115">
        <v>114</v>
      </c>
    </row>
    <row r="116" spans="1:51" x14ac:dyDescent="0.25">
      <c r="A116">
        <v>1</v>
      </c>
      <c r="B116">
        <v>1</v>
      </c>
      <c r="C116">
        <v>1</v>
      </c>
      <c r="D116" t="s">
        <v>394</v>
      </c>
      <c r="E116">
        <v>60.465699999999998</v>
      </c>
      <c r="F116">
        <v>337</v>
      </c>
      <c r="G116">
        <v>58.748600000000003</v>
      </c>
      <c r="H116">
        <v>333</v>
      </c>
      <c r="I116">
        <v>98.7821</v>
      </c>
      <c r="J116">
        <v>208</v>
      </c>
      <c r="K116">
        <v>103.879</v>
      </c>
      <c r="L116">
        <v>147</v>
      </c>
      <c r="M116">
        <v>97.426699999999997</v>
      </c>
      <c r="N116">
        <v>96</v>
      </c>
      <c r="O116">
        <v>95.505799999999994</v>
      </c>
      <c r="P116">
        <v>56</v>
      </c>
      <c r="Q116">
        <v>8.3729099999999992</v>
      </c>
      <c r="R116">
        <v>86</v>
      </c>
      <c r="S116">
        <f t="shared" si="25"/>
        <v>0.13847850930362191</v>
      </c>
      <c r="T116">
        <f t="shared" si="26"/>
        <v>79</v>
      </c>
      <c r="U116">
        <f t="shared" si="27"/>
        <v>652476.09574071376</v>
      </c>
      <c r="V116">
        <f t="shared" si="28"/>
        <v>221</v>
      </c>
      <c r="W116">
        <f t="shared" si="29"/>
        <v>24.352217269709186</v>
      </c>
      <c r="X116">
        <f t="shared" si="30"/>
        <v>129</v>
      </c>
      <c r="Y116">
        <f t="shared" si="31"/>
        <v>104</v>
      </c>
      <c r="Z116">
        <v>0.57340000000000002</v>
      </c>
      <c r="AA116">
        <f t="shared" si="32"/>
        <v>125</v>
      </c>
      <c r="AB116">
        <v>0.74750000000000005</v>
      </c>
      <c r="AC116">
        <f t="shared" si="33"/>
        <v>0.66044999999999998</v>
      </c>
      <c r="AD116">
        <f t="shared" si="34"/>
        <v>108</v>
      </c>
      <c r="AE116">
        <v>0.43009999999999998</v>
      </c>
      <c r="AF116">
        <f t="shared" si="35"/>
        <v>182</v>
      </c>
      <c r="AG116">
        <v>0.87239999999999995</v>
      </c>
      <c r="AH116">
        <f t="shared" si="36"/>
        <v>29</v>
      </c>
      <c r="AI116">
        <f t="shared" si="37"/>
        <v>120.5</v>
      </c>
      <c r="AJ116">
        <f>IF(C116=1,(AI116/Z116),REF)</f>
        <v>210.14998256016742</v>
      </c>
      <c r="AK116">
        <f t="shared" si="38"/>
        <v>120</v>
      </c>
      <c r="AL116">
        <f>IF(B116=1,(AI116/AC116),REF)</f>
        <v>182.45135892194716</v>
      </c>
      <c r="AM116">
        <f t="shared" si="39"/>
        <v>107</v>
      </c>
      <c r="AN116">
        <f t="shared" si="40"/>
        <v>107</v>
      </c>
      <c r="AO116" t="str">
        <f t="shared" si="41"/>
        <v>Wyoming</v>
      </c>
      <c r="AP116">
        <f t="shared" si="42"/>
        <v>0.38639383038867448</v>
      </c>
      <c r="AQ116">
        <f t="shared" si="43"/>
        <v>0.41009679086340572</v>
      </c>
      <c r="AR116">
        <f t="shared" si="44"/>
        <v>0.69192698489793514</v>
      </c>
      <c r="AS116" t="str">
        <f t="shared" si="45"/>
        <v>Wyoming</v>
      </c>
      <c r="AT116">
        <f t="shared" si="46"/>
        <v>115</v>
      </c>
      <c r="AU116">
        <f t="shared" si="47"/>
        <v>110</v>
      </c>
      <c r="AW116" t="str">
        <f t="shared" si="48"/>
        <v>Wyoming</v>
      </c>
      <c r="AX116" t="str">
        <f t="shared" si="49"/>
        <v/>
      </c>
      <c r="AY116">
        <v>115</v>
      </c>
    </row>
    <row r="117" spans="1:51" x14ac:dyDescent="0.25">
      <c r="A117">
        <v>1</v>
      </c>
      <c r="B117">
        <v>1</v>
      </c>
      <c r="C117">
        <v>1</v>
      </c>
      <c r="D117" t="s">
        <v>383</v>
      </c>
      <c r="E117">
        <v>65.515299999999996</v>
      </c>
      <c r="F117">
        <v>195</v>
      </c>
      <c r="G117">
        <v>62.324800000000003</v>
      </c>
      <c r="H117">
        <v>243</v>
      </c>
      <c r="I117">
        <v>100.66500000000001</v>
      </c>
      <c r="J117">
        <v>173</v>
      </c>
      <c r="K117">
        <v>104.75700000000001</v>
      </c>
      <c r="L117">
        <v>137</v>
      </c>
      <c r="M117">
        <v>103.7</v>
      </c>
      <c r="N117">
        <v>237</v>
      </c>
      <c r="O117">
        <v>100.729</v>
      </c>
      <c r="P117">
        <v>135</v>
      </c>
      <c r="Q117">
        <v>4.0277399999999997</v>
      </c>
      <c r="R117">
        <v>124</v>
      </c>
      <c r="S117">
        <f t="shared" si="25"/>
        <v>6.1481821803456689E-2</v>
      </c>
      <c r="T117">
        <f t="shared" si="26"/>
        <v>124</v>
      </c>
      <c r="U117">
        <f t="shared" si="27"/>
        <v>718966.80535394966</v>
      </c>
      <c r="V117">
        <f t="shared" si="28"/>
        <v>138</v>
      </c>
      <c r="W117">
        <f t="shared" si="29"/>
        <v>24.473974426848713</v>
      </c>
      <c r="X117">
        <f t="shared" si="30"/>
        <v>136</v>
      </c>
      <c r="Y117">
        <f t="shared" si="31"/>
        <v>130</v>
      </c>
      <c r="Z117">
        <v>0.6109</v>
      </c>
      <c r="AA117">
        <f t="shared" si="32"/>
        <v>111</v>
      </c>
      <c r="AB117">
        <v>0.64729999999999999</v>
      </c>
      <c r="AC117">
        <f t="shared" si="33"/>
        <v>0.62909999999999999</v>
      </c>
      <c r="AD117">
        <f t="shared" si="34"/>
        <v>122</v>
      </c>
      <c r="AE117">
        <v>0.53459999999999996</v>
      </c>
      <c r="AF117">
        <f t="shared" si="35"/>
        <v>140</v>
      </c>
      <c r="AG117">
        <v>0.61850000000000005</v>
      </c>
      <c r="AH117">
        <f t="shared" si="36"/>
        <v>127</v>
      </c>
      <c r="AI117">
        <f t="shared" si="37"/>
        <v>130.16666666666666</v>
      </c>
      <c r="AJ117">
        <f>IF(C117=1,(AI117/Z117),REF)</f>
        <v>213.07360724613957</v>
      </c>
      <c r="AK117">
        <f t="shared" si="38"/>
        <v>121</v>
      </c>
      <c r="AL117">
        <f>IF(B117=1,(AI117/AC117),REF)</f>
        <v>206.90934138716685</v>
      </c>
      <c r="AM117">
        <f t="shared" si="39"/>
        <v>122</v>
      </c>
      <c r="AN117">
        <f t="shared" si="40"/>
        <v>121</v>
      </c>
      <c r="AO117" t="str">
        <f t="shared" si="41"/>
        <v>West Virginia</v>
      </c>
      <c r="AP117">
        <f t="shared" si="42"/>
        <v>0.41109537410808494</v>
      </c>
      <c r="AQ117">
        <f t="shared" si="43"/>
        <v>0.38453598458838978</v>
      </c>
      <c r="AR117">
        <f t="shared" si="44"/>
        <v>0.6916283049309252</v>
      </c>
      <c r="AS117" t="str">
        <f t="shared" si="45"/>
        <v>West Virginia</v>
      </c>
      <c r="AT117">
        <f t="shared" si="46"/>
        <v>116</v>
      </c>
      <c r="AU117">
        <f t="shared" si="47"/>
        <v>119.66666666666667</v>
      </c>
      <c r="AW117" t="str">
        <f t="shared" si="48"/>
        <v>West Virginia</v>
      </c>
      <c r="AX117" t="str">
        <f t="shared" si="49"/>
        <v/>
      </c>
      <c r="AY117">
        <v>116</v>
      </c>
    </row>
    <row r="118" spans="1:51" x14ac:dyDescent="0.25">
      <c r="A118">
        <v>1</v>
      </c>
      <c r="B118">
        <v>1</v>
      </c>
      <c r="C118">
        <v>1</v>
      </c>
      <c r="D118" t="s">
        <v>139</v>
      </c>
      <c r="E118">
        <v>66.405299999999997</v>
      </c>
      <c r="F118">
        <v>152</v>
      </c>
      <c r="G118">
        <v>63.679400000000001</v>
      </c>
      <c r="H118">
        <v>183</v>
      </c>
      <c r="I118">
        <v>100.643</v>
      </c>
      <c r="J118">
        <v>174</v>
      </c>
      <c r="K118">
        <v>106.96599999999999</v>
      </c>
      <c r="L118">
        <v>95</v>
      </c>
      <c r="M118">
        <v>103.566</v>
      </c>
      <c r="N118">
        <v>231</v>
      </c>
      <c r="O118">
        <v>102.182</v>
      </c>
      <c r="P118">
        <v>161</v>
      </c>
      <c r="Q118">
        <v>4.7841399999999998</v>
      </c>
      <c r="R118">
        <v>119</v>
      </c>
      <c r="S118">
        <f t="shared" si="25"/>
        <v>7.2042442395411091E-2</v>
      </c>
      <c r="T118">
        <f t="shared" si="26"/>
        <v>119</v>
      </c>
      <c r="U118">
        <f t="shared" si="27"/>
        <v>759791.19150172663</v>
      </c>
      <c r="V118">
        <f t="shared" si="28"/>
        <v>90</v>
      </c>
      <c r="W118">
        <f t="shared" si="29"/>
        <v>24.705650598662526</v>
      </c>
      <c r="X118">
        <f t="shared" si="30"/>
        <v>142</v>
      </c>
      <c r="Y118">
        <f t="shared" si="31"/>
        <v>130.5</v>
      </c>
      <c r="Z118">
        <v>0.59340000000000004</v>
      </c>
      <c r="AA118">
        <f t="shared" si="32"/>
        <v>118</v>
      </c>
      <c r="AB118">
        <v>0.67859999999999998</v>
      </c>
      <c r="AC118">
        <f t="shared" si="33"/>
        <v>0.63600000000000001</v>
      </c>
      <c r="AD118">
        <f t="shared" si="34"/>
        <v>116</v>
      </c>
      <c r="AE118">
        <v>0.4143</v>
      </c>
      <c r="AF118">
        <f t="shared" si="35"/>
        <v>191</v>
      </c>
      <c r="AG118">
        <v>0.69320000000000004</v>
      </c>
      <c r="AH118">
        <f t="shared" si="36"/>
        <v>100</v>
      </c>
      <c r="AI118">
        <f t="shared" si="37"/>
        <v>124.41666666666667</v>
      </c>
      <c r="AJ118">
        <f>IF(C118=1,(AI118/Z118),REF)</f>
        <v>209.66745309515784</v>
      </c>
      <c r="AK118">
        <f t="shared" si="38"/>
        <v>119</v>
      </c>
      <c r="AL118">
        <f>IF(B118=1,(AI118/AC118),REF)</f>
        <v>195.62368972746333</v>
      </c>
      <c r="AM118">
        <f t="shared" si="39"/>
        <v>116</v>
      </c>
      <c r="AN118">
        <f t="shared" si="40"/>
        <v>116</v>
      </c>
      <c r="AO118" t="str">
        <f t="shared" si="41"/>
        <v>Florida St.</v>
      </c>
      <c r="AP118">
        <f t="shared" si="42"/>
        <v>0.39996304913322989</v>
      </c>
      <c r="AQ118">
        <f t="shared" si="43"/>
        <v>0.39148871619660891</v>
      </c>
      <c r="AR118">
        <f t="shared" si="44"/>
        <v>0.69017270944723652</v>
      </c>
      <c r="AS118" t="str">
        <f t="shared" si="45"/>
        <v>Florida St.</v>
      </c>
      <c r="AT118">
        <f t="shared" si="46"/>
        <v>117</v>
      </c>
      <c r="AU118">
        <f t="shared" si="47"/>
        <v>116.33333333333333</v>
      </c>
      <c r="AW118" t="str">
        <f t="shared" si="48"/>
        <v>Florida St.</v>
      </c>
      <c r="AX118" t="str">
        <f t="shared" si="49"/>
        <v/>
      </c>
      <c r="AY118">
        <v>117</v>
      </c>
    </row>
    <row r="119" spans="1:51" x14ac:dyDescent="0.25">
      <c r="A119">
        <v>1</v>
      </c>
      <c r="B119">
        <v>1</v>
      </c>
      <c r="C119">
        <v>1</v>
      </c>
      <c r="D119" t="s">
        <v>141</v>
      </c>
      <c r="E119">
        <v>61.562800000000003</v>
      </c>
      <c r="F119">
        <v>323</v>
      </c>
      <c r="G119">
        <v>59.868400000000001</v>
      </c>
      <c r="H119">
        <v>315</v>
      </c>
      <c r="I119">
        <v>93.4255</v>
      </c>
      <c r="J119">
        <v>299</v>
      </c>
      <c r="K119">
        <v>100.477</v>
      </c>
      <c r="L119">
        <v>209</v>
      </c>
      <c r="M119">
        <v>98.228200000000001</v>
      </c>
      <c r="N119">
        <v>120</v>
      </c>
      <c r="O119">
        <v>93.808999999999997</v>
      </c>
      <c r="P119">
        <v>36</v>
      </c>
      <c r="Q119">
        <v>6.6675700000000004</v>
      </c>
      <c r="R119">
        <v>100</v>
      </c>
      <c r="S119">
        <f t="shared" si="25"/>
        <v>0.10831216253971564</v>
      </c>
      <c r="T119">
        <f t="shared" si="26"/>
        <v>97</v>
      </c>
      <c r="U119">
        <f t="shared" si="27"/>
        <v>621515.09844232129</v>
      </c>
      <c r="V119">
        <f t="shared" si="28"/>
        <v>265</v>
      </c>
      <c r="W119">
        <f t="shared" si="29"/>
        <v>23.241965173309637</v>
      </c>
      <c r="X119">
        <f t="shared" si="30"/>
        <v>91</v>
      </c>
      <c r="Y119">
        <f t="shared" si="31"/>
        <v>94</v>
      </c>
      <c r="Z119">
        <v>0.60870000000000002</v>
      </c>
      <c r="AA119">
        <f t="shared" si="32"/>
        <v>112</v>
      </c>
      <c r="AB119">
        <v>0.64959999999999996</v>
      </c>
      <c r="AC119">
        <f t="shared" si="33"/>
        <v>0.62914999999999999</v>
      </c>
      <c r="AD119">
        <f t="shared" si="34"/>
        <v>121</v>
      </c>
      <c r="AE119">
        <v>0.71950000000000003</v>
      </c>
      <c r="AF119">
        <f t="shared" si="35"/>
        <v>77</v>
      </c>
      <c r="AG119">
        <v>0.53990000000000005</v>
      </c>
      <c r="AH119">
        <f t="shared" si="36"/>
        <v>156</v>
      </c>
      <c r="AI119">
        <f t="shared" si="37"/>
        <v>135</v>
      </c>
      <c r="AJ119">
        <f>IF(C119=1,(AI119/Z119),REF)</f>
        <v>221.78413011335633</v>
      </c>
      <c r="AK119">
        <f t="shared" si="38"/>
        <v>124</v>
      </c>
      <c r="AL119">
        <f>IF(B119=1,(AI119/AC119),REF)</f>
        <v>214.57522053564333</v>
      </c>
      <c r="AM119">
        <f t="shared" si="39"/>
        <v>128</v>
      </c>
      <c r="AN119">
        <f t="shared" si="40"/>
        <v>121</v>
      </c>
      <c r="AO119" t="str">
        <f t="shared" si="41"/>
        <v>Fresno St.</v>
      </c>
      <c r="AP119">
        <f t="shared" si="42"/>
        <v>0.40797700520032876</v>
      </c>
      <c r="AQ119">
        <f t="shared" si="43"/>
        <v>0.38282171902692569</v>
      </c>
      <c r="AR119">
        <f t="shared" si="44"/>
        <v>0.68994486346445527</v>
      </c>
      <c r="AS119" t="str">
        <f t="shared" si="45"/>
        <v>Fresno St.</v>
      </c>
      <c r="AT119">
        <f t="shared" si="46"/>
        <v>118</v>
      </c>
      <c r="AU119">
        <f t="shared" si="47"/>
        <v>120</v>
      </c>
      <c r="AW119" t="str">
        <f t="shared" si="48"/>
        <v>Fresno St.</v>
      </c>
      <c r="AX119" t="str">
        <f t="shared" si="49"/>
        <v/>
      </c>
      <c r="AY119">
        <v>118</v>
      </c>
    </row>
    <row r="120" spans="1:51" x14ac:dyDescent="0.25">
      <c r="A120">
        <v>1</v>
      </c>
      <c r="B120">
        <v>1</v>
      </c>
      <c r="C120">
        <v>1</v>
      </c>
      <c r="D120" t="s">
        <v>321</v>
      </c>
      <c r="E120">
        <v>67.239900000000006</v>
      </c>
      <c r="F120">
        <v>111</v>
      </c>
      <c r="G120">
        <v>64.373800000000003</v>
      </c>
      <c r="H120">
        <v>146</v>
      </c>
      <c r="I120">
        <v>107.42</v>
      </c>
      <c r="J120">
        <v>48</v>
      </c>
      <c r="K120">
        <v>109.66800000000001</v>
      </c>
      <c r="L120">
        <v>59</v>
      </c>
      <c r="M120">
        <v>106.19499999999999</v>
      </c>
      <c r="N120">
        <v>290</v>
      </c>
      <c r="O120">
        <v>105.134</v>
      </c>
      <c r="P120">
        <v>224</v>
      </c>
      <c r="Q120">
        <v>4.5337100000000001</v>
      </c>
      <c r="R120">
        <v>120</v>
      </c>
      <c r="S120">
        <f t="shared" si="25"/>
        <v>6.7430201413149121E-2</v>
      </c>
      <c r="T120">
        <f t="shared" si="26"/>
        <v>122</v>
      </c>
      <c r="U120">
        <f t="shared" si="27"/>
        <v>808698.99915473768</v>
      </c>
      <c r="V120">
        <f t="shared" si="28"/>
        <v>52</v>
      </c>
      <c r="W120">
        <f t="shared" si="29"/>
        <v>25.536539341209188</v>
      </c>
      <c r="X120">
        <f t="shared" si="30"/>
        <v>199</v>
      </c>
      <c r="Y120">
        <f t="shared" si="31"/>
        <v>160.5</v>
      </c>
      <c r="Z120">
        <v>0.58950000000000002</v>
      </c>
      <c r="AA120">
        <f t="shared" si="32"/>
        <v>121</v>
      </c>
      <c r="AB120">
        <v>0.67090000000000005</v>
      </c>
      <c r="AC120">
        <f t="shared" si="33"/>
        <v>0.63020000000000009</v>
      </c>
      <c r="AD120">
        <f t="shared" si="34"/>
        <v>120</v>
      </c>
      <c r="AE120">
        <v>0.58489999999999998</v>
      </c>
      <c r="AF120">
        <f t="shared" si="35"/>
        <v>116</v>
      </c>
      <c r="AG120">
        <v>0.58350000000000002</v>
      </c>
      <c r="AH120">
        <f t="shared" si="36"/>
        <v>139</v>
      </c>
      <c r="AI120">
        <f t="shared" si="37"/>
        <v>118.25</v>
      </c>
      <c r="AJ120">
        <f>IF(C120=1,(AI120/Z120),REF)</f>
        <v>200.59372349448685</v>
      </c>
      <c r="AK120">
        <f t="shared" si="38"/>
        <v>115</v>
      </c>
      <c r="AL120">
        <f>IF(B120=1,(AI120/AC120),REF)</f>
        <v>187.63884481117103</v>
      </c>
      <c r="AM120">
        <f t="shared" si="39"/>
        <v>111</v>
      </c>
      <c r="AN120">
        <f t="shared" si="40"/>
        <v>111</v>
      </c>
      <c r="AO120" t="str">
        <f t="shared" si="41"/>
        <v>St. Bonaventure</v>
      </c>
      <c r="AP120">
        <f t="shared" si="42"/>
        <v>0.39909612036377584</v>
      </c>
      <c r="AQ120">
        <f t="shared" si="43"/>
        <v>0.38994456278640538</v>
      </c>
      <c r="AR120">
        <f t="shared" si="44"/>
        <v>0.68933092148630493</v>
      </c>
      <c r="AS120" t="str">
        <f t="shared" si="45"/>
        <v>St. Bonaventure</v>
      </c>
      <c r="AT120">
        <f t="shared" si="46"/>
        <v>119</v>
      </c>
      <c r="AU120">
        <f t="shared" si="47"/>
        <v>116.66666666666667</v>
      </c>
      <c r="AW120" t="str">
        <f t="shared" si="48"/>
        <v>St. Bonaventure</v>
      </c>
      <c r="AX120" t="str">
        <f t="shared" si="49"/>
        <v/>
      </c>
      <c r="AY120">
        <v>119</v>
      </c>
    </row>
    <row r="121" spans="1:51" x14ac:dyDescent="0.25">
      <c r="A121">
        <v>1</v>
      </c>
      <c r="B121">
        <v>1</v>
      </c>
      <c r="C121">
        <v>1</v>
      </c>
      <c r="D121" t="s">
        <v>300</v>
      </c>
      <c r="E121">
        <v>66.218400000000003</v>
      </c>
      <c r="F121">
        <v>166</v>
      </c>
      <c r="G121">
        <v>64.91</v>
      </c>
      <c r="H121">
        <v>125</v>
      </c>
      <c r="I121">
        <v>103.467</v>
      </c>
      <c r="J121">
        <v>115</v>
      </c>
      <c r="K121">
        <v>106.932</v>
      </c>
      <c r="L121">
        <v>96</v>
      </c>
      <c r="M121">
        <v>103.956</v>
      </c>
      <c r="N121">
        <v>243</v>
      </c>
      <c r="O121">
        <v>103.938</v>
      </c>
      <c r="P121">
        <v>201</v>
      </c>
      <c r="Q121">
        <v>2.9932599999999998</v>
      </c>
      <c r="R121">
        <v>135</v>
      </c>
      <c r="S121">
        <f t="shared" si="25"/>
        <v>4.5214019064187594E-2</v>
      </c>
      <c r="T121">
        <f t="shared" si="26"/>
        <v>135</v>
      </c>
      <c r="U121">
        <f t="shared" si="27"/>
        <v>757171.15763708157</v>
      </c>
      <c r="V121">
        <f t="shared" si="28"/>
        <v>92</v>
      </c>
      <c r="W121">
        <f t="shared" si="29"/>
        <v>25.460110623124187</v>
      </c>
      <c r="X121">
        <f t="shared" si="30"/>
        <v>191</v>
      </c>
      <c r="Y121">
        <f t="shared" si="31"/>
        <v>163</v>
      </c>
      <c r="Z121">
        <v>0.65139999999999998</v>
      </c>
      <c r="AA121">
        <f t="shared" si="32"/>
        <v>99</v>
      </c>
      <c r="AB121">
        <v>0.46960000000000002</v>
      </c>
      <c r="AC121">
        <f t="shared" si="33"/>
        <v>0.5605</v>
      </c>
      <c r="AD121">
        <f t="shared" si="34"/>
        <v>141</v>
      </c>
      <c r="AE121">
        <v>0.7843</v>
      </c>
      <c r="AF121">
        <f t="shared" si="35"/>
        <v>52</v>
      </c>
      <c r="AG121">
        <v>0.60960000000000003</v>
      </c>
      <c r="AH121">
        <f t="shared" si="36"/>
        <v>130</v>
      </c>
      <c r="AI121">
        <f t="shared" si="37"/>
        <v>118.83333333333333</v>
      </c>
      <c r="AJ121">
        <f>IF(C121=1,(AI121/Z121),REF)</f>
        <v>182.42759185344386</v>
      </c>
      <c r="AK121">
        <f t="shared" si="38"/>
        <v>100</v>
      </c>
      <c r="AL121">
        <f>IF(B121=1,(AI121/AC121),REF)</f>
        <v>212.01308355634848</v>
      </c>
      <c r="AM121">
        <f t="shared" si="39"/>
        <v>125</v>
      </c>
      <c r="AN121">
        <f t="shared" si="40"/>
        <v>100</v>
      </c>
      <c r="AO121" t="str">
        <f t="shared" si="41"/>
        <v>San Francisco</v>
      </c>
      <c r="AP121">
        <f t="shared" si="42"/>
        <v>0.44520920211780474</v>
      </c>
      <c r="AQ121">
        <f t="shared" si="43"/>
        <v>0.34156243281753379</v>
      </c>
      <c r="AR121">
        <f t="shared" si="44"/>
        <v>0.68853731142669394</v>
      </c>
      <c r="AS121" t="str">
        <f t="shared" si="45"/>
        <v>San Francisco</v>
      </c>
      <c r="AT121">
        <f t="shared" si="46"/>
        <v>120</v>
      </c>
      <c r="AU121">
        <f t="shared" si="47"/>
        <v>120.33333333333333</v>
      </c>
      <c r="AW121" t="str">
        <f t="shared" si="48"/>
        <v>San Francisco</v>
      </c>
      <c r="AX121" t="str">
        <f t="shared" si="49"/>
        <v/>
      </c>
      <c r="AY121">
        <v>120</v>
      </c>
    </row>
    <row r="122" spans="1:51" x14ac:dyDescent="0.25">
      <c r="A122">
        <v>1</v>
      </c>
      <c r="B122">
        <v>1</v>
      </c>
      <c r="C122">
        <v>1</v>
      </c>
      <c r="D122" t="s">
        <v>120</v>
      </c>
      <c r="E122">
        <v>68.227999999999994</v>
      </c>
      <c r="F122">
        <v>78</v>
      </c>
      <c r="G122">
        <v>66.813100000000006</v>
      </c>
      <c r="H122">
        <v>51</v>
      </c>
      <c r="I122">
        <v>102.97199999999999</v>
      </c>
      <c r="J122">
        <v>124</v>
      </c>
      <c r="K122">
        <v>107.01600000000001</v>
      </c>
      <c r="L122">
        <v>94</v>
      </c>
      <c r="M122">
        <v>105.32299999999999</v>
      </c>
      <c r="N122">
        <v>274</v>
      </c>
      <c r="O122">
        <v>102.58</v>
      </c>
      <c r="P122">
        <v>166</v>
      </c>
      <c r="Q122">
        <v>4.4368800000000004</v>
      </c>
      <c r="R122">
        <v>122</v>
      </c>
      <c r="S122">
        <f t="shared" si="25"/>
        <v>6.501729495221914E-2</v>
      </c>
      <c r="T122">
        <f t="shared" si="26"/>
        <v>123</v>
      </c>
      <c r="U122">
        <f t="shared" si="27"/>
        <v>781376.00213836797</v>
      </c>
      <c r="V122">
        <f t="shared" si="28"/>
        <v>73</v>
      </c>
      <c r="W122">
        <f t="shared" si="29"/>
        <v>24.195671011995085</v>
      </c>
      <c r="X122">
        <f t="shared" si="30"/>
        <v>121</v>
      </c>
      <c r="Y122">
        <f t="shared" si="31"/>
        <v>122</v>
      </c>
      <c r="Z122">
        <v>0.59289999999999998</v>
      </c>
      <c r="AA122">
        <f t="shared" si="32"/>
        <v>119</v>
      </c>
      <c r="AB122">
        <v>0.60809999999999997</v>
      </c>
      <c r="AC122">
        <f t="shared" si="33"/>
        <v>0.60050000000000003</v>
      </c>
      <c r="AD122">
        <f t="shared" si="34"/>
        <v>128</v>
      </c>
      <c r="AE122">
        <v>0.77180000000000004</v>
      </c>
      <c r="AF122">
        <f t="shared" si="35"/>
        <v>56</v>
      </c>
      <c r="AG122">
        <v>0.67090000000000005</v>
      </c>
      <c r="AH122">
        <f t="shared" si="36"/>
        <v>107</v>
      </c>
      <c r="AI122">
        <f t="shared" si="37"/>
        <v>101.5</v>
      </c>
      <c r="AJ122">
        <f>IF(C122=1,(AI122/Z122),REF)</f>
        <v>171.19244391971665</v>
      </c>
      <c r="AK122">
        <f t="shared" si="38"/>
        <v>97</v>
      </c>
      <c r="AL122">
        <f>IF(B122=1,(AI122/AC122),REF)</f>
        <v>169.02581182348041</v>
      </c>
      <c r="AM122">
        <f t="shared" si="39"/>
        <v>98</v>
      </c>
      <c r="AN122">
        <f t="shared" si="40"/>
        <v>97</v>
      </c>
      <c r="AO122" t="str">
        <f t="shared" si="41"/>
        <v>Drake</v>
      </c>
      <c r="AP122">
        <f t="shared" si="42"/>
        <v>0.40781051713566374</v>
      </c>
      <c r="AQ122">
        <f t="shared" si="43"/>
        <v>0.37645120966942697</v>
      </c>
      <c r="AR122">
        <f t="shared" si="44"/>
        <v>0.6876578581960473</v>
      </c>
      <c r="AS122" t="str">
        <f t="shared" si="45"/>
        <v>Drake</v>
      </c>
      <c r="AT122">
        <f t="shared" si="46"/>
        <v>121</v>
      </c>
      <c r="AU122">
        <f t="shared" si="47"/>
        <v>115.33333333333333</v>
      </c>
      <c r="AW122" t="str">
        <f t="shared" si="48"/>
        <v>Drake</v>
      </c>
      <c r="AX122" t="str">
        <f t="shared" si="49"/>
        <v/>
      </c>
      <c r="AY122">
        <v>121</v>
      </c>
    </row>
    <row r="123" spans="1:51" x14ac:dyDescent="0.25">
      <c r="A123">
        <v>1</v>
      </c>
      <c r="B123">
        <v>1</v>
      </c>
      <c r="C123">
        <v>1</v>
      </c>
      <c r="D123" t="s">
        <v>104</v>
      </c>
      <c r="E123">
        <v>64.167699999999996</v>
      </c>
      <c r="F123">
        <v>249</v>
      </c>
      <c r="G123">
        <v>62.501600000000003</v>
      </c>
      <c r="H123">
        <v>234</v>
      </c>
      <c r="I123">
        <v>102.42400000000001</v>
      </c>
      <c r="J123">
        <v>137</v>
      </c>
      <c r="K123">
        <v>101.339</v>
      </c>
      <c r="L123">
        <v>194</v>
      </c>
      <c r="M123">
        <v>96.067599999999999</v>
      </c>
      <c r="N123">
        <v>72</v>
      </c>
      <c r="O123">
        <v>100.218</v>
      </c>
      <c r="P123">
        <v>130</v>
      </c>
      <c r="Q123">
        <v>1.1211599999999999</v>
      </c>
      <c r="R123">
        <v>152</v>
      </c>
      <c r="S123">
        <f t="shared" si="25"/>
        <v>1.7469848537503996E-2</v>
      </c>
      <c r="T123">
        <f t="shared" si="26"/>
        <v>152</v>
      </c>
      <c r="U123">
        <f t="shared" si="27"/>
        <v>658976.15767685161</v>
      </c>
      <c r="V123">
        <f t="shared" si="28"/>
        <v>214</v>
      </c>
      <c r="W123">
        <f t="shared" si="29"/>
        <v>24.785443677249191</v>
      </c>
      <c r="X123">
        <f t="shared" si="30"/>
        <v>149</v>
      </c>
      <c r="Y123">
        <f t="shared" si="31"/>
        <v>150.5</v>
      </c>
      <c r="Z123">
        <v>0.64429999999999998</v>
      </c>
      <c r="AA123">
        <f t="shared" si="32"/>
        <v>102</v>
      </c>
      <c r="AB123">
        <v>0.53569999999999995</v>
      </c>
      <c r="AC123">
        <f t="shared" si="33"/>
        <v>0.59</v>
      </c>
      <c r="AD123">
        <f t="shared" si="34"/>
        <v>132</v>
      </c>
      <c r="AE123">
        <v>0.53210000000000002</v>
      </c>
      <c r="AF123">
        <f t="shared" si="35"/>
        <v>142</v>
      </c>
      <c r="AG123">
        <v>0.63439999999999996</v>
      </c>
      <c r="AH123">
        <f t="shared" si="36"/>
        <v>124</v>
      </c>
      <c r="AI123">
        <f t="shared" si="37"/>
        <v>152.41666666666666</v>
      </c>
      <c r="AJ123">
        <f>IF(C123=1,(AI123/Z123),REF)</f>
        <v>236.56164312690774</v>
      </c>
      <c r="AK123">
        <f t="shared" si="38"/>
        <v>132</v>
      </c>
      <c r="AL123">
        <f>IF(B123=1,(AI123/AC123),REF)</f>
        <v>258.33333333333331</v>
      </c>
      <c r="AM123">
        <f t="shared" si="39"/>
        <v>142</v>
      </c>
      <c r="AN123">
        <f t="shared" si="40"/>
        <v>132</v>
      </c>
      <c r="AO123" t="str">
        <f t="shared" si="41"/>
        <v>College of Charleston</v>
      </c>
      <c r="AP123">
        <f t="shared" si="42"/>
        <v>0.42906108741840432</v>
      </c>
      <c r="AQ123">
        <f t="shared" si="43"/>
        <v>0.35076743725260495</v>
      </c>
      <c r="AR123">
        <f t="shared" si="44"/>
        <v>0.68610036199222435</v>
      </c>
      <c r="AS123" t="str">
        <f t="shared" si="45"/>
        <v>College of Charleston</v>
      </c>
      <c r="AT123">
        <f t="shared" si="46"/>
        <v>122</v>
      </c>
      <c r="AU123">
        <f t="shared" si="47"/>
        <v>128.66666666666666</v>
      </c>
      <c r="AW123" t="str">
        <f t="shared" si="48"/>
        <v>College of Charleston</v>
      </c>
      <c r="AX123" t="str">
        <f t="shared" si="49"/>
        <v/>
      </c>
      <c r="AY123">
        <v>122</v>
      </c>
    </row>
    <row r="124" spans="1:51" x14ac:dyDescent="0.25">
      <c r="A124">
        <v>1</v>
      </c>
      <c r="B124">
        <v>1</v>
      </c>
      <c r="C124">
        <v>1</v>
      </c>
      <c r="D124" t="s">
        <v>381</v>
      </c>
      <c r="E124">
        <v>62.398800000000001</v>
      </c>
      <c r="F124">
        <v>306</v>
      </c>
      <c r="G124">
        <v>60.005200000000002</v>
      </c>
      <c r="H124">
        <v>311</v>
      </c>
      <c r="I124">
        <v>102.571</v>
      </c>
      <c r="J124">
        <v>132</v>
      </c>
      <c r="K124">
        <v>107.443</v>
      </c>
      <c r="L124">
        <v>85</v>
      </c>
      <c r="M124">
        <v>100.053</v>
      </c>
      <c r="N124">
        <v>156</v>
      </c>
      <c r="O124">
        <v>100.167</v>
      </c>
      <c r="P124">
        <v>128</v>
      </c>
      <c r="Q124">
        <v>7.2766299999999999</v>
      </c>
      <c r="R124">
        <v>93</v>
      </c>
      <c r="S124">
        <f t="shared" si="25"/>
        <v>0.11660480650268909</v>
      </c>
      <c r="T124">
        <f t="shared" si="26"/>
        <v>91</v>
      </c>
      <c r="U124">
        <f t="shared" si="27"/>
        <v>720331.63793970121</v>
      </c>
      <c r="V124">
        <f t="shared" si="28"/>
        <v>136</v>
      </c>
      <c r="W124">
        <f t="shared" si="29"/>
        <v>25.467319055035745</v>
      </c>
      <c r="X124">
        <f t="shared" si="30"/>
        <v>192</v>
      </c>
      <c r="Y124">
        <f t="shared" si="31"/>
        <v>141.5</v>
      </c>
      <c r="Z124">
        <v>0.53029999999999999</v>
      </c>
      <c r="AA124">
        <f t="shared" si="32"/>
        <v>140</v>
      </c>
      <c r="AB124">
        <v>0.82069999999999999</v>
      </c>
      <c r="AC124">
        <f t="shared" si="33"/>
        <v>0.67549999999999999</v>
      </c>
      <c r="AD124">
        <f t="shared" si="34"/>
        <v>100</v>
      </c>
      <c r="AE124">
        <v>0.45779999999999998</v>
      </c>
      <c r="AF124">
        <f t="shared" si="35"/>
        <v>173</v>
      </c>
      <c r="AG124">
        <v>0.75209999999999999</v>
      </c>
      <c r="AH124">
        <f t="shared" si="36"/>
        <v>79</v>
      </c>
      <c r="AI124">
        <f t="shared" si="37"/>
        <v>120.08333333333333</v>
      </c>
      <c r="AJ124">
        <f>IF(C124=1,(AI124/Z124),REF)</f>
        <v>226.4441511094349</v>
      </c>
      <c r="AK124">
        <f t="shared" si="38"/>
        <v>127</v>
      </c>
      <c r="AL124">
        <f>IF(B124=1,(AI124/AC124),REF)</f>
        <v>177.7695534172218</v>
      </c>
      <c r="AM124">
        <f t="shared" si="39"/>
        <v>104</v>
      </c>
      <c r="AN124">
        <f t="shared" si="40"/>
        <v>100</v>
      </c>
      <c r="AO124" t="str">
        <f t="shared" si="41"/>
        <v>Washington St.</v>
      </c>
      <c r="AP124">
        <f t="shared" si="42"/>
        <v>0.35469163555024841</v>
      </c>
      <c r="AQ124">
        <f t="shared" si="43"/>
        <v>0.42080703799214841</v>
      </c>
      <c r="AR124">
        <f t="shared" si="44"/>
        <v>0.68457403904545522</v>
      </c>
      <c r="AS124" t="str">
        <f t="shared" si="45"/>
        <v>Washington St.</v>
      </c>
      <c r="AT124">
        <f t="shared" si="46"/>
        <v>123</v>
      </c>
      <c r="AU124">
        <f t="shared" si="47"/>
        <v>107.66666666666667</v>
      </c>
      <c r="AW124" t="str">
        <f t="shared" si="48"/>
        <v>Washington St.</v>
      </c>
      <c r="AX124" t="str">
        <f t="shared" si="49"/>
        <v/>
      </c>
      <c r="AY124">
        <v>123</v>
      </c>
    </row>
    <row r="125" spans="1:51" x14ac:dyDescent="0.25">
      <c r="A125">
        <v>1</v>
      </c>
      <c r="B125">
        <v>1</v>
      </c>
      <c r="C125">
        <v>1</v>
      </c>
      <c r="D125" t="s">
        <v>200</v>
      </c>
      <c r="E125">
        <v>64.123500000000007</v>
      </c>
      <c r="F125">
        <v>251</v>
      </c>
      <c r="G125">
        <v>61.829900000000002</v>
      </c>
      <c r="H125">
        <v>264</v>
      </c>
      <c r="I125">
        <v>102.922</v>
      </c>
      <c r="J125">
        <v>125</v>
      </c>
      <c r="K125">
        <v>105.02</v>
      </c>
      <c r="L125">
        <v>133</v>
      </c>
      <c r="M125">
        <v>97.520799999999994</v>
      </c>
      <c r="N125">
        <v>98</v>
      </c>
      <c r="O125">
        <v>101.098</v>
      </c>
      <c r="P125">
        <v>140</v>
      </c>
      <c r="Q125">
        <v>3.9218199999999999</v>
      </c>
      <c r="R125">
        <v>125</v>
      </c>
      <c r="S125">
        <f t="shared" si="25"/>
        <v>6.1163224091011825E-2</v>
      </c>
      <c r="T125">
        <f t="shared" si="26"/>
        <v>125</v>
      </c>
      <c r="U125">
        <f t="shared" si="27"/>
        <v>707230.93184940005</v>
      </c>
      <c r="V125">
        <f t="shared" si="28"/>
        <v>156</v>
      </c>
      <c r="W125">
        <f t="shared" si="29"/>
        <v>25.151904972101935</v>
      </c>
      <c r="X125">
        <f t="shared" si="30"/>
        <v>174</v>
      </c>
      <c r="Y125">
        <f t="shared" si="31"/>
        <v>149.5</v>
      </c>
      <c r="Z125">
        <v>0.59019999999999995</v>
      </c>
      <c r="AA125">
        <f t="shared" si="32"/>
        <v>120</v>
      </c>
      <c r="AB125">
        <v>0.66379999999999995</v>
      </c>
      <c r="AC125">
        <f t="shared" si="33"/>
        <v>0.627</v>
      </c>
      <c r="AD125">
        <f t="shared" si="34"/>
        <v>123</v>
      </c>
      <c r="AE125">
        <v>0.49880000000000002</v>
      </c>
      <c r="AF125">
        <f t="shared" si="35"/>
        <v>155</v>
      </c>
      <c r="AG125">
        <v>0.66049999999999998</v>
      </c>
      <c r="AH125">
        <f t="shared" si="36"/>
        <v>114</v>
      </c>
      <c r="AI125">
        <f t="shared" si="37"/>
        <v>137.08333333333334</v>
      </c>
      <c r="AJ125">
        <f>IF(C125=1,(AI125/Z125),REF)</f>
        <v>232.26589856545809</v>
      </c>
      <c r="AK125">
        <f t="shared" si="38"/>
        <v>131</v>
      </c>
      <c r="AL125">
        <f>IF(B125=1,(AI125/AC125),REF)</f>
        <v>218.63370547581076</v>
      </c>
      <c r="AM125">
        <f t="shared" si="39"/>
        <v>130</v>
      </c>
      <c r="AN125">
        <f t="shared" si="40"/>
        <v>123</v>
      </c>
      <c r="AO125" t="str">
        <f t="shared" si="41"/>
        <v>Loyola MD</v>
      </c>
      <c r="AP125">
        <f t="shared" si="42"/>
        <v>0.39375500817175801</v>
      </c>
      <c r="AQ125">
        <f t="shared" si="43"/>
        <v>0.38062097332195571</v>
      </c>
      <c r="AR125">
        <f t="shared" si="44"/>
        <v>0.68417744268175895</v>
      </c>
      <c r="AS125" t="str">
        <f t="shared" si="45"/>
        <v>Loyola MD</v>
      </c>
      <c r="AT125">
        <f t="shared" si="46"/>
        <v>124</v>
      </c>
      <c r="AU125">
        <f t="shared" si="47"/>
        <v>123.33333333333333</v>
      </c>
      <c r="AW125" t="str">
        <f t="shared" si="48"/>
        <v>Loyola MD</v>
      </c>
      <c r="AX125" t="str">
        <f t="shared" si="49"/>
        <v/>
      </c>
      <c r="AY125">
        <v>124</v>
      </c>
    </row>
    <row r="126" spans="1:51" x14ac:dyDescent="0.25">
      <c r="A126">
        <v>1</v>
      </c>
      <c r="B126">
        <v>1</v>
      </c>
      <c r="C126">
        <v>1</v>
      </c>
      <c r="D126" t="s">
        <v>62</v>
      </c>
      <c r="E126">
        <v>70.637900000000002</v>
      </c>
      <c r="F126">
        <v>20</v>
      </c>
      <c r="G126">
        <v>68.882099999999994</v>
      </c>
      <c r="H126">
        <v>10</v>
      </c>
      <c r="I126">
        <v>103.173</v>
      </c>
      <c r="J126">
        <v>120</v>
      </c>
      <c r="K126">
        <v>106.458</v>
      </c>
      <c r="L126">
        <v>107</v>
      </c>
      <c r="M126">
        <v>97.164699999999996</v>
      </c>
      <c r="N126">
        <v>90</v>
      </c>
      <c r="O126">
        <v>97.152699999999996</v>
      </c>
      <c r="P126">
        <v>80</v>
      </c>
      <c r="Q126">
        <v>9.3054400000000008</v>
      </c>
      <c r="R126">
        <v>79</v>
      </c>
      <c r="S126">
        <f t="shared" si="25"/>
        <v>0.1317323986132091</v>
      </c>
      <c r="T126">
        <f t="shared" si="26"/>
        <v>84</v>
      </c>
      <c r="U126">
        <f t="shared" si="27"/>
        <v>800560.91922685551</v>
      </c>
      <c r="V126">
        <f t="shared" si="28"/>
        <v>60</v>
      </c>
      <c r="W126">
        <f t="shared" si="29"/>
        <v>21.423480076141356</v>
      </c>
      <c r="X126">
        <f t="shared" si="30"/>
        <v>33</v>
      </c>
      <c r="Y126">
        <f t="shared" si="31"/>
        <v>58.5</v>
      </c>
      <c r="Z126">
        <v>0.4743</v>
      </c>
      <c r="AA126">
        <f t="shared" si="32"/>
        <v>164</v>
      </c>
      <c r="AB126">
        <v>0.90949999999999998</v>
      </c>
      <c r="AC126">
        <f t="shared" si="33"/>
        <v>0.69189999999999996</v>
      </c>
      <c r="AD126">
        <f t="shared" si="34"/>
        <v>96</v>
      </c>
      <c r="AE126">
        <v>0.44390000000000002</v>
      </c>
      <c r="AF126">
        <f t="shared" si="35"/>
        <v>178</v>
      </c>
      <c r="AG126">
        <v>0.82730000000000004</v>
      </c>
      <c r="AH126">
        <f t="shared" si="36"/>
        <v>51</v>
      </c>
      <c r="AI126">
        <f t="shared" si="37"/>
        <v>87.916666666666671</v>
      </c>
      <c r="AJ126">
        <f>IF(C126=1,(AI126/Z126),REF)</f>
        <v>185.36088270433623</v>
      </c>
      <c r="AK126">
        <f t="shared" si="38"/>
        <v>103</v>
      </c>
      <c r="AL126">
        <f>IF(B126=1,(AI126/AC126),REF)</f>
        <v>127.06556824203885</v>
      </c>
      <c r="AM126">
        <f t="shared" si="39"/>
        <v>86</v>
      </c>
      <c r="AN126">
        <f t="shared" si="40"/>
        <v>86</v>
      </c>
      <c r="AO126" t="str">
        <f t="shared" si="41"/>
        <v>Arkansas</v>
      </c>
      <c r="AP126">
        <f t="shared" si="42"/>
        <v>0.3236508458198924</v>
      </c>
      <c r="AQ126">
        <f t="shared" si="43"/>
        <v>0.4494999619688031</v>
      </c>
      <c r="AR126">
        <f t="shared" si="44"/>
        <v>0.68374425031455266</v>
      </c>
      <c r="AS126" t="str">
        <f t="shared" si="45"/>
        <v>Arkansas</v>
      </c>
      <c r="AT126">
        <f t="shared" si="46"/>
        <v>125</v>
      </c>
      <c r="AU126">
        <f t="shared" si="47"/>
        <v>102.33333333333333</v>
      </c>
      <c r="AW126" t="str">
        <f t="shared" si="48"/>
        <v>Arkansas</v>
      </c>
      <c r="AX126" t="str">
        <f t="shared" si="49"/>
        <v/>
      </c>
      <c r="AY126">
        <v>125</v>
      </c>
    </row>
    <row r="127" spans="1:51" x14ac:dyDescent="0.25">
      <c r="A127">
        <v>1</v>
      </c>
      <c r="B127">
        <v>1</v>
      </c>
      <c r="C127">
        <v>1</v>
      </c>
      <c r="D127" t="s">
        <v>231</v>
      </c>
      <c r="E127">
        <v>66.776799999999994</v>
      </c>
      <c r="F127">
        <v>134</v>
      </c>
      <c r="G127">
        <v>64.250299999999996</v>
      </c>
      <c r="H127">
        <v>154</v>
      </c>
      <c r="I127">
        <v>106.5</v>
      </c>
      <c r="J127">
        <v>67</v>
      </c>
      <c r="K127">
        <v>105.604</v>
      </c>
      <c r="L127">
        <v>119</v>
      </c>
      <c r="M127">
        <v>100.229</v>
      </c>
      <c r="N127">
        <v>159</v>
      </c>
      <c r="O127">
        <v>102.08799999999999</v>
      </c>
      <c r="P127">
        <v>158</v>
      </c>
      <c r="Q127">
        <v>3.51667</v>
      </c>
      <c r="R127">
        <v>127</v>
      </c>
      <c r="S127">
        <f t="shared" si="25"/>
        <v>5.2653017215559983E-2</v>
      </c>
      <c r="T127">
        <f t="shared" si="26"/>
        <v>128</v>
      </c>
      <c r="U127">
        <f t="shared" si="27"/>
        <v>744708.55055706867</v>
      </c>
      <c r="V127">
        <f t="shared" si="28"/>
        <v>107</v>
      </c>
      <c r="W127">
        <f t="shared" si="29"/>
        <v>24.532053864923665</v>
      </c>
      <c r="X127">
        <f t="shared" si="30"/>
        <v>137</v>
      </c>
      <c r="Y127">
        <f t="shared" si="31"/>
        <v>132.5</v>
      </c>
      <c r="Z127">
        <v>0.6411</v>
      </c>
      <c r="AA127">
        <f t="shared" si="32"/>
        <v>105</v>
      </c>
      <c r="AB127">
        <v>0.439</v>
      </c>
      <c r="AC127">
        <f t="shared" si="33"/>
        <v>0.54005000000000003</v>
      </c>
      <c r="AD127">
        <f t="shared" si="34"/>
        <v>150</v>
      </c>
      <c r="AE127">
        <v>0.47260000000000002</v>
      </c>
      <c r="AF127">
        <f t="shared" si="35"/>
        <v>168</v>
      </c>
      <c r="AG127">
        <v>0.74129999999999996</v>
      </c>
      <c r="AH127">
        <f t="shared" si="36"/>
        <v>82</v>
      </c>
      <c r="AI127">
        <f t="shared" si="37"/>
        <v>127.91666666666667</v>
      </c>
      <c r="AJ127">
        <f>IF(C127=1,(AI127/Z127),REF)</f>
        <v>199.52685488483337</v>
      </c>
      <c r="AK127">
        <f t="shared" si="38"/>
        <v>113</v>
      </c>
      <c r="AL127">
        <f>IF(B127=1,(AI127/AC127),REF)</f>
        <v>236.86078449526278</v>
      </c>
      <c r="AM127">
        <f t="shared" si="39"/>
        <v>134</v>
      </c>
      <c r="AN127">
        <f t="shared" si="40"/>
        <v>113</v>
      </c>
      <c r="AO127" t="str">
        <f t="shared" si="41"/>
        <v>Murray St.</v>
      </c>
      <c r="AP127">
        <f t="shared" si="42"/>
        <v>0.43426124364005297</v>
      </c>
      <c r="AQ127">
        <f t="shared" si="43"/>
        <v>0.32457281272025779</v>
      </c>
      <c r="AR127">
        <f t="shared" si="44"/>
        <v>0.6786513654379901</v>
      </c>
      <c r="AS127" t="str">
        <f t="shared" si="45"/>
        <v>Murray St.</v>
      </c>
      <c r="AT127">
        <f t="shared" si="46"/>
        <v>126</v>
      </c>
      <c r="AU127">
        <f t="shared" si="47"/>
        <v>129.66666666666666</v>
      </c>
      <c r="AW127" t="str">
        <f t="shared" si="48"/>
        <v>Murray St.</v>
      </c>
      <c r="AX127" t="str">
        <f t="shared" si="49"/>
        <v/>
      </c>
      <c r="AY127">
        <v>126</v>
      </c>
    </row>
    <row r="128" spans="1:51" x14ac:dyDescent="0.25">
      <c r="A128">
        <v>1</v>
      </c>
      <c r="B128">
        <v>1</v>
      </c>
      <c r="C128">
        <v>1</v>
      </c>
      <c r="D128" t="s">
        <v>96</v>
      </c>
      <c r="E128">
        <v>68.223200000000006</v>
      </c>
      <c r="F128">
        <v>79</v>
      </c>
      <c r="G128">
        <v>65.665000000000006</v>
      </c>
      <c r="H128">
        <v>89</v>
      </c>
      <c r="I128">
        <v>98.427199999999999</v>
      </c>
      <c r="J128">
        <v>220</v>
      </c>
      <c r="K128">
        <v>100.83799999999999</v>
      </c>
      <c r="L128">
        <v>201</v>
      </c>
      <c r="M128">
        <v>97.820099999999996</v>
      </c>
      <c r="N128">
        <v>106</v>
      </c>
      <c r="O128">
        <v>97.150300000000001</v>
      </c>
      <c r="P128">
        <v>79</v>
      </c>
      <c r="Q128">
        <v>3.6875</v>
      </c>
      <c r="R128">
        <v>126</v>
      </c>
      <c r="S128">
        <f t="shared" si="25"/>
        <v>5.4053459820119727E-2</v>
      </c>
      <c r="T128">
        <f t="shared" si="26"/>
        <v>127</v>
      </c>
      <c r="U128">
        <f t="shared" si="27"/>
        <v>693714.11765286082</v>
      </c>
      <c r="V128">
        <f t="shared" si="28"/>
        <v>174</v>
      </c>
      <c r="W128">
        <f t="shared" si="29"/>
        <v>22.180868524700067</v>
      </c>
      <c r="X128">
        <f t="shared" si="30"/>
        <v>45</v>
      </c>
      <c r="Y128">
        <f t="shared" si="31"/>
        <v>86</v>
      </c>
      <c r="Z128">
        <v>0.54969999999999997</v>
      </c>
      <c r="AA128">
        <f t="shared" si="32"/>
        <v>134</v>
      </c>
      <c r="AB128">
        <v>0.70350000000000001</v>
      </c>
      <c r="AC128">
        <f t="shared" si="33"/>
        <v>0.62660000000000005</v>
      </c>
      <c r="AD128">
        <f t="shared" si="34"/>
        <v>124</v>
      </c>
      <c r="AE128">
        <v>0.57950000000000002</v>
      </c>
      <c r="AF128">
        <f t="shared" si="35"/>
        <v>118</v>
      </c>
      <c r="AG128">
        <v>0.70189999999999997</v>
      </c>
      <c r="AH128">
        <f t="shared" si="36"/>
        <v>96</v>
      </c>
      <c r="AI128">
        <f t="shared" si="37"/>
        <v>120.83333333333333</v>
      </c>
      <c r="AJ128">
        <f>IF(C128=1,(AI128/Z128),REF)</f>
        <v>219.81686980777394</v>
      </c>
      <c r="AK128">
        <f t="shared" si="38"/>
        <v>123</v>
      </c>
      <c r="AL128">
        <f>IF(B128=1,(AI128/AC128),REF)</f>
        <v>192.83966379402062</v>
      </c>
      <c r="AM128">
        <f t="shared" si="39"/>
        <v>113</v>
      </c>
      <c r="AN128">
        <f t="shared" si="40"/>
        <v>113</v>
      </c>
      <c r="AO128" t="str">
        <f t="shared" si="41"/>
        <v>Charlotte</v>
      </c>
      <c r="AP128">
        <f t="shared" si="42"/>
        <v>0.36876106928274194</v>
      </c>
      <c r="AQ128">
        <f t="shared" si="43"/>
        <v>0.38639425351833895</v>
      </c>
      <c r="AR128">
        <f t="shared" si="44"/>
        <v>0.67733343940167479</v>
      </c>
      <c r="AS128" t="str">
        <f t="shared" si="45"/>
        <v>Charlotte</v>
      </c>
      <c r="AT128">
        <f t="shared" si="46"/>
        <v>127</v>
      </c>
      <c r="AU128">
        <f t="shared" si="47"/>
        <v>121.33333333333333</v>
      </c>
      <c r="AW128" t="str">
        <f t="shared" si="48"/>
        <v>Charlotte</v>
      </c>
      <c r="AX128" t="str">
        <f t="shared" si="49"/>
        <v/>
      </c>
      <c r="AY128">
        <v>127</v>
      </c>
    </row>
    <row r="129" spans="1:52" x14ac:dyDescent="0.25">
      <c r="A129">
        <v>1</v>
      </c>
      <c r="B129">
        <v>1</v>
      </c>
      <c r="C129">
        <v>1</v>
      </c>
      <c r="D129" t="s">
        <v>270</v>
      </c>
      <c r="E129">
        <v>63.206299999999999</v>
      </c>
      <c r="F129">
        <v>287</v>
      </c>
      <c r="G129">
        <v>61.571899999999999</v>
      </c>
      <c r="H129">
        <v>273</v>
      </c>
      <c r="I129">
        <v>105.76900000000001</v>
      </c>
      <c r="J129">
        <v>78</v>
      </c>
      <c r="K129">
        <v>106.871</v>
      </c>
      <c r="L129">
        <v>99</v>
      </c>
      <c r="M129">
        <v>102.672</v>
      </c>
      <c r="N129">
        <v>213</v>
      </c>
      <c r="O129">
        <v>101.331</v>
      </c>
      <c r="P129">
        <v>149</v>
      </c>
      <c r="Q129">
        <v>5.5397600000000002</v>
      </c>
      <c r="R129">
        <v>111</v>
      </c>
      <c r="S129">
        <f t="shared" si="25"/>
        <v>8.7649490636218103E-2</v>
      </c>
      <c r="T129">
        <f t="shared" si="26"/>
        <v>109</v>
      </c>
      <c r="U129">
        <f t="shared" si="27"/>
        <v>721905.10739823815</v>
      </c>
      <c r="V129">
        <f t="shared" si="28"/>
        <v>134</v>
      </c>
      <c r="W129">
        <f t="shared" si="29"/>
        <v>25.611048441362744</v>
      </c>
      <c r="X129">
        <f t="shared" si="30"/>
        <v>204</v>
      </c>
      <c r="Y129">
        <f t="shared" si="31"/>
        <v>156.5</v>
      </c>
      <c r="Z129">
        <v>0.55620000000000003</v>
      </c>
      <c r="AA129">
        <f t="shared" si="32"/>
        <v>130</v>
      </c>
      <c r="AB129">
        <v>0.71319999999999995</v>
      </c>
      <c r="AC129">
        <f t="shared" si="33"/>
        <v>0.63470000000000004</v>
      </c>
      <c r="AD129">
        <f t="shared" si="34"/>
        <v>117</v>
      </c>
      <c r="AE129">
        <v>0.42459999999999998</v>
      </c>
      <c r="AF129">
        <f t="shared" si="35"/>
        <v>187</v>
      </c>
      <c r="AG129">
        <v>0.5837</v>
      </c>
      <c r="AH129">
        <f t="shared" si="36"/>
        <v>138</v>
      </c>
      <c r="AI129">
        <f t="shared" si="37"/>
        <v>140.25</v>
      </c>
      <c r="AJ129">
        <f>IF(C129=1,(AI129/Z129),REF)</f>
        <v>252.15749730312837</v>
      </c>
      <c r="AK129">
        <f t="shared" si="38"/>
        <v>135</v>
      </c>
      <c r="AL129">
        <f>IF(B129=1,(AI129/AC129),REF)</f>
        <v>220.97053726169844</v>
      </c>
      <c r="AM129">
        <f t="shared" si="39"/>
        <v>131</v>
      </c>
      <c r="AN129">
        <f t="shared" si="40"/>
        <v>117</v>
      </c>
      <c r="AO129" t="str">
        <f t="shared" si="41"/>
        <v>Pacific</v>
      </c>
      <c r="AP129">
        <f t="shared" si="42"/>
        <v>0.36803508869802137</v>
      </c>
      <c r="AQ129">
        <f t="shared" si="43"/>
        <v>0.38478356670149633</v>
      </c>
      <c r="AR129">
        <f t="shared" si="44"/>
        <v>0.6764943142306129</v>
      </c>
      <c r="AS129" t="str">
        <f t="shared" si="45"/>
        <v>Pacific</v>
      </c>
      <c r="AT129">
        <f t="shared" si="46"/>
        <v>128</v>
      </c>
      <c r="AU129">
        <f t="shared" si="47"/>
        <v>120.66666666666667</v>
      </c>
      <c r="AW129" t="str">
        <f t="shared" si="48"/>
        <v>Pacific</v>
      </c>
      <c r="AX129" t="str">
        <f t="shared" si="49"/>
        <v/>
      </c>
      <c r="AY129">
        <v>128</v>
      </c>
    </row>
    <row r="130" spans="1:52" x14ac:dyDescent="0.25">
      <c r="A130">
        <v>1</v>
      </c>
      <c r="B130">
        <v>1</v>
      </c>
      <c r="C130">
        <v>1</v>
      </c>
      <c r="D130" t="s">
        <v>138</v>
      </c>
      <c r="E130">
        <v>69.195400000000006</v>
      </c>
      <c r="F130">
        <v>47</v>
      </c>
      <c r="G130">
        <v>66.659400000000005</v>
      </c>
      <c r="H130">
        <v>55</v>
      </c>
      <c r="I130">
        <v>103.586</v>
      </c>
      <c r="J130">
        <v>110</v>
      </c>
      <c r="K130">
        <v>103.304</v>
      </c>
      <c r="L130">
        <v>152</v>
      </c>
      <c r="M130">
        <v>95.832499999999996</v>
      </c>
      <c r="N130">
        <v>69</v>
      </c>
      <c r="O130">
        <v>99.9512</v>
      </c>
      <c r="P130">
        <v>125</v>
      </c>
      <c r="Q130">
        <v>3.3529300000000002</v>
      </c>
      <c r="R130">
        <v>129</v>
      </c>
      <c r="S130">
        <f t="shared" ref="S130:S193" si="50">(K130-O130)/E130</f>
        <v>4.8454087988507928E-2</v>
      </c>
      <c r="T130">
        <f t="shared" ref="T130:T193" si="51">RANK(S130,S:S,0)</f>
        <v>131</v>
      </c>
      <c r="U130">
        <f t="shared" ref="U130:U193" si="52">(K130^2)*E130</f>
        <v>738433.6860916866</v>
      </c>
      <c r="V130">
        <f t="shared" ref="V130:V193" si="53">RANK(U130,U:U,0)</f>
        <v>114</v>
      </c>
      <c r="W130">
        <f t="shared" ref="W130:W193" si="54">O130^1.6/E130</f>
        <v>22.886722080311348</v>
      </c>
      <c r="X130">
        <f t="shared" ref="X130:X193" si="55">RANK(W130,W:W,1)</f>
        <v>77</v>
      </c>
      <c r="Y130">
        <f t="shared" ref="Y130:Y193" si="56">AVERAGE(X130,T130)</f>
        <v>104</v>
      </c>
      <c r="Z130">
        <v>0.51519999999999999</v>
      </c>
      <c r="AA130">
        <f t="shared" ref="AA130:AA193" si="57">RANK(Z130,Z:Z,0)</f>
        <v>147</v>
      </c>
      <c r="AB130">
        <v>0.77470000000000006</v>
      </c>
      <c r="AC130">
        <f t="shared" ref="AC130:AC193" si="58">(Z130+AB130)/2</f>
        <v>0.64495000000000002</v>
      </c>
      <c r="AD130">
        <f t="shared" ref="AD130:AD193" si="59">RANK(AC130,AC:AC,0)</f>
        <v>113</v>
      </c>
      <c r="AE130">
        <v>0.5786</v>
      </c>
      <c r="AF130">
        <f t="shared" ref="AF130:AF193" si="60">RANK(AE130,AE:AE,0)</f>
        <v>120</v>
      </c>
      <c r="AG130">
        <v>0.65200000000000002</v>
      </c>
      <c r="AH130">
        <f t="shared" ref="AH130:AH193" si="61">RANK(AG130,AG:AG,0)</f>
        <v>116</v>
      </c>
      <c r="AI130">
        <f t="shared" ref="AI130:AI193" si="62">(T130+V130+Y130+(AD130)+AF130+AH130)/6</f>
        <v>116.33333333333333</v>
      </c>
      <c r="AJ130">
        <f>IF(C130=1,(AI130/Z130),REF)</f>
        <v>225.8022774327122</v>
      </c>
      <c r="AK130">
        <f t="shared" ref="AK130:AK193" si="63">RANK(AJ130,AJ:AJ,1)</f>
        <v>126</v>
      </c>
      <c r="AL130" s="3">
        <f>IF(B130=1,(AI130/AC130),REF)</f>
        <v>180.37573972142542</v>
      </c>
      <c r="AM130">
        <f t="shared" ref="AM130:AM193" si="64">RANK(AL130,AL:AL,1)</f>
        <v>106</v>
      </c>
      <c r="AN130" s="3">
        <f t="shared" ref="AN130:AN193" si="65">MIN(AK130,AM130,AD130)</f>
        <v>106</v>
      </c>
      <c r="AO130" s="3" t="str">
        <f t="shared" ref="AO130:AO193" si="66">D130</f>
        <v>Florida Gulf Coast</v>
      </c>
      <c r="AP130" s="3">
        <f t="shared" ref="AP130:AP193" si="67">(Z130*(($BD$2)/((AJ130)))^(1/10))</f>
        <v>0.34468981674714294</v>
      </c>
      <c r="AQ130" s="3">
        <f t="shared" ref="AQ130:AQ193" si="68">(AC130*(($BC$2)/((AL130)))^(1/8))</f>
        <v>0.4010454519018678</v>
      </c>
      <c r="AR130" s="3">
        <f t="shared" ref="AR130:AR193" si="69">((AP130+AQ130)/2)^(1/2.5)</f>
        <v>0.67394099525600148</v>
      </c>
      <c r="AS130" s="3" t="str">
        <f t="shared" ref="AS130:AS193" si="70">AO130</f>
        <v>Florida Gulf Coast</v>
      </c>
      <c r="AT130">
        <f t="shared" ref="AT130:AT193" si="71">RANK(AR130,AR:AR,0)</f>
        <v>129</v>
      </c>
      <c r="AU130" s="3">
        <f t="shared" ref="AU130:AU193" si="72">(AT130+AN130+AD130)/3</f>
        <v>116</v>
      </c>
      <c r="AV130" s="3"/>
      <c r="AW130" s="417" t="str">
        <f t="shared" ref="AW130:AW193" si="73">AS130</f>
        <v>Florida Gulf Coast</v>
      </c>
      <c r="AX130" t="str">
        <f t="shared" ref="AX130:AX193" si="74">IF(OR(((RANK(Z130,Z:Z,0))&lt;17),(RANK(AB130,AB:AB,0)&lt;17)),"y","")</f>
        <v/>
      </c>
      <c r="AY130">
        <v>129</v>
      </c>
      <c r="AZ130" s="3">
        <v>2</v>
      </c>
    </row>
    <row r="131" spans="1:52" x14ac:dyDescent="0.25">
      <c r="A131">
        <v>1</v>
      </c>
      <c r="B131">
        <v>1</v>
      </c>
      <c r="C131">
        <v>1</v>
      </c>
      <c r="D131" t="s">
        <v>259</v>
      </c>
      <c r="E131">
        <v>73.526399999999995</v>
      </c>
      <c r="F131">
        <v>1</v>
      </c>
      <c r="G131">
        <v>71.411799999999999</v>
      </c>
      <c r="H131">
        <v>1</v>
      </c>
      <c r="I131">
        <v>105.923</v>
      </c>
      <c r="J131">
        <v>74</v>
      </c>
      <c r="K131">
        <v>106.886</v>
      </c>
      <c r="L131">
        <v>98</v>
      </c>
      <c r="M131">
        <v>98.618499999999997</v>
      </c>
      <c r="N131">
        <v>133</v>
      </c>
      <c r="O131">
        <v>103.699</v>
      </c>
      <c r="P131">
        <v>196</v>
      </c>
      <c r="Q131">
        <v>3.1875599999999999</v>
      </c>
      <c r="R131">
        <v>133</v>
      </c>
      <c r="S131">
        <f t="shared" si="50"/>
        <v>4.334497541019277E-2</v>
      </c>
      <c r="T131">
        <f t="shared" si="51"/>
        <v>137</v>
      </c>
      <c r="U131">
        <f t="shared" si="52"/>
        <v>840010.95909469423</v>
      </c>
      <c r="V131">
        <f t="shared" si="53"/>
        <v>27</v>
      </c>
      <c r="W131">
        <f t="shared" si="54"/>
        <v>22.845254831991777</v>
      </c>
      <c r="X131">
        <f t="shared" si="55"/>
        <v>76</v>
      </c>
      <c r="Y131">
        <f t="shared" si="56"/>
        <v>106.5</v>
      </c>
      <c r="Z131">
        <v>0.55510000000000004</v>
      </c>
      <c r="AA131">
        <f t="shared" si="57"/>
        <v>132</v>
      </c>
      <c r="AB131">
        <v>0.63570000000000004</v>
      </c>
      <c r="AC131">
        <f t="shared" si="58"/>
        <v>0.59540000000000004</v>
      </c>
      <c r="AD131">
        <f t="shared" si="59"/>
        <v>130</v>
      </c>
      <c r="AE131">
        <v>0.55930000000000002</v>
      </c>
      <c r="AF131">
        <f t="shared" si="60"/>
        <v>127</v>
      </c>
      <c r="AG131">
        <v>0.50160000000000005</v>
      </c>
      <c r="AH131">
        <f t="shared" si="61"/>
        <v>162</v>
      </c>
      <c r="AI131">
        <f t="shared" si="62"/>
        <v>114.91666666666667</v>
      </c>
      <c r="AJ131">
        <f>IF(C131=1,(AI131/Z131),REF)</f>
        <v>207.01975620008406</v>
      </c>
      <c r="AK131">
        <f t="shared" si="63"/>
        <v>117</v>
      </c>
      <c r="AL131">
        <f>IF(B131=1,(AI131/AC131),REF)</f>
        <v>193.00750195946702</v>
      </c>
      <c r="AM131">
        <f t="shared" si="64"/>
        <v>114</v>
      </c>
      <c r="AN131">
        <f t="shared" si="65"/>
        <v>114</v>
      </c>
      <c r="AO131" t="str">
        <f t="shared" si="66"/>
        <v>Northwestern St.</v>
      </c>
      <c r="AP131">
        <f t="shared" si="67"/>
        <v>0.37462389816772668</v>
      </c>
      <c r="AQ131">
        <f t="shared" si="68"/>
        <v>0.36711478099252531</v>
      </c>
      <c r="AR131">
        <f t="shared" si="69"/>
        <v>0.6724939356749372</v>
      </c>
      <c r="AS131" t="str">
        <f t="shared" si="70"/>
        <v>Northwestern St.</v>
      </c>
      <c r="AT131">
        <f t="shared" si="71"/>
        <v>130</v>
      </c>
      <c r="AU131">
        <f t="shared" si="72"/>
        <v>124.66666666666667</v>
      </c>
      <c r="AW131" t="str">
        <f t="shared" si="73"/>
        <v>Northwestern St.</v>
      </c>
      <c r="AX131" t="str">
        <f t="shared" si="74"/>
        <v/>
      </c>
      <c r="AY131">
        <v>130</v>
      </c>
    </row>
    <row r="132" spans="1:52" x14ac:dyDescent="0.25">
      <c r="A132">
        <v>1</v>
      </c>
      <c r="B132">
        <v>1</v>
      </c>
      <c r="C132">
        <v>1</v>
      </c>
      <c r="D132" t="s">
        <v>366</v>
      </c>
      <c r="E132">
        <v>62.194699999999997</v>
      </c>
      <c r="F132">
        <v>310</v>
      </c>
      <c r="G132">
        <v>59.946800000000003</v>
      </c>
      <c r="H132">
        <v>314</v>
      </c>
      <c r="I132">
        <v>108.637</v>
      </c>
      <c r="J132">
        <v>30</v>
      </c>
      <c r="K132">
        <v>109.69499999999999</v>
      </c>
      <c r="L132">
        <v>58</v>
      </c>
      <c r="M132">
        <v>101.626</v>
      </c>
      <c r="N132">
        <v>189</v>
      </c>
      <c r="O132">
        <v>103.89100000000001</v>
      </c>
      <c r="P132">
        <v>200</v>
      </c>
      <c r="Q132">
        <v>5.8032899999999996</v>
      </c>
      <c r="R132">
        <v>108</v>
      </c>
      <c r="S132">
        <f t="shared" si="50"/>
        <v>9.3319848797405375E-2</v>
      </c>
      <c r="T132">
        <f t="shared" si="51"/>
        <v>107</v>
      </c>
      <c r="U132">
        <f t="shared" si="52"/>
        <v>748388.39129196736</v>
      </c>
      <c r="V132">
        <f t="shared" si="53"/>
        <v>102</v>
      </c>
      <c r="W132">
        <f t="shared" si="54"/>
        <v>27.087648499193033</v>
      </c>
      <c r="X132">
        <f t="shared" si="55"/>
        <v>279</v>
      </c>
      <c r="Y132">
        <f t="shared" si="56"/>
        <v>193</v>
      </c>
      <c r="Z132">
        <v>0.56289999999999996</v>
      </c>
      <c r="AA132">
        <f t="shared" si="57"/>
        <v>128</v>
      </c>
      <c r="AB132">
        <v>0.62929999999999997</v>
      </c>
      <c r="AC132">
        <f t="shared" si="58"/>
        <v>0.59609999999999996</v>
      </c>
      <c r="AD132">
        <f t="shared" si="59"/>
        <v>129</v>
      </c>
      <c r="AE132">
        <v>0.56689999999999996</v>
      </c>
      <c r="AF132">
        <f t="shared" si="60"/>
        <v>125</v>
      </c>
      <c r="AG132">
        <v>0.68359999999999999</v>
      </c>
      <c r="AH132">
        <f t="shared" si="61"/>
        <v>103</v>
      </c>
      <c r="AI132">
        <f t="shared" si="62"/>
        <v>126.5</v>
      </c>
      <c r="AJ132">
        <f>IF(C132=1,(AI132/Z132),REF)</f>
        <v>224.7290815420146</v>
      </c>
      <c r="AK132">
        <f t="shared" si="63"/>
        <v>125</v>
      </c>
      <c r="AL132">
        <f>IF(B132=1,(AI132/AC132),REF)</f>
        <v>212.21271598725048</v>
      </c>
      <c r="AM132">
        <f t="shared" si="64"/>
        <v>126</v>
      </c>
      <c r="AN132">
        <f t="shared" si="65"/>
        <v>125</v>
      </c>
      <c r="AO132" t="str">
        <f t="shared" si="66"/>
        <v>Utah St.</v>
      </c>
      <c r="AP132">
        <f t="shared" si="67"/>
        <v>0.37678252442305615</v>
      </c>
      <c r="AQ132">
        <f t="shared" si="68"/>
        <v>0.36321394188384459</v>
      </c>
      <c r="AR132">
        <f t="shared" si="69"/>
        <v>0.6718616622174497</v>
      </c>
      <c r="AS132" t="str">
        <f t="shared" si="70"/>
        <v>Utah St.</v>
      </c>
      <c r="AT132">
        <f t="shared" si="71"/>
        <v>131</v>
      </c>
      <c r="AU132">
        <f t="shared" si="72"/>
        <v>128.33333333333334</v>
      </c>
      <c r="AW132" t="str">
        <f t="shared" si="73"/>
        <v>Utah St.</v>
      </c>
      <c r="AX132" t="str">
        <f t="shared" si="74"/>
        <v/>
      </c>
      <c r="AY132">
        <v>131</v>
      </c>
    </row>
    <row r="133" spans="1:52" x14ac:dyDescent="0.25">
      <c r="A133">
        <v>1</v>
      </c>
      <c r="B133">
        <v>1</v>
      </c>
      <c r="C133">
        <v>1</v>
      </c>
      <c r="D133" t="s">
        <v>373</v>
      </c>
      <c r="E133">
        <v>61.847299999999997</v>
      </c>
      <c r="F133">
        <v>318</v>
      </c>
      <c r="G133">
        <v>60.151499999999999</v>
      </c>
      <c r="H133">
        <v>307</v>
      </c>
      <c r="I133">
        <v>102.404</v>
      </c>
      <c r="J133">
        <v>138</v>
      </c>
      <c r="K133">
        <v>102.815</v>
      </c>
      <c r="L133">
        <v>162</v>
      </c>
      <c r="M133">
        <v>94.697699999999998</v>
      </c>
      <c r="N133">
        <v>52</v>
      </c>
      <c r="O133">
        <v>99.616500000000002</v>
      </c>
      <c r="P133">
        <v>121</v>
      </c>
      <c r="Q133">
        <v>3.1989800000000002</v>
      </c>
      <c r="R133">
        <v>131</v>
      </c>
      <c r="S133">
        <f t="shared" si="50"/>
        <v>5.1716081381078818E-2</v>
      </c>
      <c r="T133">
        <f t="shared" si="51"/>
        <v>129</v>
      </c>
      <c r="U133">
        <f t="shared" si="52"/>
        <v>653783.12182084238</v>
      </c>
      <c r="V133">
        <f t="shared" si="53"/>
        <v>218</v>
      </c>
      <c r="W133">
        <f t="shared" si="54"/>
        <v>25.468847986309751</v>
      </c>
      <c r="X133">
        <f t="shared" si="55"/>
        <v>193</v>
      </c>
      <c r="Y133">
        <f t="shared" si="56"/>
        <v>161</v>
      </c>
      <c r="Z133">
        <v>0.57150000000000001</v>
      </c>
      <c r="AA133">
        <f t="shared" si="57"/>
        <v>126</v>
      </c>
      <c r="AB133">
        <v>0.60009999999999997</v>
      </c>
      <c r="AC133">
        <f t="shared" si="58"/>
        <v>0.58579999999999999</v>
      </c>
      <c r="AD133">
        <f t="shared" si="59"/>
        <v>133</v>
      </c>
      <c r="AE133">
        <v>0.49840000000000001</v>
      </c>
      <c r="AF133">
        <f t="shared" si="60"/>
        <v>156</v>
      </c>
      <c r="AG133">
        <v>0.49580000000000002</v>
      </c>
      <c r="AH133">
        <f t="shared" si="61"/>
        <v>168</v>
      </c>
      <c r="AI133">
        <f t="shared" si="62"/>
        <v>160.83333333333334</v>
      </c>
      <c r="AJ133">
        <f>IF(C133=1,(AI133/Z133),REF)</f>
        <v>281.42315543890351</v>
      </c>
      <c r="AK133">
        <f t="shared" si="63"/>
        <v>140</v>
      </c>
      <c r="AL133">
        <f>IF(B133=1,(AI133/AC133),REF)</f>
        <v>274.55331740070562</v>
      </c>
      <c r="AM133">
        <f t="shared" si="64"/>
        <v>145</v>
      </c>
      <c r="AN133">
        <f t="shared" si="65"/>
        <v>133</v>
      </c>
      <c r="AO133" t="str">
        <f t="shared" si="66"/>
        <v>Vermont</v>
      </c>
      <c r="AP133">
        <f t="shared" si="67"/>
        <v>0.37402934995613457</v>
      </c>
      <c r="AQ133">
        <f t="shared" si="68"/>
        <v>0.34562953295471344</v>
      </c>
      <c r="AR133">
        <f t="shared" si="69"/>
        <v>0.6644138514424629</v>
      </c>
      <c r="AS133" t="str">
        <f t="shared" si="70"/>
        <v>Vermont</v>
      </c>
      <c r="AT133">
        <f t="shared" si="71"/>
        <v>132</v>
      </c>
      <c r="AU133">
        <f t="shared" si="72"/>
        <v>132.66666666666666</v>
      </c>
      <c r="AW133" t="str">
        <f t="shared" si="73"/>
        <v>Vermont</v>
      </c>
      <c r="AX133" t="str">
        <f t="shared" si="74"/>
        <v/>
      </c>
      <c r="AY133">
        <v>132</v>
      </c>
    </row>
    <row r="134" spans="1:52" x14ac:dyDescent="0.25">
      <c r="A134">
        <v>1</v>
      </c>
      <c r="B134">
        <v>1</v>
      </c>
      <c r="C134">
        <v>1</v>
      </c>
      <c r="D134" t="s">
        <v>118</v>
      </c>
      <c r="E134">
        <v>71.490600000000001</v>
      </c>
      <c r="F134">
        <v>7</v>
      </c>
      <c r="G134">
        <v>70.049700000000001</v>
      </c>
      <c r="H134">
        <v>4</v>
      </c>
      <c r="I134">
        <v>98.9435</v>
      </c>
      <c r="J134">
        <v>202</v>
      </c>
      <c r="K134">
        <v>105.27200000000001</v>
      </c>
      <c r="L134">
        <v>130</v>
      </c>
      <c r="M134">
        <v>105.07</v>
      </c>
      <c r="N134">
        <v>269</v>
      </c>
      <c r="O134">
        <v>105.746</v>
      </c>
      <c r="P134">
        <v>243</v>
      </c>
      <c r="Q134">
        <v>-0.47359899999999999</v>
      </c>
      <c r="R134">
        <v>174</v>
      </c>
      <c r="S134">
        <f t="shared" si="50"/>
        <v>-6.630242297588628E-3</v>
      </c>
      <c r="T134">
        <f t="shared" si="51"/>
        <v>174</v>
      </c>
      <c r="U134">
        <f t="shared" si="52"/>
        <v>792272.69723255048</v>
      </c>
      <c r="V134">
        <f t="shared" si="53"/>
        <v>62</v>
      </c>
      <c r="W134">
        <f t="shared" si="54"/>
        <v>24.242275120842759</v>
      </c>
      <c r="X134">
        <f t="shared" si="55"/>
        <v>122</v>
      </c>
      <c r="Y134">
        <f t="shared" si="56"/>
        <v>148</v>
      </c>
      <c r="Z134">
        <v>0.56430000000000002</v>
      </c>
      <c r="AA134">
        <f t="shared" si="57"/>
        <v>127</v>
      </c>
      <c r="AB134">
        <v>0.55130000000000001</v>
      </c>
      <c r="AC134">
        <f t="shared" si="58"/>
        <v>0.55780000000000007</v>
      </c>
      <c r="AD134">
        <f t="shared" si="59"/>
        <v>142</v>
      </c>
      <c r="AE134">
        <v>0.57550000000000001</v>
      </c>
      <c r="AF134">
        <f t="shared" si="60"/>
        <v>121</v>
      </c>
      <c r="AG134">
        <v>0.5867</v>
      </c>
      <c r="AH134">
        <f t="shared" si="61"/>
        <v>135</v>
      </c>
      <c r="AI134">
        <f t="shared" si="62"/>
        <v>130.33333333333334</v>
      </c>
      <c r="AJ134">
        <f>IF(C134=1,(AI134/Z134),REF)</f>
        <v>230.96461692952923</v>
      </c>
      <c r="AK134">
        <f t="shared" si="63"/>
        <v>129</v>
      </c>
      <c r="AL134">
        <f>IF(B134=1,(AI134/AC134),REF)</f>
        <v>233.65602964025337</v>
      </c>
      <c r="AM134">
        <f t="shared" si="64"/>
        <v>133</v>
      </c>
      <c r="AN134">
        <f t="shared" si="65"/>
        <v>129</v>
      </c>
      <c r="AO134" t="str">
        <f t="shared" si="66"/>
        <v>DePaul</v>
      </c>
      <c r="AP134">
        <f t="shared" si="67"/>
        <v>0.37668726302761224</v>
      </c>
      <c r="AQ134">
        <f t="shared" si="68"/>
        <v>0.33581199122435518</v>
      </c>
      <c r="AR134">
        <f t="shared" si="69"/>
        <v>0.66176191177227039</v>
      </c>
      <c r="AS134" t="str">
        <f t="shared" si="70"/>
        <v>DePaul</v>
      </c>
      <c r="AT134">
        <f t="shared" si="71"/>
        <v>133</v>
      </c>
      <c r="AU134">
        <f t="shared" si="72"/>
        <v>134.66666666666666</v>
      </c>
      <c r="AW134" t="str">
        <f t="shared" si="73"/>
        <v>DePaul</v>
      </c>
      <c r="AX134" t="str">
        <f t="shared" si="74"/>
        <v/>
      </c>
      <c r="AY134">
        <v>133</v>
      </c>
    </row>
    <row r="135" spans="1:52" x14ac:dyDescent="0.25">
      <c r="A135">
        <v>1</v>
      </c>
      <c r="B135">
        <v>1</v>
      </c>
      <c r="C135">
        <v>1</v>
      </c>
      <c r="D135" t="s">
        <v>288</v>
      </c>
      <c r="E135">
        <v>66.6691</v>
      </c>
      <c r="F135">
        <v>138</v>
      </c>
      <c r="G135">
        <v>62.892899999999997</v>
      </c>
      <c r="H135">
        <v>216</v>
      </c>
      <c r="I135">
        <v>106.852</v>
      </c>
      <c r="J135">
        <v>59</v>
      </c>
      <c r="K135">
        <v>104.705</v>
      </c>
      <c r="L135">
        <v>138</v>
      </c>
      <c r="M135">
        <v>98.192300000000003</v>
      </c>
      <c r="N135">
        <v>117</v>
      </c>
      <c r="O135">
        <v>102.7</v>
      </c>
      <c r="P135">
        <v>173</v>
      </c>
      <c r="Q135">
        <v>2.00508</v>
      </c>
      <c r="R135">
        <v>147</v>
      </c>
      <c r="S135">
        <f t="shared" si="50"/>
        <v>3.0073902302565889E-2</v>
      </c>
      <c r="T135">
        <f t="shared" si="51"/>
        <v>147</v>
      </c>
      <c r="U135">
        <f t="shared" si="52"/>
        <v>730902.47863342753</v>
      </c>
      <c r="V135">
        <f t="shared" si="53"/>
        <v>121</v>
      </c>
      <c r="W135">
        <f t="shared" si="54"/>
        <v>24.807792310358757</v>
      </c>
      <c r="X135">
        <f t="shared" si="55"/>
        <v>153</v>
      </c>
      <c r="Y135">
        <f t="shared" si="56"/>
        <v>150</v>
      </c>
      <c r="Z135">
        <v>0.5554</v>
      </c>
      <c r="AA135">
        <f t="shared" si="57"/>
        <v>131</v>
      </c>
      <c r="AB135">
        <v>0.58699999999999997</v>
      </c>
      <c r="AC135">
        <f t="shared" si="58"/>
        <v>0.57119999999999993</v>
      </c>
      <c r="AD135">
        <f t="shared" si="59"/>
        <v>136</v>
      </c>
      <c r="AE135">
        <v>0.61819999999999997</v>
      </c>
      <c r="AF135">
        <f t="shared" si="60"/>
        <v>105</v>
      </c>
      <c r="AG135">
        <v>0.50029999999999997</v>
      </c>
      <c r="AH135">
        <f t="shared" si="61"/>
        <v>164</v>
      </c>
      <c r="AI135">
        <f t="shared" si="62"/>
        <v>137.16666666666666</v>
      </c>
      <c r="AJ135">
        <f>IF(C135=1,(AI135/Z135),REF)</f>
        <v>246.96915136238144</v>
      </c>
      <c r="AK135">
        <f t="shared" si="63"/>
        <v>134</v>
      </c>
      <c r="AL135">
        <f>IF(B135=1,(AI135/AC135),REF)</f>
        <v>240.13772175536883</v>
      </c>
      <c r="AM135">
        <f t="shared" si="64"/>
        <v>135</v>
      </c>
      <c r="AN135">
        <f t="shared" si="65"/>
        <v>134</v>
      </c>
      <c r="AO135" t="str">
        <f t="shared" si="66"/>
        <v>Robert Morris</v>
      </c>
      <c r="AP135">
        <f t="shared" si="67"/>
        <v>0.36827058784180333</v>
      </c>
      <c r="AQ135">
        <f t="shared" si="68"/>
        <v>0.34270501882450011</v>
      </c>
      <c r="AR135">
        <f t="shared" si="69"/>
        <v>0.66119548898488567</v>
      </c>
      <c r="AS135" t="str">
        <f t="shared" si="70"/>
        <v>Robert Morris</v>
      </c>
      <c r="AT135">
        <f t="shared" si="71"/>
        <v>134</v>
      </c>
      <c r="AU135">
        <f t="shared" si="72"/>
        <v>134.66666666666666</v>
      </c>
      <c r="AW135" t="str">
        <f t="shared" si="73"/>
        <v>Robert Morris</v>
      </c>
      <c r="AX135" t="str">
        <f t="shared" si="74"/>
        <v/>
      </c>
      <c r="AY135">
        <v>134</v>
      </c>
    </row>
    <row r="136" spans="1:52" x14ac:dyDescent="0.25">
      <c r="A136">
        <v>1</v>
      </c>
      <c r="B136">
        <v>1</v>
      </c>
      <c r="C136">
        <v>1</v>
      </c>
      <c r="D136" t="s">
        <v>76</v>
      </c>
      <c r="E136">
        <v>65.373999999999995</v>
      </c>
      <c r="F136">
        <v>199</v>
      </c>
      <c r="G136">
        <v>63.502699999999997</v>
      </c>
      <c r="H136">
        <v>189</v>
      </c>
      <c r="I136">
        <v>103.292</v>
      </c>
      <c r="J136">
        <v>119</v>
      </c>
      <c r="K136">
        <v>105.483</v>
      </c>
      <c r="L136">
        <v>127</v>
      </c>
      <c r="M136">
        <v>97.626300000000001</v>
      </c>
      <c r="N136">
        <v>102</v>
      </c>
      <c r="O136">
        <v>103.17400000000001</v>
      </c>
      <c r="P136">
        <v>184</v>
      </c>
      <c r="Q136">
        <v>2.3084899999999999</v>
      </c>
      <c r="R136">
        <v>144</v>
      </c>
      <c r="S136">
        <f t="shared" si="50"/>
        <v>3.5319851928901365E-2</v>
      </c>
      <c r="T136">
        <f t="shared" si="51"/>
        <v>145</v>
      </c>
      <c r="U136">
        <f t="shared" si="52"/>
        <v>727394.48585508601</v>
      </c>
      <c r="V136">
        <f t="shared" si="53"/>
        <v>127</v>
      </c>
      <c r="W136">
        <f t="shared" si="54"/>
        <v>25.486334012095156</v>
      </c>
      <c r="X136">
        <f t="shared" si="55"/>
        <v>194</v>
      </c>
      <c r="Y136">
        <f t="shared" si="56"/>
        <v>169.5</v>
      </c>
      <c r="Z136">
        <v>0.57450000000000001</v>
      </c>
      <c r="AA136">
        <f t="shared" si="57"/>
        <v>124</v>
      </c>
      <c r="AB136">
        <v>0.51280000000000003</v>
      </c>
      <c r="AC136">
        <f t="shared" si="58"/>
        <v>0.54364999999999997</v>
      </c>
      <c r="AD136">
        <f t="shared" si="59"/>
        <v>148</v>
      </c>
      <c r="AE136">
        <v>0.57150000000000001</v>
      </c>
      <c r="AF136">
        <f t="shared" si="60"/>
        <v>124</v>
      </c>
      <c r="AG136">
        <v>0.62</v>
      </c>
      <c r="AH136">
        <f t="shared" si="61"/>
        <v>126</v>
      </c>
      <c r="AI136">
        <f t="shared" si="62"/>
        <v>139.91666666666666</v>
      </c>
      <c r="AJ136">
        <f>IF(C136=1,(AI136/Z136),REF)</f>
        <v>243.54511169132576</v>
      </c>
      <c r="AK136">
        <f t="shared" si="63"/>
        <v>133</v>
      </c>
      <c r="AL136">
        <f>IF(B136=1,(AI136/AC136),REF)</f>
        <v>257.3653392194733</v>
      </c>
      <c r="AM136">
        <f t="shared" si="64"/>
        <v>141</v>
      </c>
      <c r="AN136">
        <f t="shared" si="65"/>
        <v>133</v>
      </c>
      <c r="AO136" t="str">
        <f t="shared" si="66"/>
        <v>Boston University</v>
      </c>
      <c r="AP136">
        <f t="shared" si="67"/>
        <v>0.38146748132303521</v>
      </c>
      <c r="AQ136">
        <f t="shared" si="68"/>
        <v>0.32336309224471205</v>
      </c>
      <c r="AR136">
        <f t="shared" si="69"/>
        <v>0.65890362286983117</v>
      </c>
      <c r="AS136" t="str">
        <f t="shared" si="70"/>
        <v>Boston University</v>
      </c>
      <c r="AT136">
        <f t="shared" si="71"/>
        <v>135</v>
      </c>
      <c r="AU136">
        <f t="shared" si="72"/>
        <v>138.66666666666666</v>
      </c>
      <c r="AW136" t="str">
        <f t="shared" si="73"/>
        <v>Boston University</v>
      </c>
      <c r="AX136" t="str">
        <f t="shared" si="74"/>
        <v/>
      </c>
      <c r="AY136">
        <v>135</v>
      </c>
    </row>
    <row r="137" spans="1:52" x14ac:dyDescent="0.25">
      <c r="A137">
        <v>1</v>
      </c>
      <c r="B137">
        <v>1</v>
      </c>
      <c r="C137">
        <v>1</v>
      </c>
      <c r="D137" t="s">
        <v>368</v>
      </c>
      <c r="E137">
        <v>61.726599999999998</v>
      </c>
      <c r="F137">
        <v>319</v>
      </c>
      <c r="G137">
        <v>59.283299999999997</v>
      </c>
      <c r="H137">
        <v>323</v>
      </c>
      <c r="I137">
        <v>101.67400000000001</v>
      </c>
      <c r="J137">
        <v>156</v>
      </c>
      <c r="K137">
        <v>103.50700000000001</v>
      </c>
      <c r="L137">
        <v>149</v>
      </c>
      <c r="M137">
        <v>98.316800000000001</v>
      </c>
      <c r="N137">
        <v>122</v>
      </c>
      <c r="O137">
        <v>98.328199999999995</v>
      </c>
      <c r="P137">
        <v>99</v>
      </c>
      <c r="Q137">
        <v>5.1788100000000004</v>
      </c>
      <c r="R137">
        <v>115</v>
      </c>
      <c r="S137">
        <f t="shared" si="50"/>
        <v>8.3898999782913847E-2</v>
      </c>
      <c r="T137">
        <f t="shared" si="51"/>
        <v>114</v>
      </c>
      <c r="U137">
        <f t="shared" si="52"/>
        <v>661320.21571800346</v>
      </c>
      <c r="V137">
        <f t="shared" si="53"/>
        <v>210</v>
      </c>
      <c r="W137">
        <f t="shared" si="54"/>
        <v>24.992666062983311</v>
      </c>
      <c r="X137">
        <f t="shared" si="55"/>
        <v>161</v>
      </c>
      <c r="Y137">
        <f t="shared" si="56"/>
        <v>137.5</v>
      </c>
      <c r="Z137">
        <v>0.48209999999999997</v>
      </c>
      <c r="AA137">
        <f t="shared" si="57"/>
        <v>159</v>
      </c>
      <c r="AB137">
        <v>0.79359999999999997</v>
      </c>
      <c r="AC137">
        <f t="shared" si="58"/>
        <v>0.63785000000000003</v>
      </c>
      <c r="AD137">
        <f t="shared" si="59"/>
        <v>115</v>
      </c>
      <c r="AE137">
        <v>0.61499999999999999</v>
      </c>
      <c r="AF137">
        <f t="shared" si="60"/>
        <v>106</v>
      </c>
      <c r="AG137">
        <v>0.58650000000000002</v>
      </c>
      <c r="AH137">
        <f t="shared" si="61"/>
        <v>136</v>
      </c>
      <c r="AI137">
        <f t="shared" si="62"/>
        <v>136.41666666666666</v>
      </c>
      <c r="AJ137">
        <f>IF(C137=1,(AI137/Z137),REF)</f>
        <v>282.96342390928578</v>
      </c>
      <c r="AK137">
        <f t="shared" si="63"/>
        <v>141</v>
      </c>
      <c r="AL137">
        <f>IF(B137=1,(AI137/AC137),REF)</f>
        <v>213.86950955031222</v>
      </c>
      <c r="AM137">
        <f t="shared" si="64"/>
        <v>127</v>
      </c>
      <c r="AN137">
        <f t="shared" si="65"/>
        <v>115</v>
      </c>
      <c r="AO137" t="str">
        <f t="shared" si="66"/>
        <v>UTEP</v>
      </c>
      <c r="AP137">
        <f t="shared" si="67"/>
        <v>0.31534760129667033</v>
      </c>
      <c r="AQ137">
        <f t="shared" si="68"/>
        <v>0.38827530075003847</v>
      </c>
      <c r="AR137">
        <f t="shared" si="69"/>
        <v>0.65845179880012916</v>
      </c>
      <c r="AS137" t="str">
        <f t="shared" si="70"/>
        <v>UTEP</v>
      </c>
      <c r="AT137">
        <f t="shared" si="71"/>
        <v>136</v>
      </c>
      <c r="AU137">
        <f t="shared" si="72"/>
        <v>122</v>
      </c>
      <c r="AW137" t="str">
        <f t="shared" si="73"/>
        <v>UTEP</v>
      </c>
      <c r="AX137" t="str">
        <f t="shared" si="74"/>
        <v/>
      </c>
      <c r="AY137">
        <v>136</v>
      </c>
    </row>
    <row r="138" spans="1:52" x14ac:dyDescent="0.25">
      <c r="A138">
        <v>1</v>
      </c>
      <c r="B138">
        <v>1</v>
      </c>
      <c r="C138">
        <v>1</v>
      </c>
      <c r="D138" t="s">
        <v>240</v>
      </c>
      <c r="E138">
        <v>68.863200000000006</v>
      </c>
      <c r="F138">
        <v>58</v>
      </c>
      <c r="G138">
        <v>66.981200000000001</v>
      </c>
      <c r="H138">
        <v>47</v>
      </c>
      <c r="I138">
        <v>105.89100000000001</v>
      </c>
      <c r="J138">
        <v>76</v>
      </c>
      <c r="K138">
        <v>106.79900000000001</v>
      </c>
      <c r="L138">
        <v>103</v>
      </c>
      <c r="M138">
        <v>102.30500000000001</v>
      </c>
      <c r="N138">
        <v>205</v>
      </c>
      <c r="O138">
        <v>103.64700000000001</v>
      </c>
      <c r="P138">
        <v>194</v>
      </c>
      <c r="Q138">
        <v>3.1520199999999998</v>
      </c>
      <c r="R138">
        <v>134</v>
      </c>
      <c r="S138">
        <f t="shared" si="50"/>
        <v>4.5771907201524194E-2</v>
      </c>
      <c r="T138">
        <f t="shared" si="51"/>
        <v>133</v>
      </c>
      <c r="U138">
        <f t="shared" si="52"/>
        <v>785455.47725734336</v>
      </c>
      <c r="V138">
        <f t="shared" si="53"/>
        <v>66</v>
      </c>
      <c r="W138">
        <f t="shared" si="54"/>
        <v>24.372696355201807</v>
      </c>
      <c r="X138">
        <f t="shared" si="55"/>
        <v>131</v>
      </c>
      <c r="Y138">
        <f t="shared" si="56"/>
        <v>132</v>
      </c>
      <c r="Z138">
        <v>0.52470000000000006</v>
      </c>
      <c r="AA138">
        <f t="shared" si="57"/>
        <v>143</v>
      </c>
      <c r="AB138">
        <v>0.63419999999999999</v>
      </c>
      <c r="AC138">
        <f t="shared" si="58"/>
        <v>0.57945000000000002</v>
      </c>
      <c r="AD138">
        <f t="shared" si="59"/>
        <v>134</v>
      </c>
      <c r="AE138">
        <v>0.59919999999999995</v>
      </c>
      <c r="AF138">
        <f t="shared" si="60"/>
        <v>108</v>
      </c>
      <c r="AG138">
        <v>0.51700000000000002</v>
      </c>
      <c r="AH138">
        <f t="shared" si="61"/>
        <v>158</v>
      </c>
      <c r="AI138">
        <f t="shared" si="62"/>
        <v>121.83333333333333</v>
      </c>
      <c r="AJ138">
        <f>IF(C138=1,(AI138/Z138),REF)</f>
        <v>232.19617559240197</v>
      </c>
      <c r="AK138">
        <f t="shared" si="63"/>
        <v>130</v>
      </c>
      <c r="AL138">
        <f>IF(B138=1,(AI138/AC138),REF)</f>
        <v>210.25685276267723</v>
      </c>
      <c r="AM138">
        <f t="shared" si="64"/>
        <v>124</v>
      </c>
      <c r="AN138">
        <f t="shared" si="65"/>
        <v>124</v>
      </c>
      <c r="AO138" t="str">
        <f t="shared" si="66"/>
        <v>Niagara</v>
      </c>
      <c r="AP138">
        <f t="shared" si="67"/>
        <v>0.35006685149521521</v>
      </c>
      <c r="AQ138">
        <f t="shared" si="68"/>
        <v>0.35347769259232897</v>
      </c>
      <c r="AR138">
        <f t="shared" si="69"/>
        <v>0.6584224668026325</v>
      </c>
      <c r="AS138" t="str">
        <f t="shared" si="70"/>
        <v>Niagara</v>
      </c>
      <c r="AT138">
        <f t="shared" si="71"/>
        <v>137</v>
      </c>
      <c r="AU138">
        <f t="shared" si="72"/>
        <v>131.66666666666666</v>
      </c>
      <c r="AW138" t="str">
        <f t="shared" si="73"/>
        <v>Niagara</v>
      </c>
      <c r="AX138" t="str">
        <f t="shared" si="74"/>
        <v/>
      </c>
      <c r="AY138">
        <v>137</v>
      </c>
    </row>
    <row r="139" spans="1:52" x14ac:dyDescent="0.25">
      <c r="A139">
        <v>1</v>
      </c>
      <c r="B139">
        <v>1</v>
      </c>
      <c r="C139">
        <v>1</v>
      </c>
      <c r="D139" t="s">
        <v>233</v>
      </c>
      <c r="E139">
        <v>61.646599999999999</v>
      </c>
      <c r="F139">
        <v>321</v>
      </c>
      <c r="G139">
        <v>59.843499999999999</v>
      </c>
      <c r="H139">
        <v>316</v>
      </c>
      <c r="I139">
        <v>94.405199999999994</v>
      </c>
      <c r="J139">
        <v>289</v>
      </c>
      <c r="K139">
        <v>101.877</v>
      </c>
      <c r="L139">
        <v>181</v>
      </c>
      <c r="M139">
        <v>103.169</v>
      </c>
      <c r="N139">
        <v>226</v>
      </c>
      <c r="O139">
        <v>99.185500000000005</v>
      </c>
      <c r="P139">
        <v>108</v>
      </c>
      <c r="Q139">
        <v>2.6918799999999998</v>
      </c>
      <c r="R139">
        <v>139</v>
      </c>
      <c r="S139">
        <f t="shared" si="50"/>
        <v>4.3660153195796539E-2</v>
      </c>
      <c r="T139">
        <f t="shared" si="51"/>
        <v>136</v>
      </c>
      <c r="U139">
        <f t="shared" si="52"/>
        <v>639825.32256421132</v>
      </c>
      <c r="V139">
        <f t="shared" si="53"/>
        <v>239</v>
      </c>
      <c r="W139">
        <f t="shared" si="54"/>
        <v>25.375112142334959</v>
      </c>
      <c r="X139">
        <f t="shared" si="55"/>
        <v>187</v>
      </c>
      <c r="Y139">
        <f t="shared" si="56"/>
        <v>161.5</v>
      </c>
      <c r="Z139">
        <v>0.51770000000000005</v>
      </c>
      <c r="AA139">
        <f t="shared" si="57"/>
        <v>145</v>
      </c>
      <c r="AB139">
        <v>0.71440000000000003</v>
      </c>
      <c r="AC139">
        <f t="shared" si="58"/>
        <v>0.61604999999999999</v>
      </c>
      <c r="AD139">
        <f t="shared" si="59"/>
        <v>127</v>
      </c>
      <c r="AE139">
        <v>0.55130000000000001</v>
      </c>
      <c r="AF139">
        <f t="shared" si="60"/>
        <v>133</v>
      </c>
      <c r="AG139">
        <v>0.56479999999999997</v>
      </c>
      <c r="AH139">
        <f t="shared" si="61"/>
        <v>145</v>
      </c>
      <c r="AI139">
        <f t="shared" si="62"/>
        <v>156.91666666666666</v>
      </c>
      <c r="AJ139">
        <f>IF(C139=1,(AI139/Z139),REF)</f>
        <v>303.10347047839798</v>
      </c>
      <c r="AK139">
        <f t="shared" si="63"/>
        <v>145</v>
      </c>
      <c r="AL139">
        <f>IF(B139=1,(AI139/AC139),REF)</f>
        <v>254.71417363309254</v>
      </c>
      <c r="AM139">
        <f t="shared" si="64"/>
        <v>140</v>
      </c>
      <c r="AN139">
        <f t="shared" si="65"/>
        <v>127</v>
      </c>
      <c r="AO139" t="str">
        <f t="shared" si="66"/>
        <v>Nebraska</v>
      </c>
      <c r="AP139">
        <f t="shared" si="67"/>
        <v>0.33631365791545015</v>
      </c>
      <c r="AQ139">
        <f t="shared" si="68"/>
        <v>0.36690120407088961</v>
      </c>
      <c r="AR139">
        <f t="shared" si="69"/>
        <v>0.65829903431915526</v>
      </c>
      <c r="AS139" t="str">
        <f t="shared" si="70"/>
        <v>Nebraska</v>
      </c>
      <c r="AT139">
        <f t="shared" si="71"/>
        <v>138</v>
      </c>
      <c r="AU139">
        <f t="shared" si="72"/>
        <v>130.66666666666666</v>
      </c>
      <c r="AW139" t="str">
        <f t="shared" si="73"/>
        <v>Nebraska</v>
      </c>
      <c r="AX139" t="str">
        <f t="shared" si="74"/>
        <v/>
      </c>
      <c r="AY139">
        <v>138</v>
      </c>
    </row>
    <row r="140" spans="1:52" x14ac:dyDescent="0.25">
      <c r="A140">
        <v>1</v>
      </c>
      <c r="B140">
        <v>1</v>
      </c>
      <c r="C140">
        <v>1</v>
      </c>
      <c r="D140" t="s">
        <v>56</v>
      </c>
      <c r="E140">
        <v>62.788499999999999</v>
      </c>
      <c r="F140">
        <v>299</v>
      </c>
      <c r="G140">
        <v>61.148099999999999</v>
      </c>
      <c r="H140">
        <v>282</v>
      </c>
      <c r="I140">
        <v>102.015</v>
      </c>
      <c r="J140">
        <v>147</v>
      </c>
      <c r="K140">
        <v>102.346</v>
      </c>
      <c r="L140">
        <v>173</v>
      </c>
      <c r="M140">
        <v>95.779399999999995</v>
      </c>
      <c r="N140">
        <v>66</v>
      </c>
      <c r="O140">
        <v>101.191</v>
      </c>
      <c r="P140">
        <v>142</v>
      </c>
      <c r="Q140">
        <v>1.1553500000000001</v>
      </c>
      <c r="R140">
        <v>150</v>
      </c>
      <c r="S140">
        <f t="shared" si="50"/>
        <v>1.8395088272534003E-2</v>
      </c>
      <c r="T140">
        <f t="shared" si="51"/>
        <v>151</v>
      </c>
      <c r="U140">
        <f t="shared" si="52"/>
        <v>657690.93427206599</v>
      </c>
      <c r="V140">
        <f t="shared" si="53"/>
        <v>217</v>
      </c>
      <c r="W140">
        <f t="shared" si="54"/>
        <v>25.724498232110886</v>
      </c>
      <c r="X140">
        <f t="shared" si="55"/>
        <v>215</v>
      </c>
      <c r="Y140">
        <f t="shared" si="56"/>
        <v>183</v>
      </c>
      <c r="Z140">
        <v>0.58130000000000004</v>
      </c>
      <c r="AA140">
        <f t="shared" si="57"/>
        <v>123</v>
      </c>
      <c r="AB140">
        <v>0.48970000000000002</v>
      </c>
      <c r="AC140">
        <f t="shared" si="58"/>
        <v>0.53550000000000009</v>
      </c>
      <c r="AD140">
        <f t="shared" si="59"/>
        <v>153</v>
      </c>
      <c r="AE140">
        <v>0.69940000000000002</v>
      </c>
      <c r="AF140">
        <f t="shared" si="60"/>
        <v>85</v>
      </c>
      <c r="AG140">
        <v>0.55030000000000001</v>
      </c>
      <c r="AH140">
        <f t="shared" si="61"/>
        <v>152</v>
      </c>
      <c r="AI140">
        <f t="shared" si="62"/>
        <v>156.83333333333334</v>
      </c>
      <c r="AJ140">
        <f>IF(C140=1,(AI140/Z140),REF)</f>
        <v>269.79758013647569</v>
      </c>
      <c r="AK140">
        <f t="shared" si="63"/>
        <v>138</v>
      </c>
      <c r="AL140">
        <f>IF(B140=1,(AI140/AC140),REF)</f>
        <v>292.87270463741049</v>
      </c>
      <c r="AM140">
        <f t="shared" si="64"/>
        <v>151</v>
      </c>
      <c r="AN140">
        <f t="shared" si="65"/>
        <v>138</v>
      </c>
      <c r="AO140" t="str">
        <f t="shared" si="66"/>
        <v>Albany</v>
      </c>
      <c r="AP140">
        <f t="shared" si="67"/>
        <v>0.38205153464271691</v>
      </c>
      <c r="AQ140">
        <f t="shared" si="68"/>
        <v>0.3134111384836028</v>
      </c>
      <c r="AR140">
        <f t="shared" si="69"/>
        <v>0.65538656130593664</v>
      </c>
      <c r="AS140" t="str">
        <f t="shared" si="70"/>
        <v>Albany</v>
      </c>
      <c r="AT140">
        <f t="shared" si="71"/>
        <v>139</v>
      </c>
      <c r="AU140">
        <f t="shared" si="72"/>
        <v>143.33333333333334</v>
      </c>
      <c r="AW140" t="str">
        <f t="shared" si="73"/>
        <v>Albany</v>
      </c>
      <c r="AX140" t="str">
        <f t="shared" si="74"/>
        <v/>
      </c>
      <c r="AY140">
        <v>139</v>
      </c>
    </row>
    <row r="141" spans="1:52" x14ac:dyDescent="0.25">
      <c r="A141">
        <v>1</v>
      </c>
      <c r="B141">
        <v>1</v>
      </c>
      <c r="C141">
        <v>1</v>
      </c>
      <c r="D141" t="s">
        <v>51</v>
      </c>
      <c r="E141">
        <v>64.287499999999994</v>
      </c>
      <c r="F141">
        <v>244</v>
      </c>
      <c r="G141">
        <v>62.552500000000002</v>
      </c>
      <c r="H141">
        <v>230</v>
      </c>
      <c r="I141">
        <v>106.65600000000001</v>
      </c>
      <c r="J141">
        <v>63</v>
      </c>
      <c r="K141">
        <v>112.884</v>
      </c>
      <c r="L141">
        <v>27</v>
      </c>
      <c r="M141">
        <v>105.744</v>
      </c>
      <c r="N141">
        <v>281</v>
      </c>
      <c r="O141">
        <v>104.44</v>
      </c>
      <c r="P141">
        <v>210</v>
      </c>
      <c r="Q141">
        <v>8.4433900000000008</v>
      </c>
      <c r="R141">
        <v>84</v>
      </c>
      <c r="S141">
        <f t="shared" si="50"/>
        <v>0.13134746257048421</v>
      </c>
      <c r="T141">
        <f t="shared" si="51"/>
        <v>86</v>
      </c>
      <c r="U141">
        <f t="shared" si="52"/>
        <v>819202.59145259997</v>
      </c>
      <c r="V141">
        <f t="shared" si="53"/>
        <v>42</v>
      </c>
      <c r="W141">
        <f t="shared" si="54"/>
        <v>26.427765448862385</v>
      </c>
      <c r="X141">
        <f t="shared" si="55"/>
        <v>253</v>
      </c>
      <c r="Y141">
        <f t="shared" si="56"/>
        <v>169.5</v>
      </c>
      <c r="Z141">
        <v>0.45369999999999999</v>
      </c>
      <c r="AA141">
        <f t="shared" si="57"/>
        <v>172</v>
      </c>
      <c r="AB141">
        <v>0.83789999999999998</v>
      </c>
      <c r="AC141">
        <f t="shared" si="58"/>
        <v>0.64579999999999993</v>
      </c>
      <c r="AD141">
        <f t="shared" si="59"/>
        <v>112</v>
      </c>
      <c r="AE141">
        <v>0.33700000000000002</v>
      </c>
      <c r="AF141">
        <f t="shared" si="60"/>
        <v>220</v>
      </c>
      <c r="AG141">
        <v>0.60270000000000001</v>
      </c>
      <c r="AH141">
        <f t="shared" si="61"/>
        <v>132</v>
      </c>
      <c r="AI141">
        <f t="shared" si="62"/>
        <v>126.91666666666667</v>
      </c>
      <c r="AJ141">
        <f>IF(C141=1,(AI141/Z141),REF)</f>
        <v>279.73697744471383</v>
      </c>
      <c r="AK141">
        <f t="shared" si="63"/>
        <v>139</v>
      </c>
      <c r="AL141">
        <f>IF(B141=1,(AI141/AC141),REF)</f>
        <v>196.52627232373285</v>
      </c>
      <c r="AM141">
        <f t="shared" si="64"/>
        <v>117</v>
      </c>
      <c r="AN141">
        <f t="shared" si="65"/>
        <v>112</v>
      </c>
      <c r="AO141" t="str">
        <f t="shared" si="66"/>
        <v>Air Force</v>
      </c>
      <c r="AP141">
        <f t="shared" si="67"/>
        <v>0.29711133587791277</v>
      </c>
      <c r="AQ141">
        <f t="shared" si="68"/>
        <v>0.39729241865748099</v>
      </c>
      <c r="AR141">
        <f t="shared" si="69"/>
        <v>0.65498721951150851</v>
      </c>
      <c r="AS141" t="str">
        <f t="shared" si="70"/>
        <v>Air Force</v>
      </c>
      <c r="AT141">
        <f t="shared" si="71"/>
        <v>140</v>
      </c>
      <c r="AU141">
        <f t="shared" si="72"/>
        <v>121.33333333333333</v>
      </c>
      <c r="AW141" t="str">
        <f t="shared" si="73"/>
        <v>Air Force</v>
      </c>
      <c r="AX141" t="str">
        <f t="shared" si="74"/>
        <v/>
      </c>
      <c r="AY141">
        <v>140</v>
      </c>
    </row>
    <row r="142" spans="1:52" x14ac:dyDescent="0.25">
      <c r="A142">
        <v>1</v>
      </c>
      <c r="B142">
        <v>1</v>
      </c>
      <c r="C142">
        <v>1</v>
      </c>
      <c r="D142" t="s">
        <v>347</v>
      </c>
      <c r="E142">
        <v>64.896199999999993</v>
      </c>
      <c r="F142">
        <v>224</v>
      </c>
      <c r="G142">
        <v>63.096499999999999</v>
      </c>
      <c r="H142">
        <v>205</v>
      </c>
      <c r="I142">
        <v>106.077</v>
      </c>
      <c r="J142">
        <v>72</v>
      </c>
      <c r="K142">
        <v>106.703</v>
      </c>
      <c r="L142">
        <v>105</v>
      </c>
      <c r="M142">
        <v>100.355</v>
      </c>
      <c r="N142">
        <v>163</v>
      </c>
      <c r="O142">
        <v>105.116</v>
      </c>
      <c r="P142">
        <v>222</v>
      </c>
      <c r="Q142">
        <v>1.58725</v>
      </c>
      <c r="R142">
        <v>149</v>
      </c>
      <c r="S142">
        <f t="shared" si="50"/>
        <v>2.4454436469315669E-2</v>
      </c>
      <c r="T142">
        <f t="shared" si="51"/>
        <v>149</v>
      </c>
      <c r="U142">
        <f t="shared" si="52"/>
        <v>738877.64554930571</v>
      </c>
      <c r="V142">
        <f t="shared" si="53"/>
        <v>112</v>
      </c>
      <c r="W142">
        <f t="shared" si="54"/>
        <v>26.451533481530436</v>
      </c>
      <c r="X142">
        <f t="shared" si="55"/>
        <v>254</v>
      </c>
      <c r="Y142">
        <f t="shared" si="56"/>
        <v>201.5</v>
      </c>
      <c r="Z142">
        <v>0.5292</v>
      </c>
      <c r="AA142">
        <f t="shared" si="57"/>
        <v>142</v>
      </c>
      <c r="AB142">
        <v>0.62570000000000003</v>
      </c>
      <c r="AC142">
        <f t="shared" si="58"/>
        <v>0.57745000000000002</v>
      </c>
      <c r="AD142">
        <f t="shared" si="59"/>
        <v>135</v>
      </c>
      <c r="AE142">
        <v>0.51580000000000004</v>
      </c>
      <c r="AF142">
        <f t="shared" si="60"/>
        <v>147</v>
      </c>
      <c r="AG142">
        <v>0.68469999999999998</v>
      </c>
      <c r="AH142">
        <f t="shared" si="61"/>
        <v>102</v>
      </c>
      <c r="AI142">
        <f t="shared" si="62"/>
        <v>141.08333333333334</v>
      </c>
      <c r="AJ142">
        <f>IF(C142=1,(AI142/Z142),REF)</f>
        <v>266.59737969261778</v>
      </c>
      <c r="AK142">
        <f t="shared" si="63"/>
        <v>137</v>
      </c>
      <c r="AL142">
        <f>IF(B142=1,(AI142/AC142),REF)</f>
        <v>244.32129765924901</v>
      </c>
      <c r="AM142">
        <f t="shared" si="64"/>
        <v>137</v>
      </c>
      <c r="AN142">
        <f t="shared" si="65"/>
        <v>135</v>
      </c>
      <c r="AO142" t="str">
        <f t="shared" si="66"/>
        <v>Tulane</v>
      </c>
      <c r="AP142">
        <f t="shared" si="67"/>
        <v>0.34822478461002709</v>
      </c>
      <c r="AQ142">
        <f t="shared" si="68"/>
        <v>0.34570768505235894</v>
      </c>
      <c r="AR142">
        <f t="shared" si="69"/>
        <v>0.65480936998817074</v>
      </c>
      <c r="AS142" t="str">
        <f t="shared" si="70"/>
        <v>Tulane</v>
      </c>
      <c r="AT142">
        <f t="shared" si="71"/>
        <v>141</v>
      </c>
      <c r="AU142">
        <f t="shared" si="72"/>
        <v>137</v>
      </c>
      <c r="AW142" t="str">
        <f t="shared" si="73"/>
        <v>Tulane</v>
      </c>
      <c r="AX142" t="str">
        <f t="shared" si="74"/>
        <v/>
      </c>
      <c r="AY142">
        <v>141</v>
      </c>
    </row>
    <row r="143" spans="1:52" x14ac:dyDescent="0.25">
      <c r="A143">
        <v>1</v>
      </c>
      <c r="B143">
        <v>1</v>
      </c>
      <c r="C143">
        <v>1</v>
      </c>
      <c r="D143" t="s">
        <v>349</v>
      </c>
      <c r="E143">
        <v>71.049099999999996</v>
      </c>
      <c r="F143">
        <v>12</v>
      </c>
      <c r="G143">
        <v>68.606800000000007</v>
      </c>
      <c r="H143">
        <v>15</v>
      </c>
      <c r="I143">
        <v>98.956000000000003</v>
      </c>
      <c r="J143">
        <v>201</v>
      </c>
      <c r="K143">
        <v>100.592</v>
      </c>
      <c r="L143">
        <v>203</v>
      </c>
      <c r="M143">
        <v>100.49</v>
      </c>
      <c r="N143">
        <v>167</v>
      </c>
      <c r="O143">
        <v>100.387</v>
      </c>
      <c r="P143">
        <v>131</v>
      </c>
      <c r="Q143">
        <v>0.205903</v>
      </c>
      <c r="R143">
        <v>164</v>
      </c>
      <c r="S143">
        <f t="shared" si="50"/>
        <v>2.8853285967028199E-3</v>
      </c>
      <c r="T143">
        <f t="shared" si="51"/>
        <v>165</v>
      </c>
      <c r="U143">
        <f t="shared" si="52"/>
        <v>718928.1135917824</v>
      </c>
      <c r="V143">
        <f t="shared" si="53"/>
        <v>139</v>
      </c>
      <c r="W143">
        <f t="shared" si="54"/>
        <v>22.445298235943074</v>
      </c>
      <c r="X143">
        <f t="shared" si="55"/>
        <v>54</v>
      </c>
      <c r="Y143">
        <f t="shared" si="56"/>
        <v>109.5</v>
      </c>
      <c r="Z143">
        <v>0.53300000000000003</v>
      </c>
      <c r="AA143">
        <f t="shared" si="57"/>
        <v>138</v>
      </c>
      <c r="AB143">
        <v>0.56169999999999998</v>
      </c>
      <c r="AC143">
        <f t="shared" si="58"/>
        <v>0.54735</v>
      </c>
      <c r="AD143">
        <f t="shared" si="59"/>
        <v>147</v>
      </c>
      <c r="AE143">
        <v>0.64729999999999999</v>
      </c>
      <c r="AF143">
        <f t="shared" si="60"/>
        <v>98</v>
      </c>
      <c r="AG143">
        <v>0.54490000000000005</v>
      </c>
      <c r="AH143">
        <f t="shared" si="61"/>
        <v>154</v>
      </c>
      <c r="AI143">
        <f t="shared" si="62"/>
        <v>135.41666666666666</v>
      </c>
      <c r="AJ143">
        <f>IF(C143=1,(AI143/Z143),REF)</f>
        <v>254.06504065040647</v>
      </c>
      <c r="AK143">
        <f t="shared" si="63"/>
        <v>136</v>
      </c>
      <c r="AL143">
        <f>IF(B143=1,(AI143/AC143),REF)</f>
        <v>247.40415943485274</v>
      </c>
      <c r="AM143">
        <f t="shared" si="64"/>
        <v>138</v>
      </c>
      <c r="AN143">
        <f t="shared" si="65"/>
        <v>136</v>
      </c>
      <c r="AO143" t="str">
        <f t="shared" si="66"/>
        <v>UAB</v>
      </c>
      <c r="AP143">
        <f t="shared" si="67"/>
        <v>0.35241805385438435</v>
      </c>
      <c r="AQ143">
        <f t="shared" si="68"/>
        <v>0.3271742096057545</v>
      </c>
      <c r="AR143">
        <f t="shared" si="69"/>
        <v>0.64936275005918698</v>
      </c>
      <c r="AS143" t="str">
        <f t="shared" si="70"/>
        <v>UAB</v>
      </c>
      <c r="AT143">
        <f t="shared" si="71"/>
        <v>142</v>
      </c>
      <c r="AU143">
        <f t="shared" si="72"/>
        <v>141.66666666666666</v>
      </c>
      <c r="AW143" t="str">
        <f t="shared" si="73"/>
        <v>UAB</v>
      </c>
      <c r="AX143" t="str">
        <f t="shared" si="74"/>
        <v/>
      </c>
      <c r="AY143">
        <v>142</v>
      </c>
    </row>
    <row r="144" spans="1:52" x14ac:dyDescent="0.25">
      <c r="A144">
        <v>1</v>
      </c>
      <c r="B144">
        <v>1</v>
      </c>
      <c r="C144">
        <v>1</v>
      </c>
      <c r="D144" t="s">
        <v>267</v>
      </c>
      <c r="E144">
        <v>65.891400000000004</v>
      </c>
      <c r="F144">
        <v>178</v>
      </c>
      <c r="G144">
        <v>63.162100000000002</v>
      </c>
      <c r="H144">
        <v>202</v>
      </c>
      <c r="I144">
        <v>104.739</v>
      </c>
      <c r="J144">
        <v>93</v>
      </c>
      <c r="K144">
        <v>105.879</v>
      </c>
      <c r="L144">
        <v>115</v>
      </c>
      <c r="M144">
        <v>100.874</v>
      </c>
      <c r="N144">
        <v>172</v>
      </c>
      <c r="O144">
        <v>104.88</v>
      </c>
      <c r="P144">
        <v>218</v>
      </c>
      <c r="Q144">
        <v>0.99857600000000002</v>
      </c>
      <c r="R144">
        <v>154</v>
      </c>
      <c r="S144">
        <f t="shared" si="50"/>
        <v>1.5161310884273355E-2</v>
      </c>
      <c r="T144">
        <f t="shared" si="51"/>
        <v>154</v>
      </c>
      <c r="U144">
        <f t="shared" si="52"/>
        <v>738666.4889231876</v>
      </c>
      <c r="V144">
        <f t="shared" si="53"/>
        <v>113</v>
      </c>
      <c r="W144">
        <f t="shared" si="54"/>
        <v>25.958497454257767</v>
      </c>
      <c r="X144">
        <f t="shared" si="55"/>
        <v>224</v>
      </c>
      <c r="Y144">
        <f t="shared" si="56"/>
        <v>189</v>
      </c>
      <c r="Z144">
        <v>0.54659999999999997</v>
      </c>
      <c r="AA144">
        <f t="shared" si="57"/>
        <v>135</v>
      </c>
      <c r="AB144">
        <v>0.52170000000000005</v>
      </c>
      <c r="AC144">
        <f t="shared" si="58"/>
        <v>0.53415000000000001</v>
      </c>
      <c r="AD144">
        <f t="shared" si="59"/>
        <v>154</v>
      </c>
      <c r="AE144">
        <v>0.32690000000000002</v>
      </c>
      <c r="AF144">
        <f t="shared" si="60"/>
        <v>222</v>
      </c>
      <c r="AG144">
        <v>0.59809999999999997</v>
      </c>
      <c r="AH144">
        <f t="shared" si="61"/>
        <v>133</v>
      </c>
      <c r="AI144">
        <f t="shared" si="62"/>
        <v>160.83333333333334</v>
      </c>
      <c r="AJ144">
        <f>IF(C144=1,(AI144/Z144),REF)</f>
        <v>294.24320039029152</v>
      </c>
      <c r="AK144">
        <f t="shared" si="63"/>
        <v>144</v>
      </c>
      <c r="AL144">
        <f>IF(B144=1,(AI144/AC144),REF)</f>
        <v>301.1014384224157</v>
      </c>
      <c r="AM144">
        <f t="shared" si="64"/>
        <v>153</v>
      </c>
      <c r="AN144">
        <f t="shared" si="65"/>
        <v>144</v>
      </c>
      <c r="AO144" t="str">
        <f t="shared" si="66"/>
        <v>Oral Roberts</v>
      </c>
      <c r="AP144">
        <f t="shared" si="67"/>
        <v>0.35614300137033544</v>
      </c>
      <c r="AQ144">
        <f t="shared" si="68"/>
        <v>0.31154009144630568</v>
      </c>
      <c r="AR144">
        <f t="shared" si="69"/>
        <v>0.64478682273071519</v>
      </c>
      <c r="AS144" t="str">
        <f t="shared" si="70"/>
        <v>Oral Roberts</v>
      </c>
      <c r="AT144">
        <f t="shared" si="71"/>
        <v>143</v>
      </c>
      <c r="AU144">
        <f t="shared" si="72"/>
        <v>147</v>
      </c>
      <c r="AW144" t="str">
        <f t="shared" si="73"/>
        <v>Oral Roberts</v>
      </c>
      <c r="AX144" t="str">
        <f t="shared" si="74"/>
        <v/>
      </c>
      <c r="AY144">
        <v>143</v>
      </c>
    </row>
    <row r="145" spans="1:51" x14ac:dyDescent="0.25">
      <c r="A145">
        <v>1</v>
      </c>
      <c r="B145">
        <v>1</v>
      </c>
      <c r="C145">
        <v>1</v>
      </c>
      <c r="D145" t="s">
        <v>364</v>
      </c>
      <c r="E145">
        <v>66.250799999999998</v>
      </c>
      <c r="F145">
        <v>163</v>
      </c>
      <c r="G145">
        <v>64.557100000000005</v>
      </c>
      <c r="H145">
        <v>138</v>
      </c>
      <c r="I145">
        <v>96.684100000000001</v>
      </c>
      <c r="J145">
        <v>247</v>
      </c>
      <c r="K145">
        <v>98.889399999999995</v>
      </c>
      <c r="L145">
        <v>237</v>
      </c>
      <c r="M145">
        <v>94.381799999999998</v>
      </c>
      <c r="N145">
        <v>48</v>
      </c>
      <c r="O145">
        <v>96.422399999999996</v>
      </c>
      <c r="P145">
        <v>71</v>
      </c>
      <c r="Q145">
        <v>2.4670800000000002</v>
      </c>
      <c r="R145">
        <v>143</v>
      </c>
      <c r="S145">
        <f t="shared" si="50"/>
        <v>3.7237286191261071E-2</v>
      </c>
      <c r="T145">
        <f t="shared" si="51"/>
        <v>143</v>
      </c>
      <c r="U145">
        <f t="shared" si="52"/>
        <v>647874.08818459569</v>
      </c>
      <c r="V145">
        <f t="shared" si="53"/>
        <v>226</v>
      </c>
      <c r="W145">
        <f t="shared" si="54"/>
        <v>22.568025945672446</v>
      </c>
      <c r="X145">
        <f t="shared" si="55"/>
        <v>60</v>
      </c>
      <c r="Y145">
        <f t="shared" si="56"/>
        <v>101.5</v>
      </c>
      <c r="Z145">
        <v>0.55969999999999998</v>
      </c>
      <c r="AA145">
        <f t="shared" si="57"/>
        <v>129</v>
      </c>
      <c r="AB145">
        <v>0.47349999999999998</v>
      </c>
      <c r="AC145">
        <f t="shared" si="58"/>
        <v>0.51659999999999995</v>
      </c>
      <c r="AD145">
        <f t="shared" si="59"/>
        <v>159</v>
      </c>
      <c r="AE145">
        <v>0.4965</v>
      </c>
      <c r="AF145">
        <f t="shared" si="60"/>
        <v>158</v>
      </c>
      <c r="AG145">
        <v>0.4355</v>
      </c>
      <c r="AH145">
        <f t="shared" si="61"/>
        <v>186</v>
      </c>
      <c r="AI145">
        <f t="shared" si="62"/>
        <v>162.25</v>
      </c>
      <c r="AJ145">
        <f>IF(C145=1,(AI145/Z145),REF)</f>
        <v>289.88743969983921</v>
      </c>
      <c r="AK145">
        <f t="shared" si="63"/>
        <v>143</v>
      </c>
      <c r="AL145">
        <f>IF(B145=1,(AI145/AC145),REF)</f>
        <v>314.07278358497877</v>
      </c>
      <c r="AM145">
        <f t="shared" si="64"/>
        <v>157</v>
      </c>
      <c r="AN145">
        <f t="shared" si="65"/>
        <v>143</v>
      </c>
      <c r="AO145" t="str">
        <f t="shared" si="66"/>
        <v>UT Arlington</v>
      </c>
      <c r="AP145">
        <f t="shared" si="67"/>
        <v>0.36522272929980076</v>
      </c>
      <c r="AQ145">
        <f t="shared" si="68"/>
        <v>0.29971979575636237</v>
      </c>
      <c r="AR145">
        <f t="shared" si="69"/>
        <v>0.64372688113868726</v>
      </c>
      <c r="AS145" t="str">
        <f t="shared" si="70"/>
        <v>UT Arlington</v>
      </c>
      <c r="AT145">
        <f t="shared" si="71"/>
        <v>144</v>
      </c>
      <c r="AU145">
        <f t="shared" si="72"/>
        <v>148.66666666666666</v>
      </c>
      <c r="AW145" t="str">
        <f t="shared" si="73"/>
        <v>UT Arlington</v>
      </c>
      <c r="AX145" t="str">
        <f t="shared" si="74"/>
        <v/>
      </c>
      <c r="AY145">
        <v>144</v>
      </c>
    </row>
    <row r="146" spans="1:51" x14ac:dyDescent="0.25">
      <c r="A146">
        <v>1</v>
      </c>
      <c r="B146">
        <v>1</v>
      </c>
      <c r="C146">
        <v>1</v>
      </c>
      <c r="D146" t="s">
        <v>351</v>
      </c>
      <c r="E146">
        <v>65.935299999999998</v>
      </c>
      <c r="F146">
        <v>177</v>
      </c>
      <c r="G146">
        <v>63.843400000000003</v>
      </c>
      <c r="H146">
        <v>175</v>
      </c>
      <c r="I146">
        <v>100.33799999999999</v>
      </c>
      <c r="J146">
        <v>179</v>
      </c>
      <c r="K146">
        <v>101.965</v>
      </c>
      <c r="L146">
        <v>180</v>
      </c>
      <c r="M146">
        <v>98.984200000000001</v>
      </c>
      <c r="N146">
        <v>140</v>
      </c>
      <c r="O146">
        <v>98.7393</v>
      </c>
      <c r="P146">
        <v>104</v>
      </c>
      <c r="Q146">
        <v>3.2256900000000002</v>
      </c>
      <c r="R146">
        <v>130</v>
      </c>
      <c r="S146">
        <f t="shared" si="50"/>
        <v>4.8922201006137887E-2</v>
      </c>
      <c r="T146">
        <f t="shared" si="51"/>
        <v>130</v>
      </c>
      <c r="U146">
        <f t="shared" si="52"/>
        <v>685520.16392874252</v>
      </c>
      <c r="V146">
        <f t="shared" si="53"/>
        <v>182</v>
      </c>
      <c r="W146">
        <f t="shared" si="54"/>
        <v>23.554076643991039</v>
      </c>
      <c r="X146">
        <f t="shared" si="55"/>
        <v>100</v>
      </c>
      <c r="Y146">
        <f t="shared" si="56"/>
        <v>115</v>
      </c>
      <c r="Z146">
        <v>0.49180000000000001</v>
      </c>
      <c r="AA146">
        <f t="shared" si="57"/>
        <v>156</v>
      </c>
      <c r="AB146">
        <v>0.63319999999999999</v>
      </c>
      <c r="AC146">
        <f t="shared" si="58"/>
        <v>0.5625</v>
      </c>
      <c r="AD146">
        <f t="shared" si="59"/>
        <v>140</v>
      </c>
      <c r="AE146">
        <v>0.49280000000000002</v>
      </c>
      <c r="AF146">
        <f t="shared" si="60"/>
        <v>160</v>
      </c>
      <c r="AG146">
        <v>0.61629999999999996</v>
      </c>
      <c r="AH146">
        <f t="shared" si="61"/>
        <v>128</v>
      </c>
      <c r="AI146">
        <f t="shared" si="62"/>
        <v>142.5</v>
      </c>
      <c r="AJ146">
        <f>IF(C146=1,(AI146/Z146),REF)</f>
        <v>289.7519316795445</v>
      </c>
      <c r="AK146">
        <f t="shared" si="63"/>
        <v>142</v>
      </c>
      <c r="AL146">
        <f>IF(B146=1,(AI146/AC146),REF)</f>
        <v>253.33333333333334</v>
      </c>
      <c r="AM146">
        <f t="shared" si="64"/>
        <v>139</v>
      </c>
      <c r="AN146">
        <f t="shared" si="65"/>
        <v>139</v>
      </c>
      <c r="AO146" t="str">
        <f t="shared" si="66"/>
        <v>UC Irvine</v>
      </c>
      <c r="AP146">
        <f t="shared" si="67"/>
        <v>0.32093074256304144</v>
      </c>
      <c r="AQ146">
        <f t="shared" si="68"/>
        <v>0.33523611472347009</v>
      </c>
      <c r="AR146">
        <f t="shared" si="69"/>
        <v>0.64031506229270896</v>
      </c>
      <c r="AS146" t="str">
        <f t="shared" si="70"/>
        <v>UC Irvine</v>
      </c>
      <c r="AT146">
        <f t="shared" si="71"/>
        <v>145</v>
      </c>
      <c r="AU146">
        <f t="shared" si="72"/>
        <v>141.33333333333334</v>
      </c>
      <c r="AW146" t="str">
        <f t="shared" si="73"/>
        <v>UC Irvine</v>
      </c>
      <c r="AX146" t="str">
        <f t="shared" si="74"/>
        <v/>
      </c>
      <c r="AY146">
        <v>145</v>
      </c>
    </row>
    <row r="147" spans="1:51" x14ac:dyDescent="0.25">
      <c r="A147">
        <v>1</v>
      </c>
      <c r="B147">
        <v>1</v>
      </c>
      <c r="C147">
        <v>1</v>
      </c>
      <c r="D147" t="s">
        <v>272</v>
      </c>
      <c r="E147">
        <v>64.440799999999996</v>
      </c>
      <c r="F147">
        <v>240</v>
      </c>
      <c r="G147">
        <v>63.308900000000001</v>
      </c>
      <c r="H147">
        <v>195</v>
      </c>
      <c r="I147">
        <v>94.626000000000005</v>
      </c>
      <c r="J147">
        <v>285</v>
      </c>
      <c r="K147">
        <v>101.791</v>
      </c>
      <c r="L147">
        <v>186</v>
      </c>
      <c r="M147">
        <v>105.175</v>
      </c>
      <c r="N147">
        <v>271</v>
      </c>
      <c r="O147">
        <v>101.58499999999999</v>
      </c>
      <c r="P147">
        <v>152</v>
      </c>
      <c r="Q147">
        <v>0.20580599999999999</v>
      </c>
      <c r="R147">
        <v>165</v>
      </c>
      <c r="S147">
        <f t="shared" si="50"/>
        <v>3.1967325048727372E-3</v>
      </c>
      <c r="T147">
        <f t="shared" si="51"/>
        <v>164</v>
      </c>
      <c r="U147">
        <f t="shared" si="52"/>
        <v>667697.40008978464</v>
      </c>
      <c r="V147">
        <f t="shared" si="53"/>
        <v>198</v>
      </c>
      <c r="W147">
        <f t="shared" si="54"/>
        <v>25.221238708236271</v>
      </c>
      <c r="X147">
        <f t="shared" si="55"/>
        <v>177</v>
      </c>
      <c r="Y147">
        <f t="shared" si="56"/>
        <v>170.5</v>
      </c>
      <c r="Z147">
        <v>0.50370000000000004</v>
      </c>
      <c r="AA147">
        <f t="shared" si="57"/>
        <v>152</v>
      </c>
      <c r="AB147">
        <v>0.61099999999999999</v>
      </c>
      <c r="AC147">
        <f t="shared" si="58"/>
        <v>0.55735000000000001</v>
      </c>
      <c r="AD147">
        <f t="shared" si="59"/>
        <v>143</v>
      </c>
      <c r="AE147">
        <v>0.62539999999999996</v>
      </c>
      <c r="AF147">
        <f t="shared" si="60"/>
        <v>104</v>
      </c>
      <c r="AG147">
        <v>0.55579999999999996</v>
      </c>
      <c r="AH147">
        <f t="shared" si="61"/>
        <v>149</v>
      </c>
      <c r="AI147">
        <f t="shared" si="62"/>
        <v>154.75</v>
      </c>
      <c r="AJ147">
        <f>IF(C147=1,(AI147/Z147),REF)</f>
        <v>307.22652372443912</v>
      </c>
      <c r="AK147">
        <f t="shared" si="63"/>
        <v>147</v>
      </c>
      <c r="AL147">
        <f>IF(B147=1,(AI147/AC147),REF)</f>
        <v>277.65318022786397</v>
      </c>
      <c r="AM147">
        <f t="shared" si="64"/>
        <v>146</v>
      </c>
      <c r="AN147">
        <f t="shared" si="65"/>
        <v>143</v>
      </c>
      <c r="AO147" t="str">
        <f t="shared" si="66"/>
        <v>Penn St.</v>
      </c>
      <c r="AP147">
        <f t="shared" si="67"/>
        <v>0.32677702209173015</v>
      </c>
      <c r="AQ147">
        <f t="shared" si="68"/>
        <v>0.32838248727838654</v>
      </c>
      <c r="AR147">
        <f t="shared" si="69"/>
        <v>0.63992167615883588</v>
      </c>
      <c r="AS147" t="str">
        <f t="shared" si="70"/>
        <v>Penn St.</v>
      </c>
      <c r="AT147">
        <f t="shared" si="71"/>
        <v>146</v>
      </c>
      <c r="AU147">
        <f t="shared" si="72"/>
        <v>144</v>
      </c>
      <c r="AW147" t="str">
        <f t="shared" si="73"/>
        <v>Penn St.</v>
      </c>
      <c r="AX147" t="str">
        <f t="shared" si="74"/>
        <v/>
      </c>
      <c r="AY147">
        <v>146</v>
      </c>
    </row>
    <row r="148" spans="1:51" x14ac:dyDescent="0.25">
      <c r="A148">
        <v>1</v>
      </c>
      <c r="B148">
        <v>1</v>
      </c>
      <c r="C148">
        <v>1</v>
      </c>
      <c r="D148" t="s">
        <v>132</v>
      </c>
      <c r="E148">
        <v>61.919699999999999</v>
      </c>
      <c r="F148">
        <v>315</v>
      </c>
      <c r="G148">
        <v>59.564999999999998</v>
      </c>
      <c r="H148">
        <v>321</v>
      </c>
      <c r="I148">
        <v>96.73</v>
      </c>
      <c r="J148">
        <v>245</v>
      </c>
      <c r="K148">
        <v>97.502399999999994</v>
      </c>
      <c r="L148">
        <v>264</v>
      </c>
      <c r="M148">
        <v>94.186099999999996</v>
      </c>
      <c r="N148">
        <v>45</v>
      </c>
      <c r="O148">
        <v>96.4559</v>
      </c>
      <c r="P148">
        <v>72</v>
      </c>
      <c r="Q148">
        <v>1.0465199999999999</v>
      </c>
      <c r="R148">
        <v>153</v>
      </c>
      <c r="S148">
        <f t="shared" si="50"/>
        <v>1.690092167759202E-2</v>
      </c>
      <c r="T148">
        <f t="shared" si="51"/>
        <v>153</v>
      </c>
      <c r="U148">
        <f t="shared" si="52"/>
        <v>588653.12690125732</v>
      </c>
      <c r="V148">
        <f t="shared" si="53"/>
        <v>291</v>
      </c>
      <c r="W148">
        <f t="shared" si="54"/>
        <v>24.160016842923259</v>
      </c>
      <c r="X148">
        <f t="shared" si="55"/>
        <v>120</v>
      </c>
      <c r="Y148">
        <f t="shared" si="56"/>
        <v>136.5</v>
      </c>
      <c r="Z148">
        <v>0.52400000000000002</v>
      </c>
      <c r="AA148">
        <f t="shared" si="57"/>
        <v>144</v>
      </c>
      <c r="AB148">
        <v>0.58740000000000003</v>
      </c>
      <c r="AC148">
        <f t="shared" si="58"/>
        <v>0.55570000000000008</v>
      </c>
      <c r="AD148">
        <f t="shared" si="59"/>
        <v>144</v>
      </c>
      <c r="AE148">
        <v>0.30370000000000003</v>
      </c>
      <c r="AF148">
        <f t="shared" si="60"/>
        <v>229</v>
      </c>
      <c r="AG148">
        <v>0.50539999999999996</v>
      </c>
      <c r="AH148">
        <f t="shared" si="61"/>
        <v>160</v>
      </c>
      <c r="AI148">
        <f t="shared" si="62"/>
        <v>185.58333333333334</v>
      </c>
      <c r="AJ148">
        <f>IF(C148=1,(AI148/Z148),REF)</f>
        <v>354.16666666666669</v>
      </c>
      <c r="AK148">
        <f t="shared" si="63"/>
        <v>163</v>
      </c>
      <c r="AL148">
        <f>IF(B148=1,(AI148/AC148),REF)</f>
        <v>333.96316957591023</v>
      </c>
      <c r="AM148">
        <f t="shared" si="64"/>
        <v>163</v>
      </c>
      <c r="AN148">
        <f t="shared" si="65"/>
        <v>144</v>
      </c>
      <c r="AO148" t="str">
        <f t="shared" si="66"/>
        <v>Fairfield</v>
      </c>
      <c r="AP148">
        <f t="shared" si="67"/>
        <v>0.33514747298154052</v>
      </c>
      <c r="AQ148">
        <f t="shared" si="68"/>
        <v>0.31993952014660249</v>
      </c>
      <c r="AR148">
        <f t="shared" si="69"/>
        <v>0.63989334336022441</v>
      </c>
      <c r="AS148" t="str">
        <f t="shared" si="70"/>
        <v>Fairfield</v>
      </c>
      <c r="AT148">
        <f t="shared" si="71"/>
        <v>147</v>
      </c>
      <c r="AU148">
        <f t="shared" si="72"/>
        <v>145</v>
      </c>
      <c r="AW148" t="str">
        <f t="shared" si="73"/>
        <v>Fairfield</v>
      </c>
      <c r="AX148" t="str">
        <f t="shared" si="74"/>
        <v/>
      </c>
      <c r="AY148">
        <v>147</v>
      </c>
    </row>
    <row r="149" spans="1:51" x14ac:dyDescent="0.25">
      <c r="A149">
        <v>1</v>
      </c>
      <c r="B149">
        <v>1</v>
      </c>
      <c r="C149">
        <v>1</v>
      </c>
      <c r="D149" t="s">
        <v>308</v>
      </c>
      <c r="E149">
        <v>63.941000000000003</v>
      </c>
      <c r="F149">
        <v>263</v>
      </c>
      <c r="G149">
        <v>61.716700000000003</v>
      </c>
      <c r="H149">
        <v>268</v>
      </c>
      <c r="I149">
        <v>99.600899999999996</v>
      </c>
      <c r="J149">
        <v>186</v>
      </c>
      <c r="K149">
        <v>100.57599999999999</v>
      </c>
      <c r="L149">
        <v>205</v>
      </c>
      <c r="M149">
        <v>98.586699999999993</v>
      </c>
      <c r="N149">
        <v>132</v>
      </c>
      <c r="O149">
        <v>101.93899999999999</v>
      </c>
      <c r="P149">
        <v>156</v>
      </c>
      <c r="Q149">
        <v>-1.3632200000000001</v>
      </c>
      <c r="R149">
        <v>185</v>
      </c>
      <c r="S149">
        <f t="shared" si="50"/>
        <v>-2.1316526172565325E-2</v>
      </c>
      <c r="T149">
        <f t="shared" si="51"/>
        <v>187</v>
      </c>
      <c r="U149">
        <f t="shared" si="52"/>
        <v>646797.21728921589</v>
      </c>
      <c r="V149">
        <f t="shared" si="53"/>
        <v>229</v>
      </c>
      <c r="W149">
        <f t="shared" si="54"/>
        <v>25.560254057284578</v>
      </c>
      <c r="X149">
        <f t="shared" si="55"/>
        <v>201</v>
      </c>
      <c r="Y149">
        <f t="shared" si="56"/>
        <v>194</v>
      </c>
      <c r="Z149">
        <v>0.51319999999999999</v>
      </c>
      <c r="AA149">
        <f t="shared" si="57"/>
        <v>148</v>
      </c>
      <c r="AB149">
        <v>0.58809999999999996</v>
      </c>
      <c r="AC149">
        <f t="shared" si="58"/>
        <v>0.55064999999999997</v>
      </c>
      <c r="AD149">
        <f t="shared" si="59"/>
        <v>145</v>
      </c>
      <c r="AE149">
        <v>0.64319999999999999</v>
      </c>
      <c r="AF149">
        <f t="shared" si="60"/>
        <v>100</v>
      </c>
      <c r="AG149">
        <v>0.56299999999999994</v>
      </c>
      <c r="AH149">
        <f t="shared" si="61"/>
        <v>146</v>
      </c>
      <c r="AI149">
        <f t="shared" si="62"/>
        <v>166.83333333333334</v>
      </c>
      <c r="AJ149">
        <f>IF(C149=1,(AI149/Z149),REF)</f>
        <v>325.08443751623798</v>
      </c>
      <c r="AK149">
        <f t="shared" si="63"/>
        <v>154</v>
      </c>
      <c r="AL149">
        <f>IF(B149=1,(AI149/AC149),REF)</f>
        <v>302.97527164865767</v>
      </c>
      <c r="AM149">
        <f t="shared" si="64"/>
        <v>154</v>
      </c>
      <c r="AN149">
        <f t="shared" si="65"/>
        <v>145</v>
      </c>
      <c r="AO149" t="str">
        <f t="shared" si="66"/>
        <v>SMU</v>
      </c>
      <c r="AP149">
        <f t="shared" si="67"/>
        <v>0.33106438292627516</v>
      </c>
      <c r="AQ149">
        <f t="shared" si="68"/>
        <v>0.32091466203514074</v>
      </c>
      <c r="AR149">
        <f t="shared" si="69"/>
        <v>0.63867726479870623</v>
      </c>
      <c r="AS149" t="str">
        <f t="shared" si="70"/>
        <v>SMU</v>
      </c>
      <c r="AT149">
        <f t="shared" si="71"/>
        <v>148</v>
      </c>
      <c r="AU149">
        <f t="shared" si="72"/>
        <v>146</v>
      </c>
      <c r="AW149" t="str">
        <f t="shared" si="73"/>
        <v>SMU</v>
      </c>
      <c r="AX149" t="str">
        <f t="shared" si="74"/>
        <v/>
      </c>
      <c r="AY149">
        <v>148</v>
      </c>
    </row>
    <row r="150" spans="1:51" x14ac:dyDescent="0.25">
      <c r="A150">
        <v>1</v>
      </c>
      <c r="B150">
        <v>1</v>
      </c>
      <c r="C150">
        <v>1</v>
      </c>
      <c r="D150" t="s">
        <v>314</v>
      </c>
      <c r="E150">
        <v>60.167099999999998</v>
      </c>
      <c r="F150">
        <v>343</v>
      </c>
      <c r="G150">
        <v>58.055399999999999</v>
      </c>
      <c r="H150">
        <v>339</v>
      </c>
      <c r="I150">
        <v>95.31</v>
      </c>
      <c r="J150">
        <v>276</v>
      </c>
      <c r="K150">
        <v>102.17400000000001</v>
      </c>
      <c r="L150">
        <v>176</v>
      </c>
      <c r="M150">
        <v>101.25700000000001</v>
      </c>
      <c r="N150">
        <v>179</v>
      </c>
      <c r="O150">
        <v>99.650999999999996</v>
      </c>
      <c r="P150">
        <v>123</v>
      </c>
      <c r="Q150">
        <v>2.5232199999999998</v>
      </c>
      <c r="R150">
        <v>141</v>
      </c>
      <c r="S150">
        <f t="shared" si="50"/>
        <v>4.1933215993458395E-2</v>
      </c>
      <c r="T150">
        <f t="shared" si="51"/>
        <v>140</v>
      </c>
      <c r="U150">
        <f t="shared" si="52"/>
        <v>628116.02140071965</v>
      </c>
      <c r="V150">
        <f t="shared" si="53"/>
        <v>256</v>
      </c>
      <c r="W150">
        <f t="shared" si="54"/>
        <v>26.19458839111573</v>
      </c>
      <c r="X150">
        <f t="shared" si="55"/>
        <v>240</v>
      </c>
      <c r="Y150">
        <f t="shared" si="56"/>
        <v>190</v>
      </c>
      <c r="Z150">
        <v>0.49399999999999999</v>
      </c>
      <c r="AA150">
        <f t="shared" si="57"/>
        <v>155</v>
      </c>
      <c r="AB150">
        <v>0.63749999999999996</v>
      </c>
      <c r="AC150">
        <f t="shared" si="58"/>
        <v>0.56574999999999998</v>
      </c>
      <c r="AD150">
        <f t="shared" si="59"/>
        <v>138</v>
      </c>
      <c r="AE150">
        <v>0.4284</v>
      </c>
      <c r="AF150">
        <f t="shared" si="60"/>
        <v>184</v>
      </c>
      <c r="AG150">
        <v>0.66590000000000005</v>
      </c>
      <c r="AH150">
        <f t="shared" si="61"/>
        <v>110</v>
      </c>
      <c r="AI150">
        <f t="shared" si="62"/>
        <v>169.66666666666666</v>
      </c>
      <c r="AJ150">
        <f>IF(C150=1,(AI150/Z150),REF)</f>
        <v>343.45479082321185</v>
      </c>
      <c r="AK150">
        <f t="shared" si="63"/>
        <v>157</v>
      </c>
      <c r="AL150">
        <f>IF(B150=1,(AI150/AC150),REF)</f>
        <v>299.89689203122697</v>
      </c>
      <c r="AM150">
        <f t="shared" si="64"/>
        <v>152</v>
      </c>
      <c r="AN150">
        <f t="shared" si="65"/>
        <v>138</v>
      </c>
      <c r="AO150" t="str">
        <f t="shared" si="66"/>
        <v>South Florida</v>
      </c>
      <c r="AP150">
        <f t="shared" si="67"/>
        <v>0.31693151132284203</v>
      </c>
      <c r="AQ150">
        <f t="shared" si="68"/>
        <v>0.3301359970518285</v>
      </c>
      <c r="AR150">
        <f t="shared" si="69"/>
        <v>0.63674836557491443</v>
      </c>
      <c r="AS150" t="str">
        <f t="shared" si="70"/>
        <v>South Florida</v>
      </c>
      <c r="AT150">
        <f t="shared" si="71"/>
        <v>149</v>
      </c>
      <c r="AU150">
        <f t="shared" si="72"/>
        <v>141.66666666666666</v>
      </c>
      <c r="AW150" t="str">
        <f t="shared" si="73"/>
        <v>South Florida</v>
      </c>
      <c r="AX150" t="str">
        <f t="shared" si="74"/>
        <v/>
      </c>
      <c r="AY150">
        <v>149</v>
      </c>
    </row>
    <row r="151" spans="1:51" x14ac:dyDescent="0.25">
      <c r="A151">
        <v>1</v>
      </c>
      <c r="B151">
        <v>1</v>
      </c>
      <c r="C151">
        <v>1</v>
      </c>
      <c r="D151" t="s">
        <v>153</v>
      </c>
      <c r="E151">
        <v>63.641800000000003</v>
      </c>
      <c r="F151">
        <v>273</v>
      </c>
      <c r="G151">
        <v>61.596299999999999</v>
      </c>
      <c r="H151">
        <v>271</v>
      </c>
      <c r="I151">
        <v>102.488</v>
      </c>
      <c r="J151">
        <v>135</v>
      </c>
      <c r="K151">
        <v>104.646</v>
      </c>
      <c r="L151">
        <v>139</v>
      </c>
      <c r="M151">
        <v>98.972200000000001</v>
      </c>
      <c r="N151">
        <v>138</v>
      </c>
      <c r="O151">
        <v>100.11499999999999</v>
      </c>
      <c r="P151">
        <v>127</v>
      </c>
      <c r="Q151">
        <v>4.5306300000000004</v>
      </c>
      <c r="R151">
        <v>121</v>
      </c>
      <c r="S151">
        <f t="shared" si="50"/>
        <v>7.1195346454688668E-2</v>
      </c>
      <c r="T151">
        <f t="shared" si="51"/>
        <v>120</v>
      </c>
      <c r="U151">
        <f t="shared" si="52"/>
        <v>696927.68892380886</v>
      </c>
      <c r="V151">
        <f t="shared" si="53"/>
        <v>168</v>
      </c>
      <c r="W151">
        <f t="shared" si="54"/>
        <v>24.949174942745746</v>
      </c>
      <c r="X151">
        <f t="shared" si="55"/>
        <v>159</v>
      </c>
      <c r="Y151">
        <f t="shared" si="56"/>
        <v>139.5</v>
      </c>
      <c r="Z151">
        <v>0.44990000000000002</v>
      </c>
      <c r="AA151">
        <f t="shared" si="57"/>
        <v>177</v>
      </c>
      <c r="AB151">
        <v>0.73509999999999998</v>
      </c>
      <c r="AC151">
        <f t="shared" si="58"/>
        <v>0.59250000000000003</v>
      </c>
      <c r="AD151">
        <f t="shared" si="59"/>
        <v>131</v>
      </c>
      <c r="AE151">
        <v>0.57950000000000002</v>
      </c>
      <c r="AF151">
        <f t="shared" si="60"/>
        <v>118</v>
      </c>
      <c r="AG151">
        <v>0.46920000000000001</v>
      </c>
      <c r="AH151">
        <f t="shared" si="61"/>
        <v>179</v>
      </c>
      <c r="AI151">
        <f t="shared" si="62"/>
        <v>142.58333333333334</v>
      </c>
      <c r="AJ151">
        <f>IF(C151=1,(AI151/Z151),REF)</f>
        <v>316.92227902496853</v>
      </c>
      <c r="AK151">
        <f t="shared" si="63"/>
        <v>151</v>
      </c>
      <c r="AL151">
        <f>IF(B151=1,(AI151/AC151),REF)</f>
        <v>240.64697609001408</v>
      </c>
      <c r="AM151">
        <f t="shared" si="64"/>
        <v>136</v>
      </c>
      <c r="AN151">
        <f t="shared" si="65"/>
        <v>131</v>
      </c>
      <c r="AO151" t="str">
        <f t="shared" si="66"/>
        <v>Green Bay</v>
      </c>
      <c r="AP151">
        <f t="shared" si="67"/>
        <v>0.29096861491469495</v>
      </c>
      <c r="AQ151">
        <f t="shared" si="68"/>
        <v>0.35539033899215017</v>
      </c>
      <c r="AR151">
        <f t="shared" si="69"/>
        <v>0.63646937199666809</v>
      </c>
      <c r="AS151" t="str">
        <f t="shared" si="70"/>
        <v>Green Bay</v>
      </c>
      <c r="AT151">
        <f t="shared" si="71"/>
        <v>150</v>
      </c>
      <c r="AU151">
        <f t="shared" si="72"/>
        <v>137.33333333333334</v>
      </c>
      <c r="AW151" t="str">
        <f t="shared" si="73"/>
        <v>Green Bay</v>
      </c>
      <c r="AX151" t="str">
        <f t="shared" si="74"/>
        <v/>
      </c>
      <c r="AY151">
        <v>150</v>
      </c>
    </row>
    <row r="152" spans="1:51" x14ac:dyDescent="0.25">
      <c r="A152">
        <v>1</v>
      </c>
      <c r="B152">
        <v>1</v>
      </c>
      <c r="C152">
        <v>1</v>
      </c>
      <c r="D152" t="s">
        <v>226</v>
      </c>
      <c r="E152">
        <v>63.773600000000002</v>
      </c>
      <c r="F152">
        <v>269</v>
      </c>
      <c r="G152">
        <v>61.795999999999999</v>
      </c>
      <c r="H152">
        <v>267</v>
      </c>
      <c r="I152">
        <v>108.559</v>
      </c>
      <c r="J152">
        <v>34</v>
      </c>
      <c r="K152">
        <v>105.569</v>
      </c>
      <c r="L152">
        <v>121</v>
      </c>
      <c r="M152">
        <v>100.819</v>
      </c>
      <c r="N152">
        <v>170</v>
      </c>
      <c r="O152">
        <v>102.857</v>
      </c>
      <c r="P152">
        <v>177</v>
      </c>
      <c r="Q152">
        <v>2.7115900000000002</v>
      </c>
      <c r="R152">
        <v>138</v>
      </c>
      <c r="S152">
        <f t="shared" si="50"/>
        <v>4.2525433721790885E-2</v>
      </c>
      <c r="T152">
        <f t="shared" si="51"/>
        <v>139</v>
      </c>
      <c r="U152">
        <f t="shared" si="52"/>
        <v>710744.89486850973</v>
      </c>
      <c r="V152">
        <f t="shared" si="53"/>
        <v>151</v>
      </c>
      <c r="W152">
        <f t="shared" si="54"/>
        <v>25.997598461566906</v>
      </c>
      <c r="X152">
        <f t="shared" si="55"/>
        <v>229</v>
      </c>
      <c r="Y152">
        <f t="shared" si="56"/>
        <v>184</v>
      </c>
      <c r="Z152">
        <v>0.50949999999999995</v>
      </c>
      <c r="AA152">
        <f t="shared" si="57"/>
        <v>150</v>
      </c>
      <c r="AB152">
        <v>0.56999999999999995</v>
      </c>
      <c r="AC152">
        <f t="shared" si="58"/>
        <v>0.53974999999999995</v>
      </c>
      <c r="AD152">
        <f t="shared" si="59"/>
        <v>151</v>
      </c>
      <c r="AE152">
        <v>0.52529999999999999</v>
      </c>
      <c r="AF152">
        <f t="shared" si="60"/>
        <v>145</v>
      </c>
      <c r="AG152">
        <v>0.48209999999999997</v>
      </c>
      <c r="AH152">
        <f t="shared" si="61"/>
        <v>176</v>
      </c>
      <c r="AI152">
        <f t="shared" si="62"/>
        <v>157.66666666666666</v>
      </c>
      <c r="AJ152">
        <f>IF(C152=1,(AI152/Z152),REF)</f>
        <v>309.4537127903173</v>
      </c>
      <c r="AK152">
        <f t="shared" si="63"/>
        <v>148</v>
      </c>
      <c r="AL152">
        <f>IF(B152=1,(AI152/AC152),REF)</f>
        <v>292.11054500540376</v>
      </c>
      <c r="AM152">
        <f t="shared" si="64"/>
        <v>150</v>
      </c>
      <c r="AN152">
        <f t="shared" si="65"/>
        <v>148</v>
      </c>
      <c r="AO152" t="str">
        <f t="shared" si="66"/>
        <v>Montana</v>
      </c>
      <c r="AP152">
        <f t="shared" si="67"/>
        <v>0.33030112214881752</v>
      </c>
      <c r="AQ152">
        <f t="shared" si="68"/>
        <v>0.31600143930607677</v>
      </c>
      <c r="AR152">
        <f t="shared" si="69"/>
        <v>0.63644715956641362</v>
      </c>
      <c r="AS152" t="str">
        <f t="shared" si="70"/>
        <v>Montana</v>
      </c>
      <c r="AT152">
        <f t="shared" si="71"/>
        <v>151</v>
      </c>
      <c r="AU152">
        <f t="shared" si="72"/>
        <v>150</v>
      </c>
      <c r="AW152" t="str">
        <f t="shared" si="73"/>
        <v>Montana</v>
      </c>
      <c r="AX152" t="str">
        <f t="shared" si="74"/>
        <v/>
      </c>
      <c r="AY152">
        <v>151</v>
      </c>
    </row>
    <row r="153" spans="1:51" x14ac:dyDescent="0.25">
      <c r="A153">
        <v>1</v>
      </c>
      <c r="B153">
        <v>1</v>
      </c>
      <c r="C153">
        <v>1</v>
      </c>
      <c r="D153" t="s">
        <v>121</v>
      </c>
      <c r="E153">
        <v>61.369700000000002</v>
      </c>
      <c r="F153">
        <v>329</v>
      </c>
      <c r="G153">
        <v>59.798999999999999</v>
      </c>
      <c r="H153">
        <v>317</v>
      </c>
      <c r="I153">
        <v>100.929</v>
      </c>
      <c r="J153">
        <v>168</v>
      </c>
      <c r="K153">
        <v>101.81100000000001</v>
      </c>
      <c r="L153">
        <v>183</v>
      </c>
      <c r="M153">
        <v>100.636</v>
      </c>
      <c r="N153">
        <v>168</v>
      </c>
      <c r="O153">
        <v>101.899</v>
      </c>
      <c r="P153">
        <v>155</v>
      </c>
      <c r="Q153">
        <v>-8.8855299999999998E-2</v>
      </c>
      <c r="R153">
        <v>168</v>
      </c>
      <c r="S153">
        <f t="shared" si="50"/>
        <v>-1.4339323803113566E-3</v>
      </c>
      <c r="T153">
        <f t="shared" si="51"/>
        <v>168</v>
      </c>
      <c r="U153">
        <f t="shared" si="52"/>
        <v>636126.38083385385</v>
      </c>
      <c r="V153">
        <f t="shared" si="53"/>
        <v>248</v>
      </c>
      <c r="W153">
        <f t="shared" si="54"/>
        <v>26.614473240832265</v>
      </c>
      <c r="X153">
        <f t="shared" si="55"/>
        <v>263</v>
      </c>
      <c r="Y153">
        <f t="shared" si="56"/>
        <v>215.5</v>
      </c>
      <c r="Z153">
        <v>0.52969999999999995</v>
      </c>
      <c r="AA153">
        <f t="shared" si="57"/>
        <v>141</v>
      </c>
      <c r="AB153">
        <v>0.47989999999999999</v>
      </c>
      <c r="AC153">
        <f t="shared" si="58"/>
        <v>0.50479999999999992</v>
      </c>
      <c r="AD153">
        <f t="shared" si="59"/>
        <v>165</v>
      </c>
      <c r="AE153">
        <v>0.43340000000000001</v>
      </c>
      <c r="AF153">
        <f t="shared" si="60"/>
        <v>181</v>
      </c>
      <c r="AG153">
        <v>0.56559999999999999</v>
      </c>
      <c r="AH153">
        <f t="shared" si="61"/>
        <v>144</v>
      </c>
      <c r="AI153">
        <f t="shared" si="62"/>
        <v>186.91666666666666</v>
      </c>
      <c r="AJ153">
        <f>IF(C153=1,(AI153/Z153),REF)</f>
        <v>352.87269523629732</v>
      </c>
      <c r="AK153">
        <f t="shared" si="63"/>
        <v>162</v>
      </c>
      <c r="AL153">
        <f>IF(B153=1,(AI153/AC153),REF)</f>
        <v>370.27865821447443</v>
      </c>
      <c r="AM153">
        <f t="shared" si="64"/>
        <v>173</v>
      </c>
      <c r="AN153">
        <f t="shared" si="65"/>
        <v>162</v>
      </c>
      <c r="AO153" t="str">
        <f t="shared" si="66"/>
        <v>Drexel</v>
      </c>
      <c r="AP153">
        <f t="shared" si="67"/>
        <v>0.33891719084231037</v>
      </c>
      <c r="AQ153">
        <f t="shared" si="68"/>
        <v>0.28690827554983411</v>
      </c>
      <c r="AR153">
        <f t="shared" si="69"/>
        <v>0.6283032329728987</v>
      </c>
      <c r="AS153" t="str">
        <f t="shared" si="70"/>
        <v>Drexel</v>
      </c>
      <c r="AT153">
        <f t="shared" si="71"/>
        <v>152</v>
      </c>
      <c r="AU153">
        <f t="shared" si="72"/>
        <v>159.66666666666666</v>
      </c>
      <c r="AW153" t="str">
        <f t="shared" si="73"/>
        <v>Drexel</v>
      </c>
      <c r="AX153" t="str">
        <f t="shared" si="74"/>
        <v/>
      </c>
      <c r="AY153">
        <v>152</v>
      </c>
    </row>
    <row r="154" spans="1:51" x14ac:dyDescent="0.25">
      <c r="A154">
        <v>1</v>
      </c>
      <c r="B154">
        <v>1</v>
      </c>
      <c r="C154">
        <v>1</v>
      </c>
      <c r="D154" t="s">
        <v>115</v>
      </c>
      <c r="E154">
        <v>66.731300000000005</v>
      </c>
      <c r="F154">
        <v>136</v>
      </c>
      <c r="G154">
        <v>65.195300000000003</v>
      </c>
      <c r="H154">
        <v>114</v>
      </c>
      <c r="I154">
        <v>102.032</v>
      </c>
      <c r="J154">
        <v>146</v>
      </c>
      <c r="K154">
        <v>104.218</v>
      </c>
      <c r="L154">
        <v>143</v>
      </c>
      <c r="M154">
        <v>102.155</v>
      </c>
      <c r="N154">
        <v>201</v>
      </c>
      <c r="O154">
        <v>104.29</v>
      </c>
      <c r="P154">
        <v>206</v>
      </c>
      <c r="Q154">
        <v>-7.2016999999999998E-2</v>
      </c>
      <c r="R154">
        <v>167</v>
      </c>
      <c r="S154">
        <f t="shared" si="50"/>
        <v>-1.0789539541415007E-3</v>
      </c>
      <c r="T154">
        <f t="shared" si="51"/>
        <v>167</v>
      </c>
      <c r="U154">
        <f t="shared" si="52"/>
        <v>724794.77620550129</v>
      </c>
      <c r="V154">
        <f t="shared" si="53"/>
        <v>132</v>
      </c>
      <c r="W154">
        <f t="shared" si="54"/>
        <v>25.401460185611967</v>
      </c>
      <c r="X154">
        <f t="shared" si="55"/>
        <v>189</v>
      </c>
      <c r="Y154">
        <f t="shared" si="56"/>
        <v>178</v>
      </c>
      <c r="Z154">
        <v>0.50990000000000002</v>
      </c>
      <c r="AA154">
        <f t="shared" si="57"/>
        <v>149</v>
      </c>
      <c r="AB154">
        <v>0.50760000000000005</v>
      </c>
      <c r="AC154">
        <f t="shared" si="58"/>
        <v>0.50875000000000004</v>
      </c>
      <c r="AD154">
        <f t="shared" si="59"/>
        <v>163</v>
      </c>
      <c r="AE154">
        <v>0.40239999999999998</v>
      </c>
      <c r="AF154">
        <f t="shared" si="60"/>
        <v>195</v>
      </c>
      <c r="AG154">
        <v>0.56289999999999996</v>
      </c>
      <c r="AH154">
        <f t="shared" si="61"/>
        <v>147</v>
      </c>
      <c r="AI154">
        <f t="shared" si="62"/>
        <v>163.66666666666666</v>
      </c>
      <c r="AJ154">
        <f>IF(C154=1,(AI154/Z154),REF)</f>
        <v>320.97796953651039</v>
      </c>
      <c r="AK154">
        <f t="shared" si="63"/>
        <v>152</v>
      </c>
      <c r="AL154">
        <f>IF(B154=1,(AI154/AC154),REF)</f>
        <v>321.70352170352169</v>
      </c>
      <c r="AM154">
        <f t="shared" si="64"/>
        <v>159</v>
      </c>
      <c r="AN154">
        <f t="shared" si="65"/>
        <v>152</v>
      </c>
      <c r="AO154" t="str">
        <f t="shared" si="66"/>
        <v>Delaware</v>
      </c>
      <c r="AP154">
        <f t="shared" si="67"/>
        <v>0.32935398307582331</v>
      </c>
      <c r="AQ154">
        <f t="shared" si="68"/>
        <v>0.29428102458111061</v>
      </c>
      <c r="AR154">
        <f t="shared" si="69"/>
        <v>0.62742265510276052</v>
      </c>
      <c r="AS154" t="str">
        <f t="shared" si="70"/>
        <v>Delaware</v>
      </c>
      <c r="AT154">
        <f t="shared" si="71"/>
        <v>153</v>
      </c>
      <c r="AU154">
        <f t="shared" si="72"/>
        <v>156</v>
      </c>
      <c r="AW154" t="str">
        <f t="shared" si="73"/>
        <v>Delaware</v>
      </c>
      <c r="AX154" t="str">
        <f t="shared" si="74"/>
        <v/>
      </c>
      <c r="AY154">
        <v>153</v>
      </c>
    </row>
    <row r="155" spans="1:51" x14ac:dyDescent="0.25">
      <c r="A155">
        <v>1</v>
      </c>
      <c r="B155">
        <v>1</v>
      </c>
      <c r="C155">
        <v>1</v>
      </c>
      <c r="D155" t="s">
        <v>287</v>
      </c>
      <c r="E155">
        <v>65.994500000000002</v>
      </c>
      <c r="F155">
        <v>176</v>
      </c>
      <c r="G155">
        <v>63.901000000000003</v>
      </c>
      <c r="H155">
        <v>171</v>
      </c>
      <c r="I155">
        <v>97.143100000000004</v>
      </c>
      <c r="J155">
        <v>241</v>
      </c>
      <c r="K155">
        <v>98.950100000000006</v>
      </c>
      <c r="L155">
        <v>235</v>
      </c>
      <c r="M155">
        <v>96.1661</v>
      </c>
      <c r="N155">
        <v>75</v>
      </c>
      <c r="O155">
        <v>98.274299999999997</v>
      </c>
      <c r="P155">
        <v>98</v>
      </c>
      <c r="Q155">
        <v>0.67580099999999999</v>
      </c>
      <c r="R155">
        <v>160</v>
      </c>
      <c r="S155">
        <f t="shared" si="50"/>
        <v>1.0240247293335194E-2</v>
      </c>
      <c r="T155">
        <f t="shared" si="51"/>
        <v>160</v>
      </c>
      <c r="U155">
        <f t="shared" si="52"/>
        <v>646160.21996806515</v>
      </c>
      <c r="V155">
        <f t="shared" si="53"/>
        <v>230</v>
      </c>
      <c r="W155">
        <f t="shared" si="54"/>
        <v>23.355877657363227</v>
      </c>
      <c r="X155">
        <f t="shared" si="55"/>
        <v>94</v>
      </c>
      <c r="Y155">
        <f t="shared" si="56"/>
        <v>127</v>
      </c>
      <c r="Z155">
        <v>0.53049999999999997</v>
      </c>
      <c r="AA155">
        <f t="shared" si="57"/>
        <v>139</v>
      </c>
      <c r="AB155">
        <v>0.44180000000000003</v>
      </c>
      <c r="AC155">
        <f t="shared" si="58"/>
        <v>0.48614999999999997</v>
      </c>
      <c r="AD155">
        <f t="shared" si="59"/>
        <v>172</v>
      </c>
      <c r="AE155">
        <v>0.58599999999999997</v>
      </c>
      <c r="AF155">
        <f t="shared" si="60"/>
        <v>115</v>
      </c>
      <c r="AG155">
        <v>0.45729999999999998</v>
      </c>
      <c r="AH155">
        <f t="shared" si="61"/>
        <v>181</v>
      </c>
      <c r="AI155">
        <f t="shared" si="62"/>
        <v>164.16666666666666</v>
      </c>
      <c r="AJ155">
        <f>IF(C155=1,(AI155/Z155),REF)</f>
        <v>309.4564875903236</v>
      </c>
      <c r="AK155">
        <f t="shared" si="63"/>
        <v>149</v>
      </c>
      <c r="AL155">
        <f>IF(B155=1,(AI155/AC155),REF)</f>
        <v>337.6872707326271</v>
      </c>
      <c r="AM155">
        <f t="shared" si="64"/>
        <v>165</v>
      </c>
      <c r="AN155">
        <f t="shared" si="65"/>
        <v>149</v>
      </c>
      <c r="AO155" t="str">
        <f t="shared" si="66"/>
        <v>Rider</v>
      </c>
      <c r="AP155">
        <f t="shared" si="67"/>
        <v>0.34391479525169472</v>
      </c>
      <c r="AQ155">
        <f t="shared" si="68"/>
        <v>0.27950898165342297</v>
      </c>
      <c r="AR155">
        <f t="shared" si="69"/>
        <v>0.62733764099882094</v>
      </c>
      <c r="AS155" t="str">
        <f t="shared" si="70"/>
        <v>Rider</v>
      </c>
      <c r="AT155">
        <f t="shared" si="71"/>
        <v>154</v>
      </c>
      <c r="AU155">
        <f t="shared" si="72"/>
        <v>158.33333333333334</v>
      </c>
      <c r="AW155" t="str">
        <f t="shared" si="73"/>
        <v>Rider</v>
      </c>
      <c r="AX155" t="str">
        <f t="shared" si="74"/>
        <v/>
      </c>
      <c r="AY155">
        <v>154</v>
      </c>
    </row>
    <row r="156" spans="1:51" x14ac:dyDescent="0.25">
      <c r="A156">
        <v>1</v>
      </c>
      <c r="B156">
        <v>1</v>
      </c>
      <c r="C156">
        <v>1</v>
      </c>
      <c r="D156" t="s">
        <v>246</v>
      </c>
      <c r="E156">
        <v>64.035700000000006</v>
      </c>
      <c r="F156">
        <v>257</v>
      </c>
      <c r="G156">
        <v>62.0396</v>
      </c>
      <c r="H156">
        <v>252</v>
      </c>
      <c r="I156">
        <v>99.197400000000002</v>
      </c>
      <c r="J156">
        <v>194</v>
      </c>
      <c r="K156">
        <v>99.110799999999998</v>
      </c>
      <c r="L156">
        <v>231</v>
      </c>
      <c r="M156">
        <v>91.492400000000004</v>
      </c>
      <c r="N156">
        <v>20</v>
      </c>
      <c r="O156">
        <v>98.957099999999997</v>
      </c>
      <c r="P156">
        <v>106</v>
      </c>
      <c r="Q156">
        <v>0.15374299999999999</v>
      </c>
      <c r="R156">
        <v>166</v>
      </c>
      <c r="S156">
        <f t="shared" si="50"/>
        <v>2.4002236252590446E-3</v>
      </c>
      <c r="T156">
        <f t="shared" si="51"/>
        <v>166</v>
      </c>
      <c r="U156">
        <f t="shared" si="52"/>
        <v>629019.52264411608</v>
      </c>
      <c r="V156">
        <f t="shared" si="53"/>
        <v>254</v>
      </c>
      <c r="W156">
        <f t="shared" si="54"/>
        <v>24.338453210919731</v>
      </c>
      <c r="X156">
        <f t="shared" si="55"/>
        <v>127</v>
      </c>
      <c r="Y156">
        <f t="shared" si="56"/>
        <v>146.5</v>
      </c>
      <c r="Z156">
        <v>0.50219999999999998</v>
      </c>
      <c r="AA156">
        <f t="shared" si="57"/>
        <v>153</v>
      </c>
      <c r="AB156">
        <v>0.53959999999999997</v>
      </c>
      <c r="AC156">
        <f t="shared" si="58"/>
        <v>0.52089999999999992</v>
      </c>
      <c r="AD156">
        <f t="shared" si="59"/>
        <v>156</v>
      </c>
      <c r="AE156">
        <v>0.51100000000000001</v>
      </c>
      <c r="AF156">
        <f t="shared" si="60"/>
        <v>151</v>
      </c>
      <c r="AG156">
        <v>0.4325</v>
      </c>
      <c r="AH156">
        <f t="shared" si="61"/>
        <v>188</v>
      </c>
      <c r="AI156">
        <f t="shared" si="62"/>
        <v>176.91666666666666</v>
      </c>
      <c r="AJ156">
        <f>IF(C156=1,(AI156/Z156),REF)</f>
        <v>352.28328687110047</v>
      </c>
      <c r="AK156">
        <f t="shared" si="63"/>
        <v>161</v>
      </c>
      <c r="AL156">
        <f>IF(B156=1,(AI156/AC156),REF)</f>
        <v>339.6365265246049</v>
      </c>
      <c r="AM156">
        <f t="shared" si="64"/>
        <v>166</v>
      </c>
      <c r="AN156">
        <f t="shared" si="65"/>
        <v>156</v>
      </c>
      <c r="AO156" t="str">
        <f t="shared" si="66"/>
        <v>North Carolina Central</v>
      </c>
      <c r="AP156">
        <f t="shared" si="67"/>
        <v>0.32137562553294402</v>
      </c>
      <c r="AQ156">
        <f t="shared" si="68"/>
        <v>0.29927288666792129</v>
      </c>
      <c r="AR156">
        <f t="shared" si="69"/>
        <v>0.62621907045461001</v>
      </c>
      <c r="AS156" t="str">
        <f t="shared" si="70"/>
        <v>North Carolina Central</v>
      </c>
      <c r="AT156">
        <f t="shared" si="71"/>
        <v>155</v>
      </c>
      <c r="AU156">
        <f t="shared" si="72"/>
        <v>155.66666666666666</v>
      </c>
      <c r="AW156" t="str">
        <f t="shared" si="73"/>
        <v>North Carolina Central</v>
      </c>
      <c r="AX156" t="str">
        <f t="shared" si="74"/>
        <v/>
      </c>
      <c r="AY156">
        <v>155</v>
      </c>
    </row>
    <row r="157" spans="1:51" x14ac:dyDescent="0.25">
      <c r="A157">
        <v>1</v>
      </c>
      <c r="B157">
        <v>1</v>
      </c>
      <c r="C157">
        <v>1</v>
      </c>
      <c r="D157" t="s">
        <v>387</v>
      </c>
      <c r="E157">
        <v>65.126199999999997</v>
      </c>
      <c r="F157">
        <v>210</v>
      </c>
      <c r="G157">
        <v>63.757399999999997</v>
      </c>
      <c r="H157">
        <v>179</v>
      </c>
      <c r="I157">
        <v>101.98399999999999</v>
      </c>
      <c r="J157">
        <v>148</v>
      </c>
      <c r="K157">
        <v>103.261</v>
      </c>
      <c r="L157">
        <v>154</v>
      </c>
      <c r="M157">
        <v>98.535300000000007</v>
      </c>
      <c r="N157">
        <v>130</v>
      </c>
      <c r="O157">
        <v>100.953</v>
      </c>
      <c r="P157">
        <v>138</v>
      </c>
      <c r="Q157">
        <v>2.3078599999999998</v>
      </c>
      <c r="R157">
        <v>145</v>
      </c>
      <c r="S157">
        <f t="shared" si="50"/>
        <v>3.5438886346815766E-2</v>
      </c>
      <c r="T157">
        <f t="shared" si="51"/>
        <v>144</v>
      </c>
      <c r="U157">
        <f t="shared" si="52"/>
        <v>694429.86753107014</v>
      </c>
      <c r="V157">
        <f t="shared" si="53"/>
        <v>170</v>
      </c>
      <c r="W157">
        <f t="shared" si="54"/>
        <v>24.707854108531699</v>
      </c>
      <c r="X157">
        <f t="shared" si="55"/>
        <v>143</v>
      </c>
      <c r="Y157">
        <f t="shared" si="56"/>
        <v>143.5</v>
      </c>
      <c r="Z157">
        <v>0.49780000000000002</v>
      </c>
      <c r="AA157">
        <f t="shared" si="57"/>
        <v>154</v>
      </c>
      <c r="AB157">
        <v>0.53420000000000001</v>
      </c>
      <c r="AC157">
        <f t="shared" si="58"/>
        <v>0.51600000000000001</v>
      </c>
      <c r="AD157">
        <f t="shared" si="59"/>
        <v>160</v>
      </c>
      <c r="AE157">
        <v>0.38329999999999997</v>
      </c>
      <c r="AF157">
        <f t="shared" si="60"/>
        <v>200</v>
      </c>
      <c r="AG157">
        <v>0.54010000000000002</v>
      </c>
      <c r="AH157">
        <f t="shared" si="61"/>
        <v>155</v>
      </c>
      <c r="AI157">
        <f t="shared" si="62"/>
        <v>162.08333333333334</v>
      </c>
      <c r="AJ157">
        <f>IF(C157=1,(AI157/Z157),REF)</f>
        <v>325.59930360251775</v>
      </c>
      <c r="AK157">
        <f t="shared" si="63"/>
        <v>155</v>
      </c>
      <c r="AL157">
        <f>IF(B157=1,(AI157/AC157),REF)</f>
        <v>314.11498708010339</v>
      </c>
      <c r="AM157">
        <f t="shared" si="64"/>
        <v>158</v>
      </c>
      <c r="AN157">
        <f t="shared" si="65"/>
        <v>155</v>
      </c>
      <c r="AO157" t="str">
        <f t="shared" si="66"/>
        <v>Western Michigan</v>
      </c>
      <c r="AP157">
        <f t="shared" si="67"/>
        <v>0.32107905501278478</v>
      </c>
      <c r="AQ157">
        <f t="shared" si="68"/>
        <v>0.2993666610164793</v>
      </c>
      <c r="AR157">
        <f t="shared" si="69"/>
        <v>0.62613721589224924</v>
      </c>
      <c r="AS157" t="str">
        <f t="shared" si="70"/>
        <v>Western Michigan</v>
      </c>
      <c r="AT157">
        <f t="shared" si="71"/>
        <v>156</v>
      </c>
      <c r="AU157">
        <f t="shared" si="72"/>
        <v>157</v>
      </c>
      <c r="AW157" t="str">
        <f t="shared" si="73"/>
        <v>Western Michigan</v>
      </c>
      <c r="AX157" t="str">
        <f t="shared" si="74"/>
        <v/>
      </c>
      <c r="AY157">
        <v>156</v>
      </c>
    </row>
    <row r="158" spans="1:51" x14ac:dyDescent="0.25">
      <c r="A158">
        <v>1</v>
      </c>
      <c r="B158">
        <v>1</v>
      </c>
      <c r="C158">
        <v>1</v>
      </c>
      <c r="D158" t="s">
        <v>345</v>
      </c>
      <c r="E158">
        <v>65.380200000000002</v>
      </c>
      <c r="F158">
        <v>198</v>
      </c>
      <c r="G158">
        <v>64.068600000000004</v>
      </c>
      <c r="H158">
        <v>165</v>
      </c>
      <c r="I158">
        <v>101.398</v>
      </c>
      <c r="J158">
        <v>163</v>
      </c>
      <c r="K158">
        <v>102.90900000000001</v>
      </c>
      <c r="L158">
        <v>160</v>
      </c>
      <c r="M158">
        <v>100.899</v>
      </c>
      <c r="N158">
        <v>174</v>
      </c>
      <c r="O158">
        <v>103.556</v>
      </c>
      <c r="P158">
        <v>191</v>
      </c>
      <c r="Q158">
        <v>-0.64682799999999996</v>
      </c>
      <c r="R158">
        <v>177</v>
      </c>
      <c r="S158">
        <f t="shared" si="50"/>
        <v>-9.89596238616571E-3</v>
      </c>
      <c r="T158">
        <f t="shared" si="51"/>
        <v>177</v>
      </c>
      <c r="U158">
        <f t="shared" si="52"/>
        <v>692393.46598423633</v>
      </c>
      <c r="V158">
        <f t="shared" si="53"/>
        <v>178</v>
      </c>
      <c r="W158">
        <f t="shared" si="54"/>
        <v>25.635050786331654</v>
      </c>
      <c r="X158">
        <f t="shared" si="55"/>
        <v>209</v>
      </c>
      <c r="Y158">
        <f t="shared" si="56"/>
        <v>193</v>
      </c>
      <c r="Z158">
        <v>0.53810000000000002</v>
      </c>
      <c r="AA158">
        <f t="shared" si="57"/>
        <v>136</v>
      </c>
      <c r="AB158">
        <v>0.41970000000000002</v>
      </c>
      <c r="AC158">
        <f t="shared" si="58"/>
        <v>0.47889999999999999</v>
      </c>
      <c r="AD158">
        <f t="shared" si="59"/>
        <v>175</v>
      </c>
      <c r="AE158">
        <v>0.65429999999999999</v>
      </c>
      <c r="AF158">
        <f t="shared" si="60"/>
        <v>95</v>
      </c>
      <c r="AG158">
        <v>0.34660000000000002</v>
      </c>
      <c r="AH158">
        <f t="shared" si="61"/>
        <v>223</v>
      </c>
      <c r="AI158">
        <f t="shared" si="62"/>
        <v>173.5</v>
      </c>
      <c r="AJ158">
        <f>IF(C158=1,(AI158/Z158),REF)</f>
        <v>322.43077494889422</v>
      </c>
      <c r="AK158">
        <f t="shared" si="63"/>
        <v>153</v>
      </c>
      <c r="AL158">
        <f>IF(B158=1,(AI158/AC158),REF)</f>
        <v>362.28857799122989</v>
      </c>
      <c r="AM158">
        <f t="shared" si="64"/>
        <v>171</v>
      </c>
      <c r="AN158">
        <f t="shared" si="65"/>
        <v>153</v>
      </c>
      <c r="AO158" t="str">
        <f t="shared" si="66"/>
        <v>Towson</v>
      </c>
      <c r="AP158">
        <f t="shared" si="67"/>
        <v>0.34741196681805653</v>
      </c>
      <c r="AQ158">
        <f t="shared" si="68"/>
        <v>0.27293097137194927</v>
      </c>
      <c r="AR158">
        <f t="shared" si="69"/>
        <v>0.62609572557211091</v>
      </c>
      <c r="AS158" t="str">
        <f t="shared" si="70"/>
        <v>Towson</v>
      </c>
      <c r="AT158">
        <f t="shared" si="71"/>
        <v>157</v>
      </c>
      <c r="AU158">
        <f t="shared" si="72"/>
        <v>161.66666666666666</v>
      </c>
      <c r="AW158" t="str">
        <f t="shared" si="73"/>
        <v>Towson</v>
      </c>
      <c r="AX158" t="str">
        <f t="shared" si="74"/>
        <v/>
      </c>
      <c r="AY158">
        <v>157</v>
      </c>
    </row>
    <row r="159" spans="1:51" x14ac:dyDescent="0.25">
      <c r="A159">
        <v>1</v>
      </c>
      <c r="B159">
        <v>1</v>
      </c>
      <c r="C159">
        <v>1</v>
      </c>
      <c r="D159" t="s">
        <v>376</v>
      </c>
      <c r="E159">
        <v>67.870400000000004</v>
      </c>
      <c r="F159">
        <v>88</v>
      </c>
      <c r="G159">
        <v>65.253699999999995</v>
      </c>
      <c r="H159">
        <v>111</v>
      </c>
      <c r="I159">
        <v>101.64400000000001</v>
      </c>
      <c r="J159">
        <v>158</v>
      </c>
      <c r="K159">
        <v>107.145</v>
      </c>
      <c r="L159">
        <v>93</v>
      </c>
      <c r="M159">
        <v>109.164</v>
      </c>
      <c r="N159">
        <v>329</v>
      </c>
      <c r="O159">
        <v>107.274</v>
      </c>
      <c r="P159">
        <v>263</v>
      </c>
      <c r="Q159">
        <v>-0.128694</v>
      </c>
      <c r="R159">
        <v>170</v>
      </c>
      <c r="S159">
        <f t="shared" si="50"/>
        <v>-1.9006812984748121E-3</v>
      </c>
      <c r="T159">
        <f t="shared" si="51"/>
        <v>170</v>
      </c>
      <c r="U159">
        <f t="shared" si="52"/>
        <v>779155.65508715995</v>
      </c>
      <c r="V159">
        <f t="shared" si="53"/>
        <v>74</v>
      </c>
      <c r="W159">
        <f t="shared" si="54"/>
        <v>26.128275752443113</v>
      </c>
      <c r="X159">
        <f t="shared" si="55"/>
        <v>234</v>
      </c>
      <c r="Y159">
        <f t="shared" si="56"/>
        <v>202</v>
      </c>
      <c r="Z159">
        <v>0.46389999999999998</v>
      </c>
      <c r="AA159">
        <f t="shared" si="57"/>
        <v>169</v>
      </c>
      <c r="AB159">
        <v>0.60770000000000002</v>
      </c>
      <c r="AC159">
        <f t="shared" si="58"/>
        <v>0.53580000000000005</v>
      </c>
      <c r="AD159">
        <f t="shared" si="59"/>
        <v>152</v>
      </c>
      <c r="AE159">
        <v>0.51549999999999996</v>
      </c>
      <c r="AF159">
        <f t="shared" si="60"/>
        <v>148</v>
      </c>
      <c r="AG159">
        <v>0.6048</v>
      </c>
      <c r="AH159">
        <f t="shared" si="61"/>
        <v>131</v>
      </c>
      <c r="AI159">
        <f t="shared" si="62"/>
        <v>146.16666666666666</v>
      </c>
      <c r="AJ159">
        <f>IF(C159=1,(AI159/Z159),REF)</f>
        <v>315.08227347847958</v>
      </c>
      <c r="AK159">
        <f t="shared" si="63"/>
        <v>150</v>
      </c>
      <c r="AL159">
        <f>IF(B159=1,(AI159/AC159),REF)</f>
        <v>272.8007963170337</v>
      </c>
      <c r="AM159">
        <f t="shared" si="64"/>
        <v>144</v>
      </c>
      <c r="AN159">
        <f t="shared" si="65"/>
        <v>144</v>
      </c>
      <c r="AO159" t="str">
        <f t="shared" si="66"/>
        <v>Virginia Tech</v>
      </c>
      <c r="AP159">
        <f t="shared" si="67"/>
        <v>0.30019773146514939</v>
      </c>
      <c r="AQ159">
        <f t="shared" si="68"/>
        <v>0.31638203791681868</v>
      </c>
      <c r="AR159">
        <f t="shared" si="69"/>
        <v>0.62457372506723807</v>
      </c>
      <c r="AS159" t="str">
        <f t="shared" si="70"/>
        <v>Virginia Tech</v>
      </c>
      <c r="AT159">
        <f t="shared" si="71"/>
        <v>158</v>
      </c>
      <c r="AU159">
        <f t="shared" si="72"/>
        <v>151.33333333333334</v>
      </c>
      <c r="AW159" t="str">
        <f t="shared" si="73"/>
        <v>Virginia Tech</v>
      </c>
      <c r="AX159" t="str">
        <f t="shared" si="74"/>
        <v/>
      </c>
      <c r="AY159">
        <v>158</v>
      </c>
    </row>
    <row r="160" spans="1:51" x14ac:dyDescent="0.25">
      <c r="A160">
        <v>1</v>
      </c>
      <c r="B160">
        <v>1</v>
      </c>
      <c r="C160">
        <v>1</v>
      </c>
      <c r="D160" t="s">
        <v>212</v>
      </c>
      <c r="E160">
        <v>62.924599999999998</v>
      </c>
      <c r="F160">
        <v>297</v>
      </c>
      <c r="G160">
        <v>60.479599999999998</v>
      </c>
      <c r="H160">
        <v>297</v>
      </c>
      <c r="I160">
        <v>102.869</v>
      </c>
      <c r="J160">
        <v>126</v>
      </c>
      <c r="K160">
        <v>102.27800000000001</v>
      </c>
      <c r="L160">
        <v>174</v>
      </c>
      <c r="M160">
        <v>94.2684</v>
      </c>
      <c r="N160">
        <v>47</v>
      </c>
      <c r="O160">
        <v>99.588700000000003</v>
      </c>
      <c r="P160">
        <v>120</v>
      </c>
      <c r="Q160">
        <v>2.6894300000000002</v>
      </c>
      <c r="R160">
        <v>140</v>
      </c>
      <c r="S160">
        <f t="shared" si="50"/>
        <v>4.2738452052138637E-2</v>
      </c>
      <c r="T160">
        <f t="shared" si="51"/>
        <v>138</v>
      </c>
      <c r="U160">
        <f t="shared" si="52"/>
        <v>658240.98137998639</v>
      </c>
      <c r="V160">
        <f t="shared" si="53"/>
        <v>216</v>
      </c>
      <c r="W160">
        <f t="shared" si="54"/>
        <v>25.021632299903455</v>
      </c>
      <c r="X160">
        <f t="shared" si="55"/>
        <v>166</v>
      </c>
      <c r="Y160">
        <f t="shared" si="56"/>
        <v>152</v>
      </c>
      <c r="Z160">
        <v>0.43120000000000003</v>
      </c>
      <c r="AA160">
        <f t="shared" si="57"/>
        <v>185</v>
      </c>
      <c r="AB160">
        <v>0.70889999999999997</v>
      </c>
      <c r="AC160">
        <f t="shared" si="58"/>
        <v>0.57004999999999995</v>
      </c>
      <c r="AD160">
        <f t="shared" si="59"/>
        <v>137</v>
      </c>
      <c r="AE160">
        <v>0.78100000000000003</v>
      </c>
      <c r="AF160">
        <f t="shared" si="60"/>
        <v>53</v>
      </c>
      <c r="AG160">
        <v>0.42480000000000001</v>
      </c>
      <c r="AH160">
        <f t="shared" si="61"/>
        <v>193</v>
      </c>
      <c r="AI160">
        <f t="shared" si="62"/>
        <v>148.16666666666666</v>
      </c>
      <c r="AJ160">
        <f>IF(C160=1,(AI160/Z160),REF)</f>
        <v>343.61471861471858</v>
      </c>
      <c r="AK160">
        <f t="shared" si="63"/>
        <v>158</v>
      </c>
      <c r="AL160">
        <f>IF(B160=1,(AI160/AC160),REF)</f>
        <v>259.91872058006606</v>
      </c>
      <c r="AM160">
        <f t="shared" si="64"/>
        <v>143</v>
      </c>
      <c r="AN160">
        <f t="shared" si="65"/>
        <v>137</v>
      </c>
      <c r="AO160" t="str">
        <f t="shared" si="66"/>
        <v>Mercer</v>
      </c>
      <c r="AP160">
        <f t="shared" si="67"/>
        <v>0.27662855420075427</v>
      </c>
      <c r="AQ160">
        <f t="shared" si="68"/>
        <v>0.33864765218810738</v>
      </c>
      <c r="AR160">
        <f t="shared" si="69"/>
        <v>0.62404520421056053</v>
      </c>
      <c r="AS160" t="str">
        <f t="shared" si="70"/>
        <v>Mercer</v>
      </c>
      <c r="AT160">
        <f t="shared" si="71"/>
        <v>159</v>
      </c>
      <c r="AU160">
        <f t="shared" si="72"/>
        <v>144.33333333333334</v>
      </c>
      <c r="AW160" t="str">
        <f t="shared" si="73"/>
        <v>Mercer</v>
      </c>
      <c r="AX160" t="str">
        <f t="shared" si="74"/>
        <v/>
      </c>
      <c r="AY160">
        <v>159</v>
      </c>
    </row>
    <row r="161" spans="1:51" x14ac:dyDescent="0.25">
      <c r="A161">
        <v>1</v>
      </c>
      <c r="B161">
        <v>1</v>
      </c>
      <c r="C161">
        <v>1</v>
      </c>
      <c r="D161" t="s">
        <v>252</v>
      </c>
      <c r="E161">
        <v>63.973199999999999</v>
      </c>
      <c r="F161">
        <v>262</v>
      </c>
      <c r="G161">
        <v>61.944499999999998</v>
      </c>
      <c r="H161">
        <v>257</v>
      </c>
      <c r="I161">
        <v>106.675</v>
      </c>
      <c r="J161">
        <v>61</v>
      </c>
      <c r="K161">
        <v>106.863</v>
      </c>
      <c r="L161">
        <v>100</v>
      </c>
      <c r="M161">
        <v>104.672</v>
      </c>
      <c r="N161">
        <v>261</v>
      </c>
      <c r="O161">
        <v>107.389</v>
      </c>
      <c r="P161">
        <v>265</v>
      </c>
      <c r="Q161">
        <v>-0.52590599999999998</v>
      </c>
      <c r="R161">
        <v>175</v>
      </c>
      <c r="S161">
        <f t="shared" si="50"/>
        <v>-8.2221930433368385E-3</v>
      </c>
      <c r="T161">
        <f t="shared" si="51"/>
        <v>175</v>
      </c>
      <c r="U161">
        <f t="shared" si="52"/>
        <v>730554.80123539071</v>
      </c>
      <c r="V161">
        <f t="shared" si="53"/>
        <v>122</v>
      </c>
      <c r="W161">
        <f t="shared" si="54"/>
        <v>27.767552531658666</v>
      </c>
      <c r="X161">
        <f t="shared" si="55"/>
        <v>303</v>
      </c>
      <c r="Y161">
        <f t="shared" si="56"/>
        <v>239</v>
      </c>
      <c r="Z161">
        <v>0.53739999999999999</v>
      </c>
      <c r="AA161">
        <f t="shared" si="57"/>
        <v>137</v>
      </c>
      <c r="AB161">
        <v>0.39369999999999999</v>
      </c>
      <c r="AC161">
        <f t="shared" si="58"/>
        <v>0.46555000000000002</v>
      </c>
      <c r="AD161">
        <f t="shared" si="59"/>
        <v>184</v>
      </c>
      <c r="AE161">
        <v>0.36509999999999998</v>
      </c>
      <c r="AF161">
        <f t="shared" si="60"/>
        <v>205</v>
      </c>
      <c r="AG161">
        <v>0.42420000000000002</v>
      </c>
      <c r="AH161">
        <f t="shared" si="61"/>
        <v>194</v>
      </c>
      <c r="AI161">
        <f t="shared" si="62"/>
        <v>186.5</v>
      </c>
      <c r="AJ161">
        <f>IF(C161=1,(AI161/Z161),REF)</f>
        <v>347.04131001116485</v>
      </c>
      <c r="AK161">
        <f t="shared" si="63"/>
        <v>160</v>
      </c>
      <c r="AL161">
        <f>IF(B161=1,(AI161/AC161),REF)</f>
        <v>400.60143915798517</v>
      </c>
      <c r="AM161">
        <f t="shared" si="64"/>
        <v>184</v>
      </c>
      <c r="AN161">
        <f t="shared" si="65"/>
        <v>160</v>
      </c>
      <c r="AO161" t="str">
        <f t="shared" si="66"/>
        <v>Northeastern</v>
      </c>
      <c r="AP161">
        <f t="shared" si="67"/>
        <v>0.34441731381729151</v>
      </c>
      <c r="AQ161">
        <f t="shared" si="68"/>
        <v>0.26200952629172553</v>
      </c>
      <c r="AR161">
        <f t="shared" si="69"/>
        <v>0.62043939774266821</v>
      </c>
      <c r="AS161" t="str">
        <f t="shared" si="70"/>
        <v>Northeastern</v>
      </c>
      <c r="AT161">
        <f t="shared" si="71"/>
        <v>160</v>
      </c>
      <c r="AU161">
        <f t="shared" si="72"/>
        <v>168</v>
      </c>
      <c r="AW161" t="str">
        <f t="shared" si="73"/>
        <v>Northeastern</v>
      </c>
      <c r="AX161" t="str">
        <f t="shared" si="74"/>
        <v/>
      </c>
      <c r="AY161">
        <v>160</v>
      </c>
    </row>
    <row r="162" spans="1:51" x14ac:dyDescent="0.25">
      <c r="A162">
        <v>1</v>
      </c>
      <c r="B162">
        <v>1</v>
      </c>
      <c r="C162">
        <v>1</v>
      </c>
      <c r="D162" t="s">
        <v>124</v>
      </c>
      <c r="E162">
        <v>70.062399999999997</v>
      </c>
      <c r="F162">
        <v>26</v>
      </c>
      <c r="G162">
        <v>66.9148</v>
      </c>
      <c r="H162">
        <v>49</v>
      </c>
      <c r="I162">
        <v>105.42400000000001</v>
      </c>
      <c r="J162">
        <v>84</v>
      </c>
      <c r="K162">
        <v>107.34699999999999</v>
      </c>
      <c r="L162">
        <v>89</v>
      </c>
      <c r="M162">
        <v>105.684</v>
      </c>
      <c r="N162">
        <v>280</v>
      </c>
      <c r="O162">
        <v>106.51900000000001</v>
      </c>
      <c r="P162">
        <v>252</v>
      </c>
      <c r="Q162">
        <v>0.82809600000000005</v>
      </c>
      <c r="R162">
        <v>156</v>
      </c>
      <c r="S162">
        <f t="shared" si="50"/>
        <v>1.1818036493183059E-2</v>
      </c>
      <c r="T162">
        <f t="shared" si="51"/>
        <v>156</v>
      </c>
      <c r="U162">
        <f t="shared" si="52"/>
        <v>807355.54744272144</v>
      </c>
      <c r="V162">
        <f t="shared" si="53"/>
        <v>55</v>
      </c>
      <c r="W162">
        <f t="shared" si="54"/>
        <v>25.026396385250685</v>
      </c>
      <c r="X162">
        <f t="shared" si="55"/>
        <v>167</v>
      </c>
      <c r="Y162">
        <f t="shared" si="56"/>
        <v>161.5</v>
      </c>
      <c r="Z162">
        <v>0.46910000000000002</v>
      </c>
      <c r="AA162">
        <f t="shared" si="57"/>
        <v>167</v>
      </c>
      <c r="AB162">
        <v>0.53490000000000004</v>
      </c>
      <c r="AC162">
        <f t="shared" si="58"/>
        <v>0.502</v>
      </c>
      <c r="AD162">
        <f t="shared" si="59"/>
        <v>167</v>
      </c>
      <c r="AE162">
        <v>0.55559999999999998</v>
      </c>
      <c r="AF162">
        <f t="shared" si="60"/>
        <v>129</v>
      </c>
      <c r="AG162">
        <v>0.42880000000000001</v>
      </c>
      <c r="AH162">
        <f t="shared" si="61"/>
        <v>191</v>
      </c>
      <c r="AI162">
        <f t="shared" si="62"/>
        <v>143.25</v>
      </c>
      <c r="AJ162">
        <f>IF(C162=1,(AI162/Z162),REF)</f>
        <v>305.37198891494347</v>
      </c>
      <c r="AK162">
        <f t="shared" si="63"/>
        <v>146</v>
      </c>
      <c r="AL162">
        <f>IF(B162=1,(AI162/AC162),REF)</f>
        <v>285.35856573705178</v>
      </c>
      <c r="AM162">
        <f t="shared" si="64"/>
        <v>149</v>
      </c>
      <c r="AN162">
        <f t="shared" si="65"/>
        <v>146</v>
      </c>
      <c r="AO162" t="str">
        <f t="shared" si="66"/>
        <v>East Carolina</v>
      </c>
      <c r="AP162">
        <f t="shared" si="67"/>
        <v>0.30451447656800523</v>
      </c>
      <c r="AQ162">
        <f t="shared" si="68"/>
        <v>0.29476075961410625</v>
      </c>
      <c r="AR162">
        <f t="shared" si="69"/>
        <v>0.61750223585555608</v>
      </c>
      <c r="AS162" t="str">
        <f t="shared" si="70"/>
        <v>East Carolina</v>
      </c>
      <c r="AT162">
        <f t="shared" si="71"/>
        <v>161</v>
      </c>
      <c r="AU162">
        <f t="shared" si="72"/>
        <v>158</v>
      </c>
      <c r="AW162" t="str">
        <f t="shared" si="73"/>
        <v>East Carolina</v>
      </c>
      <c r="AX162" t="str">
        <f t="shared" si="74"/>
        <v/>
      </c>
      <c r="AY162">
        <v>161</v>
      </c>
    </row>
    <row r="163" spans="1:51" x14ac:dyDescent="0.25">
      <c r="A163">
        <v>1</v>
      </c>
      <c r="B163">
        <v>1</v>
      </c>
      <c r="C163">
        <v>1</v>
      </c>
      <c r="D163" t="s">
        <v>284</v>
      </c>
      <c r="E163">
        <v>63.310200000000002</v>
      </c>
      <c r="F163">
        <v>282</v>
      </c>
      <c r="G163">
        <v>60.880499999999998</v>
      </c>
      <c r="H163">
        <v>291</v>
      </c>
      <c r="I163">
        <v>95.715199999999996</v>
      </c>
      <c r="J163">
        <v>265</v>
      </c>
      <c r="K163">
        <v>100.31699999999999</v>
      </c>
      <c r="L163">
        <v>212</v>
      </c>
      <c r="M163">
        <v>104.497</v>
      </c>
      <c r="N163">
        <v>254</v>
      </c>
      <c r="O163">
        <v>102.675</v>
      </c>
      <c r="P163">
        <v>172</v>
      </c>
      <c r="Q163">
        <v>-2.3576700000000002</v>
      </c>
      <c r="R163">
        <v>196</v>
      </c>
      <c r="S163">
        <f t="shared" si="50"/>
        <v>-3.724518324061532E-2</v>
      </c>
      <c r="T163">
        <f t="shared" si="51"/>
        <v>196</v>
      </c>
      <c r="U163">
        <f t="shared" si="52"/>
        <v>637122.22865868767</v>
      </c>
      <c r="V163">
        <f t="shared" si="53"/>
        <v>245</v>
      </c>
      <c r="W163">
        <f t="shared" si="54"/>
        <v>26.113786731820536</v>
      </c>
      <c r="X163">
        <f t="shared" si="55"/>
        <v>233</v>
      </c>
      <c r="Y163">
        <f t="shared" si="56"/>
        <v>214.5</v>
      </c>
      <c r="Z163">
        <v>0.48099999999999998</v>
      </c>
      <c r="AA163">
        <f t="shared" si="57"/>
        <v>160</v>
      </c>
      <c r="AB163">
        <v>0.55869999999999997</v>
      </c>
      <c r="AC163">
        <f t="shared" si="58"/>
        <v>0.51984999999999992</v>
      </c>
      <c r="AD163">
        <f t="shared" si="59"/>
        <v>157</v>
      </c>
      <c r="AE163">
        <v>0.35830000000000001</v>
      </c>
      <c r="AF163">
        <f t="shared" si="60"/>
        <v>210</v>
      </c>
      <c r="AG163">
        <v>0.55189999999999995</v>
      </c>
      <c r="AH163">
        <f t="shared" si="61"/>
        <v>151</v>
      </c>
      <c r="AI163">
        <f t="shared" si="62"/>
        <v>195.58333333333334</v>
      </c>
      <c r="AJ163">
        <f>IF(C163=1,(AI163/Z163),REF)</f>
        <v>406.61815661815666</v>
      </c>
      <c r="AK163">
        <f t="shared" si="63"/>
        <v>177</v>
      </c>
      <c r="AL163">
        <f>IF(B163=1,(AI163/AC163),REF)</f>
        <v>376.23032284954002</v>
      </c>
      <c r="AM163">
        <f t="shared" si="64"/>
        <v>178</v>
      </c>
      <c r="AN163">
        <f t="shared" si="65"/>
        <v>157</v>
      </c>
      <c r="AO163" t="str">
        <f t="shared" si="66"/>
        <v>Rhode Island</v>
      </c>
      <c r="AP163">
        <f t="shared" si="67"/>
        <v>0.30342532810102085</v>
      </c>
      <c r="AQ163">
        <f t="shared" si="68"/>
        <v>0.29487376705429036</v>
      </c>
      <c r="AR163">
        <f t="shared" si="69"/>
        <v>0.61709970690991789</v>
      </c>
      <c r="AS163" t="str">
        <f t="shared" si="70"/>
        <v>Rhode Island</v>
      </c>
      <c r="AT163">
        <f t="shared" si="71"/>
        <v>162</v>
      </c>
      <c r="AU163">
        <f t="shared" si="72"/>
        <v>158.66666666666666</v>
      </c>
      <c r="AW163" t="str">
        <f t="shared" si="73"/>
        <v>Rhode Island</v>
      </c>
      <c r="AX163" t="str">
        <f t="shared" si="74"/>
        <v/>
      </c>
      <c r="AY163">
        <v>162</v>
      </c>
    </row>
    <row r="164" spans="1:51" x14ac:dyDescent="0.25">
      <c r="A164">
        <v>1</v>
      </c>
      <c r="B164">
        <v>1</v>
      </c>
      <c r="C164">
        <v>1</v>
      </c>
      <c r="D164" t="s">
        <v>397</v>
      </c>
      <c r="E164">
        <v>67.175799999999995</v>
      </c>
      <c r="F164">
        <v>118</v>
      </c>
      <c r="G164">
        <v>65.842600000000004</v>
      </c>
      <c r="H164">
        <v>76</v>
      </c>
      <c r="I164">
        <v>99.922700000000006</v>
      </c>
      <c r="J164">
        <v>182</v>
      </c>
      <c r="K164">
        <v>102.377</v>
      </c>
      <c r="L164">
        <v>172</v>
      </c>
      <c r="M164">
        <v>102.42400000000001</v>
      </c>
      <c r="N164">
        <v>207</v>
      </c>
      <c r="O164">
        <v>104.31399999999999</v>
      </c>
      <c r="P164">
        <v>207</v>
      </c>
      <c r="Q164">
        <v>-1.9365699999999999</v>
      </c>
      <c r="R164">
        <v>192</v>
      </c>
      <c r="S164">
        <f t="shared" si="50"/>
        <v>-2.883478871855635E-2</v>
      </c>
      <c r="T164">
        <f t="shared" si="51"/>
        <v>192</v>
      </c>
      <c r="U164">
        <f t="shared" si="52"/>
        <v>704072.92725567811</v>
      </c>
      <c r="V164">
        <f t="shared" si="53"/>
        <v>159</v>
      </c>
      <c r="W164">
        <f t="shared" si="54"/>
        <v>25.242671255282247</v>
      </c>
      <c r="X164">
        <f t="shared" si="55"/>
        <v>179</v>
      </c>
      <c r="Y164">
        <f t="shared" si="56"/>
        <v>185.5</v>
      </c>
      <c r="Z164">
        <v>0.48509999999999998</v>
      </c>
      <c r="AA164">
        <f t="shared" si="57"/>
        <v>158</v>
      </c>
      <c r="AB164">
        <v>0.5181</v>
      </c>
      <c r="AC164">
        <f t="shared" si="58"/>
        <v>0.50160000000000005</v>
      </c>
      <c r="AD164">
        <f t="shared" si="59"/>
        <v>168</v>
      </c>
      <c r="AE164">
        <v>0.24610000000000001</v>
      </c>
      <c r="AF164">
        <f t="shared" si="60"/>
        <v>259</v>
      </c>
      <c r="AG164">
        <v>0.63970000000000005</v>
      </c>
      <c r="AH164">
        <f t="shared" si="61"/>
        <v>121</v>
      </c>
      <c r="AI164">
        <f t="shared" si="62"/>
        <v>180.75</v>
      </c>
      <c r="AJ164">
        <f>IF(C164=1,(AI164/Z164),REF)</f>
        <v>372.6035868893012</v>
      </c>
      <c r="AK164">
        <f t="shared" si="63"/>
        <v>166</v>
      </c>
      <c r="AL164">
        <f>IF(B164=1,(AI164/AC164),REF)</f>
        <v>360.34688995215305</v>
      </c>
      <c r="AM164">
        <f t="shared" si="64"/>
        <v>169</v>
      </c>
      <c r="AN164">
        <f t="shared" si="65"/>
        <v>166</v>
      </c>
      <c r="AO164" t="str">
        <f t="shared" si="66"/>
        <v>Youngstown St.</v>
      </c>
      <c r="AP164">
        <f t="shared" si="67"/>
        <v>0.30869671081008193</v>
      </c>
      <c r="AQ164">
        <f t="shared" si="68"/>
        <v>0.28606007268163008</v>
      </c>
      <c r="AR164">
        <f t="shared" si="69"/>
        <v>0.61563565356507355</v>
      </c>
      <c r="AS164" t="str">
        <f t="shared" si="70"/>
        <v>Youngstown St.</v>
      </c>
      <c r="AT164">
        <f t="shared" si="71"/>
        <v>163</v>
      </c>
      <c r="AU164">
        <f t="shared" si="72"/>
        <v>165.66666666666666</v>
      </c>
      <c r="AW164" t="str">
        <f t="shared" si="73"/>
        <v>Youngstown St.</v>
      </c>
      <c r="AX164" t="str">
        <f t="shared" si="74"/>
        <v/>
      </c>
      <c r="AY164">
        <v>163</v>
      </c>
    </row>
    <row r="165" spans="1:51" x14ac:dyDescent="0.25">
      <c r="A165">
        <v>1</v>
      </c>
      <c r="B165">
        <v>1</v>
      </c>
      <c r="C165">
        <v>1</v>
      </c>
      <c r="D165" t="s">
        <v>66</v>
      </c>
      <c r="E165">
        <v>67.251999999999995</v>
      </c>
      <c r="F165">
        <v>110</v>
      </c>
      <c r="G165">
        <v>66.086100000000002</v>
      </c>
      <c r="H165">
        <v>69</v>
      </c>
      <c r="I165">
        <v>105.435</v>
      </c>
      <c r="J165">
        <v>83</v>
      </c>
      <c r="K165">
        <v>105.26</v>
      </c>
      <c r="L165">
        <v>131</v>
      </c>
      <c r="M165">
        <v>101.136</v>
      </c>
      <c r="N165">
        <v>176</v>
      </c>
      <c r="O165">
        <v>104.506</v>
      </c>
      <c r="P165">
        <v>213</v>
      </c>
      <c r="Q165">
        <v>0.75395599999999996</v>
      </c>
      <c r="R165">
        <v>158</v>
      </c>
      <c r="S165">
        <f t="shared" si="50"/>
        <v>1.1211562481413266E-2</v>
      </c>
      <c r="T165">
        <f t="shared" si="51"/>
        <v>158</v>
      </c>
      <c r="U165">
        <f t="shared" si="52"/>
        <v>745129.80543519999</v>
      </c>
      <c r="V165">
        <f t="shared" si="53"/>
        <v>105</v>
      </c>
      <c r="W165">
        <f t="shared" si="54"/>
        <v>25.28836528550449</v>
      </c>
      <c r="X165">
        <f t="shared" si="55"/>
        <v>182</v>
      </c>
      <c r="Y165">
        <f t="shared" si="56"/>
        <v>170</v>
      </c>
      <c r="Z165">
        <v>0.44429999999999997</v>
      </c>
      <c r="AA165">
        <f t="shared" si="57"/>
        <v>180</v>
      </c>
      <c r="AB165">
        <v>0.58989999999999998</v>
      </c>
      <c r="AC165">
        <f t="shared" si="58"/>
        <v>0.5171</v>
      </c>
      <c r="AD165">
        <f t="shared" si="59"/>
        <v>158</v>
      </c>
      <c r="AE165">
        <v>0.67369999999999997</v>
      </c>
      <c r="AF165">
        <f t="shared" si="60"/>
        <v>89</v>
      </c>
      <c r="AG165">
        <v>0.42720000000000002</v>
      </c>
      <c r="AH165">
        <f t="shared" si="61"/>
        <v>192</v>
      </c>
      <c r="AI165">
        <f t="shared" si="62"/>
        <v>145.33333333333334</v>
      </c>
      <c r="AJ165">
        <f>IF(C165=1,(AI165/Z165),REF)</f>
        <v>327.10630955060401</v>
      </c>
      <c r="AK165">
        <f t="shared" si="63"/>
        <v>156</v>
      </c>
      <c r="AL165">
        <f>IF(B165=1,(AI165/AC165),REF)</f>
        <v>281.05459936827179</v>
      </c>
      <c r="AM165">
        <f t="shared" si="64"/>
        <v>147</v>
      </c>
      <c r="AN165">
        <f t="shared" si="65"/>
        <v>147</v>
      </c>
      <c r="AO165" t="str">
        <f t="shared" si="66"/>
        <v>Army</v>
      </c>
      <c r="AP165">
        <f t="shared" si="67"/>
        <v>0.28643946353732858</v>
      </c>
      <c r="AQ165">
        <f t="shared" si="68"/>
        <v>0.30420441638284812</v>
      </c>
      <c r="AR165">
        <f t="shared" si="69"/>
        <v>0.61392919300665239</v>
      </c>
      <c r="AS165" t="str">
        <f t="shared" si="70"/>
        <v>Army</v>
      </c>
      <c r="AT165">
        <f t="shared" si="71"/>
        <v>164</v>
      </c>
      <c r="AU165">
        <f t="shared" si="72"/>
        <v>156.33333333333334</v>
      </c>
      <c r="AW165" t="str">
        <f t="shared" si="73"/>
        <v>Army</v>
      </c>
      <c r="AX165" t="str">
        <f t="shared" si="74"/>
        <v/>
      </c>
      <c r="AY165">
        <v>164</v>
      </c>
    </row>
    <row r="166" spans="1:51" x14ac:dyDescent="0.25">
      <c r="A166">
        <v>1</v>
      </c>
      <c r="B166">
        <v>1</v>
      </c>
      <c r="C166">
        <v>1</v>
      </c>
      <c r="D166" t="s">
        <v>203</v>
      </c>
      <c r="E166">
        <v>62.510599999999997</v>
      </c>
      <c r="F166">
        <v>302</v>
      </c>
      <c r="G166">
        <v>60.006100000000004</v>
      </c>
      <c r="H166">
        <v>310</v>
      </c>
      <c r="I166">
        <v>92.728399999999993</v>
      </c>
      <c r="J166">
        <v>304</v>
      </c>
      <c r="K166">
        <v>95.166799999999995</v>
      </c>
      <c r="L166">
        <v>292</v>
      </c>
      <c r="M166">
        <v>94.819900000000004</v>
      </c>
      <c r="N166">
        <v>54</v>
      </c>
      <c r="O166">
        <v>94.251199999999997</v>
      </c>
      <c r="P166">
        <v>39</v>
      </c>
      <c r="Q166">
        <v>0.91557200000000005</v>
      </c>
      <c r="R166">
        <v>155</v>
      </c>
      <c r="S166">
        <f t="shared" si="50"/>
        <v>1.4647115849151949E-2</v>
      </c>
      <c r="T166">
        <f t="shared" si="51"/>
        <v>155</v>
      </c>
      <c r="U166">
        <f t="shared" si="52"/>
        <v>566140.99012011557</v>
      </c>
      <c r="V166">
        <f t="shared" si="53"/>
        <v>314</v>
      </c>
      <c r="W166">
        <f t="shared" si="54"/>
        <v>23.062445323154158</v>
      </c>
      <c r="X166">
        <f t="shared" si="55"/>
        <v>84</v>
      </c>
      <c r="Y166">
        <f t="shared" si="56"/>
        <v>119.5</v>
      </c>
      <c r="Z166">
        <v>0.45490000000000003</v>
      </c>
      <c r="AA166">
        <f t="shared" si="57"/>
        <v>170</v>
      </c>
      <c r="AB166">
        <v>0.57699999999999996</v>
      </c>
      <c r="AC166">
        <f t="shared" si="58"/>
        <v>0.51595000000000002</v>
      </c>
      <c r="AD166">
        <f t="shared" si="59"/>
        <v>161</v>
      </c>
      <c r="AE166">
        <v>0.73650000000000004</v>
      </c>
      <c r="AF166">
        <f t="shared" si="60"/>
        <v>69</v>
      </c>
      <c r="AG166">
        <v>0.2611</v>
      </c>
      <c r="AH166">
        <f t="shared" si="61"/>
        <v>264</v>
      </c>
      <c r="AI166">
        <f t="shared" si="62"/>
        <v>180.41666666666666</v>
      </c>
      <c r="AJ166">
        <f>IF(C166=1,(AI166/Z166),REF)</f>
        <v>396.60731296255585</v>
      </c>
      <c r="AK166">
        <f t="shared" si="63"/>
        <v>173</v>
      </c>
      <c r="AL166">
        <f>IF(B166=1,(AI166/AC166),REF)</f>
        <v>349.67858642633325</v>
      </c>
      <c r="AM166">
        <f t="shared" si="64"/>
        <v>168</v>
      </c>
      <c r="AN166">
        <f t="shared" si="65"/>
        <v>161</v>
      </c>
      <c r="AO166" t="str">
        <f t="shared" si="66"/>
        <v>Manhattan</v>
      </c>
      <c r="AP166">
        <f t="shared" si="67"/>
        <v>0.28767710235554617</v>
      </c>
      <c r="AQ166">
        <f t="shared" si="68"/>
        <v>0.29535124177921601</v>
      </c>
      <c r="AR166">
        <f t="shared" si="69"/>
        <v>0.61075055345315221</v>
      </c>
      <c r="AS166" t="str">
        <f t="shared" si="70"/>
        <v>Manhattan</v>
      </c>
      <c r="AT166">
        <f t="shared" si="71"/>
        <v>165</v>
      </c>
      <c r="AU166">
        <f t="shared" si="72"/>
        <v>162.33333333333334</v>
      </c>
      <c r="AW166" t="str">
        <f t="shared" si="73"/>
        <v>Manhattan</v>
      </c>
      <c r="AX166" t="str">
        <f t="shared" si="74"/>
        <v/>
      </c>
      <c r="AY166">
        <v>165</v>
      </c>
    </row>
    <row r="167" spans="1:51" x14ac:dyDescent="0.25">
      <c r="A167">
        <v>1</v>
      </c>
      <c r="B167">
        <v>1</v>
      </c>
      <c r="C167">
        <v>1</v>
      </c>
      <c r="D167" t="s">
        <v>85</v>
      </c>
      <c r="E167">
        <v>60.101300000000002</v>
      </c>
      <c r="F167">
        <v>344</v>
      </c>
      <c r="G167">
        <v>57.627000000000002</v>
      </c>
      <c r="H167">
        <v>344</v>
      </c>
      <c r="I167">
        <v>106.986</v>
      </c>
      <c r="J167">
        <v>56</v>
      </c>
      <c r="K167">
        <v>107.449</v>
      </c>
      <c r="L167">
        <v>84</v>
      </c>
      <c r="M167">
        <v>104.38200000000001</v>
      </c>
      <c r="N167">
        <v>252</v>
      </c>
      <c r="O167">
        <v>103.997</v>
      </c>
      <c r="P167">
        <v>203</v>
      </c>
      <c r="Q167">
        <v>3.4521299999999999</v>
      </c>
      <c r="R167">
        <v>128</v>
      </c>
      <c r="S167">
        <f t="shared" si="50"/>
        <v>5.7436361609482622E-2</v>
      </c>
      <c r="T167">
        <f t="shared" si="51"/>
        <v>126</v>
      </c>
      <c r="U167">
        <f t="shared" si="52"/>
        <v>693886.79369398137</v>
      </c>
      <c r="V167">
        <f t="shared" si="53"/>
        <v>173</v>
      </c>
      <c r="W167">
        <f t="shared" si="54"/>
        <v>28.076917912749991</v>
      </c>
      <c r="X167">
        <f t="shared" si="55"/>
        <v>312</v>
      </c>
      <c r="Y167">
        <f t="shared" si="56"/>
        <v>219</v>
      </c>
      <c r="Z167">
        <v>0.4476</v>
      </c>
      <c r="AA167">
        <f t="shared" si="57"/>
        <v>179</v>
      </c>
      <c r="AB167">
        <v>0.57589999999999997</v>
      </c>
      <c r="AC167">
        <f t="shared" si="58"/>
        <v>0.51174999999999993</v>
      </c>
      <c r="AD167">
        <f t="shared" si="59"/>
        <v>162</v>
      </c>
      <c r="AE167">
        <v>0.65139999999999998</v>
      </c>
      <c r="AF167">
        <f t="shared" si="60"/>
        <v>97</v>
      </c>
      <c r="AG167">
        <v>0.37469999999999998</v>
      </c>
      <c r="AH167">
        <f t="shared" si="61"/>
        <v>214</v>
      </c>
      <c r="AI167">
        <f t="shared" si="62"/>
        <v>165.16666666666666</v>
      </c>
      <c r="AJ167">
        <f>IF(C167=1,(AI167/Z167),REF)</f>
        <v>369.00506404527852</v>
      </c>
      <c r="AK167">
        <f t="shared" si="63"/>
        <v>165</v>
      </c>
      <c r="AL167">
        <f>IF(B167=1,(AI167/AC167),REF)</f>
        <v>322.7487379905553</v>
      </c>
      <c r="AM167">
        <f t="shared" si="64"/>
        <v>161</v>
      </c>
      <c r="AN167">
        <f t="shared" si="65"/>
        <v>161</v>
      </c>
      <c r="AO167" t="str">
        <f t="shared" si="66"/>
        <v>Cal Poly</v>
      </c>
      <c r="AP167">
        <f t="shared" si="67"/>
        <v>0.28510988557467926</v>
      </c>
      <c r="AQ167">
        <f t="shared" si="68"/>
        <v>0.29589634205250359</v>
      </c>
      <c r="AR167">
        <f t="shared" si="69"/>
        <v>0.60990236404022635</v>
      </c>
      <c r="AS167" t="str">
        <f t="shared" si="70"/>
        <v>Cal Poly</v>
      </c>
      <c r="AT167">
        <f t="shared" si="71"/>
        <v>166</v>
      </c>
      <c r="AU167">
        <f t="shared" si="72"/>
        <v>163</v>
      </c>
      <c r="AW167" t="str">
        <f t="shared" si="73"/>
        <v>Cal Poly</v>
      </c>
      <c r="AX167" t="str">
        <f t="shared" si="74"/>
        <v/>
      </c>
      <c r="AY167">
        <v>166</v>
      </c>
    </row>
    <row r="168" spans="1:51" x14ac:dyDescent="0.25">
      <c r="A168">
        <v>1</v>
      </c>
      <c r="B168">
        <v>1</v>
      </c>
      <c r="C168">
        <v>1</v>
      </c>
      <c r="D168" t="s">
        <v>298</v>
      </c>
      <c r="E168">
        <v>64.039599999999993</v>
      </c>
      <c r="F168">
        <v>256</v>
      </c>
      <c r="G168">
        <v>61.799500000000002</v>
      </c>
      <c r="H168">
        <v>266</v>
      </c>
      <c r="I168">
        <v>98.825100000000006</v>
      </c>
      <c r="J168">
        <v>205</v>
      </c>
      <c r="K168">
        <v>102.58499999999999</v>
      </c>
      <c r="L168">
        <v>166</v>
      </c>
      <c r="M168">
        <v>103.657</v>
      </c>
      <c r="N168">
        <v>235</v>
      </c>
      <c r="O168">
        <v>102.961</v>
      </c>
      <c r="P168">
        <v>180</v>
      </c>
      <c r="Q168">
        <v>-0.37687700000000002</v>
      </c>
      <c r="R168">
        <v>173</v>
      </c>
      <c r="S168">
        <f t="shared" si="50"/>
        <v>-5.8713670916121403E-3</v>
      </c>
      <c r="T168">
        <f t="shared" si="51"/>
        <v>173</v>
      </c>
      <c r="U168">
        <f t="shared" si="52"/>
        <v>673932.40021610982</v>
      </c>
      <c r="V168">
        <f t="shared" si="53"/>
        <v>191</v>
      </c>
      <c r="W168">
        <f t="shared" si="54"/>
        <v>25.931509160510505</v>
      </c>
      <c r="X168">
        <f t="shared" si="55"/>
        <v>223</v>
      </c>
      <c r="Y168">
        <f t="shared" si="56"/>
        <v>198</v>
      </c>
      <c r="Z168">
        <v>0.47470000000000001</v>
      </c>
      <c r="AA168">
        <f t="shared" si="57"/>
        <v>163</v>
      </c>
      <c r="AB168">
        <v>0.47789999999999999</v>
      </c>
      <c r="AC168">
        <f t="shared" si="58"/>
        <v>0.4763</v>
      </c>
      <c r="AD168">
        <f t="shared" si="59"/>
        <v>176</v>
      </c>
      <c r="AE168">
        <v>0.57350000000000001</v>
      </c>
      <c r="AF168">
        <f t="shared" si="60"/>
        <v>123</v>
      </c>
      <c r="AG168">
        <v>0.39129999999999998</v>
      </c>
      <c r="AH168">
        <f t="shared" si="61"/>
        <v>210</v>
      </c>
      <c r="AI168">
        <f t="shared" si="62"/>
        <v>178.5</v>
      </c>
      <c r="AJ168">
        <f>IF(C168=1,(AI168/Z168),REF)</f>
        <v>376.02696439856749</v>
      </c>
      <c r="AK168">
        <f t="shared" si="63"/>
        <v>169</v>
      </c>
      <c r="AL168">
        <f>IF(B168=1,(AI168/AC168),REF)</f>
        <v>374.76380432500525</v>
      </c>
      <c r="AM168">
        <f t="shared" si="64"/>
        <v>176</v>
      </c>
      <c r="AN168">
        <f t="shared" si="65"/>
        <v>169</v>
      </c>
      <c r="AO168" t="str">
        <f t="shared" si="66"/>
        <v>San Diego</v>
      </c>
      <c r="AP168">
        <f t="shared" si="67"/>
        <v>0.30180245167140246</v>
      </c>
      <c r="AQ168">
        <f t="shared" si="68"/>
        <v>0.27030289103589861</v>
      </c>
      <c r="AR168">
        <f t="shared" si="69"/>
        <v>0.60614761842372233</v>
      </c>
      <c r="AS168" t="str">
        <f t="shared" si="70"/>
        <v>San Diego</v>
      </c>
      <c r="AT168">
        <f t="shared" si="71"/>
        <v>167</v>
      </c>
      <c r="AU168">
        <f t="shared" si="72"/>
        <v>170.66666666666666</v>
      </c>
      <c r="AW168" t="str">
        <f t="shared" si="73"/>
        <v>San Diego</v>
      </c>
      <c r="AX168" t="str">
        <f t="shared" si="74"/>
        <v/>
      </c>
      <c r="AY168">
        <v>167</v>
      </c>
    </row>
    <row r="169" spans="1:51" x14ac:dyDescent="0.25">
      <c r="A169">
        <v>1</v>
      </c>
      <c r="B169">
        <v>1</v>
      </c>
      <c r="C169">
        <v>1</v>
      </c>
      <c r="D169" t="s">
        <v>95</v>
      </c>
      <c r="E169">
        <v>67.210800000000006</v>
      </c>
      <c r="F169">
        <v>115</v>
      </c>
      <c r="G169">
        <v>65.769499999999994</v>
      </c>
      <c r="H169">
        <v>81</v>
      </c>
      <c r="I169">
        <v>104.42100000000001</v>
      </c>
      <c r="J169">
        <v>97</v>
      </c>
      <c r="K169">
        <v>101.68600000000001</v>
      </c>
      <c r="L169">
        <v>187</v>
      </c>
      <c r="M169">
        <v>98.618799999999993</v>
      </c>
      <c r="N169">
        <v>134</v>
      </c>
      <c r="O169">
        <v>103.05500000000001</v>
      </c>
      <c r="P169">
        <v>181</v>
      </c>
      <c r="Q169">
        <v>-1.3697999999999999</v>
      </c>
      <c r="R169">
        <v>186</v>
      </c>
      <c r="S169">
        <f t="shared" si="50"/>
        <v>-2.0368750260374817E-2</v>
      </c>
      <c r="T169">
        <f t="shared" si="51"/>
        <v>186</v>
      </c>
      <c r="U169">
        <f t="shared" si="52"/>
        <v>694962.53491123696</v>
      </c>
      <c r="V169">
        <f t="shared" si="53"/>
        <v>169</v>
      </c>
      <c r="W169">
        <f t="shared" si="54"/>
        <v>24.744087539180828</v>
      </c>
      <c r="X169">
        <f t="shared" si="55"/>
        <v>146</v>
      </c>
      <c r="Y169">
        <f t="shared" si="56"/>
        <v>166</v>
      </c>
      <c r="Z169">
        <v>0.45050000000000001</v>
      </c>
      <c r="AA169">
        <f t="shared" si="57"/>
        <v>175</v>
      </c>
      <c r="AB169">
        <v>0.55730000000000002</v>
      </c>
      <c r="AC169">
        <f t="shared" si="58"/>
        <v>0.50390000000000001</v>
      </c>
      <c r="AD169">
        <f t="shared" si="59"/>
        <v>166</v>
      </c>
      <c r="AE169">
        <v>0.2666</v>
      </c>
      <c r="AF169">
        <f t="shared" si="60"/>
        <v>248</v>
      </c>
      <c r="AG169">
        <v>0.50890000000000002</v>
      </c>
      <c r="AH169">
        <f t="shared" si="61"/>
        <v>159</v>
      </c>
      <c r="AI169">
        <f t="shared" si="62"/>
        <v>182.33333333333334</v>
      </c>
      <c r="AJ169">
        <f>IF(C169=1,(AI169/Z169),REF)</f>
        <v>404.73547909729933</v>
      </c>
      <c r="AK169">
        <f t="shared" si="63"/>
        <v>176</v>
      </c>
      <c r="AL169">
        <f>IF(B169=1,(AI169/AC169),REF)</f>
        <v>361.84428127273929</v>
      </c>
      <c r="AM169">
        <f t="shared" si="64"/>
        <v>170</v>
      </c>
      <c r="AN169">
        <f t="shared" si="65"/>
        <v>166</v>
      </c>
      <c r="AO169" t="str">
        <f t="shared" si="66"/>
        <v>Charleston Southern</v>
      </c>
      <c r="AP169">
        <f t="shared" si="67"/>
        <v>0.28431717693768815</v>
      </c>
      <c r="AQ169">
        <f t="shared" si="68"/>
        <v>0.28722283086776029</v>
      </c>
      <c r="AR169">
        <f t="shared" si="69"/>
        <v>0.60590795763492733</v>
      </c>
      <c r="AS169" t="str">
        <f t="shared" si="70"/>
        <v>Charleston Southern</v>
      </c>
      <c r="AT169">
        <f t="shared" si="71"/>
        <v>168</v>
      </c>
      <c r="AU169">
        <f t="shared" si="72"/>
        <v>166.66666666666666</v>
      </c>
      <c r="AW169" t="str">
        <f t="shared" si="73"/>
        <v>Charleston Southern</v>
      </c>
      <c r="AX169" t="str">
        <f t="shared" si="74"/>
        <v/>
      </c>
      <c r="AY169">
        <v>168</v>
      </c>
    </row>
    <row r="170" spans="1:51" x14ac:dyDescent="0.25">
      <c r="A170">
        <v>1</v>
      </c>
      <c r="B170">
        <v>1</v>
      </c>
      <c r="C170">
        <v>1</v>
      </c>
      <c r="D170" t="s">
        <v>385</v>
      </c>
      <c r="E170">
        <v>57.602400000000003</v>
      </c>
      <c r="F170">
        <v>347</v>
      </c>
      <c r="G170">
        <v>55.825099999999999</v>
      </c>
      <c r="H170">
        <v>347</v>
      </c>
      <c r="I170">
        <v>98.797200000000004</v>
      </c>
      <c r="J170">
        <v>207</v>
      </c>
      <c r="K170">
        <v>96.526799999999994</v>
      </c>
      <c r="L170">
        <v>279</v>
      </c>
      <c r="M170">
        <v>91.940299999999993</v>
      </c>
      <c r="N170">
        <v>24</v>
      </c>
      <c r="O170">
        <v>95.400499999999994</v>
      </c>
      <c r="P170">
        <v>53</v>
      </c>
      <c r="Q170">
        <v>1.1262700000000001</v>
      </c>
      <c r="R170">
        <v>151</v>
      </c>
      <c r="S170">
        <f t="shared" si="50"/>
        <v>1.9553004735913791E-2</v>
      </c>
      <c r="T170">
        <f t="shared" si="51"/>
        <v>150</v>
      </c>
      <c r="U170">
        <f t="shared" si="52"/>
        <v>536705.93342610775</v>
      </c>
      <c r="V170">
        <f t="shared" si="53"/>
        <v>330</v>
      </c>
      <c r="W170">
        <f t="shared" si="54"/>
        <v>25.517637449185834</v>
      </c>
      <c r="X170">
        <f t="shared" si="55"/>
        <v>197</v>
      </c>
      <c r="Y170">
        <f t="shared" si="56"/>
        <v>173.5</v>
      </c>
      <c r="Z170">
        <v>0.46500000000000002</v>
      </c>
      <c r="AA170">
        <f t="shared" si="57"/>
        <v>168</v>
      </c>
      <c r="AB170">
        <v>0.4788</v>
      </c>
      <c r="AC170">
        <f t="shared" si="58"/>
        <v>0.47189999999999999</v>
      </c>
      <c r="AD170">
        <f t="shared" si="59"/>
        <v>179</v>
      </c>
      <c r="AE170">
        <v>0.47639999999999999</v>
      </c>
      <c r="AF170">
        <f t="shared" si="60"/>
        <v>165</v>
      </c>
      <c r="AG170">
        <v>0.42180000000000001</v>
      </c>
      <c r="AH170">
        <f t="shared" si="61"/>
        <v>196</v>
      </c>
      <c r="AI170">
        <f t="shared" si="62"/>
        <v>198.91666666666666</v>
      </c>
      <c r="AJ170">
        <f>IF(C170=1,(AI170/Z170),REF)</f>
        <v>427.77777777777771</v>
      </c>
      <c r="AK170">
        <f t="shared" si="63"/>
        <v>184</v>
      </c>
      <c r="AL170">
        <f>IF(B170=1,(AI170/AC170),REF)</f>
        <v>421.52292152292154</v>
      </c>
      <c r="AM170">
        <f t="shared" si="64"/>
        <v>189</v>
      </c>
      <c r="AN170">
        <f t="shared" si="65"/>
        <v>179</v>
      </c>
      <c r="AO170" t="str">
        <f t="shared" si="66"/>
        <v>Western Illinois</v>
      </c>
      <c r="AP170">
        <f t="shared" si="67"/>
        <v>0.29184789245601617</v>
      </c>
      <c r="AQ170">
        <f t="shared" si="68"/>
        <v>0.26389863385843371</v>
      </c>
      <c r="AR170">
        <f t="shared" si="69"/>
        <v>0.59915433306137056</v>
      </c>
      <c r="AS170" t="str">
        <f t="shared" si="70"/>
        <v>Western Illinois</v>
      </c>
      <c r="AT170">
        <f t="shared" si="71"/>
        <v>169</v>
      </c>
      <c r="AU170">
        <f t="shared" si="72"/>
        <v>175.66666666666666</v>
      </c>
      <c r="AW170" t="str">
        <f t="shared" si="73"/>
        <v>Western Illinois</v>
      </c>
      <c r="AX170" t="str">
        <f t="shared" si="74"/>
        <v/>
      </c>
      <c r="AY170">
        <v>169</v>
      </c>
    </row>
    <row r="171" spans="1:51" x14ac:dyDescent="0.25">
      <c r="A171">
        <v>1</v>
      </c>
      <c r="B171">
        <v>1</v>
      </c>
      <c r="C171">
        <v>1</v>
      </c>
      <c r="D171" t="s">
        <v>386</v>
      </c>
      <c r="E171">
        <v>66.854699999999994</v>
      </c>
      <c r="F171">
        <v>130</v>
      </c>
      <c r="G171">
        <v>63.843299999999999</v>
      </c>
      <c r="H171">
        <v>176</v>
      </c>
      <c r="I171">
        <v>100.071</v>
      </c>
      <c r="J171">
        <v>181</v>
      </c>
      <c r="K171">
        <v>101.798</v>
      </c>
      <c r="L171">
        <v>185</v>
      </c>
      <c r="M171">
        <v>99.092600000000004</v>
      </c>
      <c r="N171">
        <v>142</v>
      </c>
      <c r="O171">
        <v>102.76300000000001</v>
      </c>
      <c r="P171">
        <v>174</v>
      </c>
      <c r="Q171">
        <v>-0.96589499999999995</v>
      </c>
      <c r="R171">
        <v>180</v>
      </c>
      <c r="S171">
        <f t="shared" si="50"/>
        <v>-1.4434288090440964E-2</v>
      </c>
      <c r="T171">
        <f t="shared" si="51"/>
        <v>180</v>
      </c>
      <c r="U171">
        <f t="shared" si="52"/>
        <v>692804.07826157869</v>
      </c>
      <c r="V171">
        <f t="shared" si="53"/>
        <v>176</v>
      </c>
      <c r="W171">
        <f t="shared" si="54"/>
        <v>24.763207373928878</v>
      </c>
      <c r="X171">
        <f t="shared" si="55"/>
        <v>147</v>
      </c>
      <c r="Y171">
        <f t="shared" si="56"/>
        <v>163.5</v>
      </c>
      <c r="Z171">
        <v>0.44</v>
      </c>
      <c r="AA171">
        <f t="shared" si="57"/>
        <v>182</v>
      </c>
      <c r="AB171">
        <v>0.50919999999999999</v>
      </c>
      <c r="AC171">
        <f t="shared" si="58"/>
        <v>0.47460000000000002</v>
      </c>
      <c r="AD171">
        <f t="shared" si="59"/>
        <v>178</v>
      </c>
      <c r="AE171">
        <v>0.59689999999999999</v>
      </c>
      <c r="AF171">
        <f t="shared" si="60"/>
        <v>110</v>
      </c>
      <c r="AG171">
        <v>0.56089999999999995</v>
      </c>
      <c r="AH171">
        <f t="shared" si="61"/>
        <v>148</v>
      </c>
      <c r="AI171">
        <f t="shared" si="62"/>
        <v>159.25</v>
      </c>
      <c r="AJ171">
        <f>IF(C171=1,(AI171/Z171),REF)</f>
        <v>361.93181818181819</v>
      </c>
      <c r="AK171">
        <f t="shared" si="63"/>
        <v>164</v>
      </c>
      <c r="AL171">
        <f>IF(B171=1,(AI171/AC171),REF)</f>
        <v>335.54572271386428</v>
      </c>
      <c r="AM171">
        <f t="shared" si="64"/>
        <v>164</v>
      </c>
      <c r="AN171">
        <f t="shared" si="65"/>
        <v>164</v>
      </c>
      <c r="AO171" t="str">
        <f t="shared" si="66"/>
        <v>Western Kentucky</v>
      </c>
      <c r="AP171">
        <f t="shared" si="67"/>
        <v>0.28081184995763481</v>
      </c>
      <c r="AQ171">
        <f t="shared" si="68"/>
        <v>0.27308546449376553</v>
      </c>
      <c r="AR171">
        <f t="shared" si="69"/>
        <v>0.59835607614488395</v>
      </c>
      <c r="AS171" t="str">
        <f t="shared" si="70"/>
        <v>Western Kentucky</v>
      </c>
      <c r="AT171">
        <f t="shared" si="71"/>
        <v>170</v>
      </c>
      <c r="AU171">
        <f t="shared" si="72"/>
        <v>170.66666666666666</v>
      </c>
      <c r="AW171" t="str">
        <f t="shared" si="73"/>
        <v>Western Kentucky</v>
      </c>
      <c r="AX171" t="str">
        <f t="shared" si="74"/>
        <v/>
      </c>
      <c r="AY171">
        <v>170</v>
      </c>
    </row>
    <row r="172" spans="1:51" x14ac:dyDescent="0.25">
      <c r="A172">
        <v>1</v>
      </c>
      <c r="B172">
        <v>1</v>
      </c>
      <c r="C172">
        <v>1</v>
      </c>
      <c r="D172" t="s">
        <v>344</v>
      </c>
      <c r="E172">
        <v>66.490200000000002</v>
      </c>
      <c r="F172">
        <v>150</v>
      </c>
      <c r="G172">
        <v>65.493899999999996</v>
      </c>
      <c r="H172">
        <v>96</v>
      </c>
      <c r="I172">
        <v>102.85299999999999</v>
      </c>
      <c r="J172">
        <v>127</v>
      </c>
      <c r="K172">
        <v>104.107</v>
      </c>
      <c r="L172">
        <v>145</v>
      </c>
      <c r="M172">
        <v>101.724</v>
      </c>
      <c r="N172">
        <v>192</v>
      </c>
      <c r="O172">
        <v>105.26300000000001</v>
      </c>
      <c r="P172">
        <v>230</v>
      </c>
      <c r="Q172">
        <v>-1.1557900000000001</v>
      </c>
      <c r="R172">
        <v>183</v>
      </c>
      <c r="S172">
        <f t="shared" si="50"/>
        <v>-1.738602079704988E-2</v>
      </c>
      <c r="T172">
        <f t="shared" si="51"/>
        <v>183</v>
      </c>
      <c r="U172">
        <f t="shared" si="52"/>
        <v>720638.57033749972</v>
      </c>
      <c r="V172">
        <f t="shared" si="53"/>
        <v>135</v>
      </c>
      <c r="W172">
        <f t="shared" si="54"/>
        <v>25.875190146570578</v>
      </c>
      <c r="X172">
        <f t="shared" si="55"/>
        <v>218</v>
      </c>
      <c r="Y172">
        <f t="shared" si="56"/>
        <v>200.5</v>
      </c>
      <c r="Z172">
        <v>0.45029999999999998</v>
      </c>
      <c r="AA172">
        <f t="shared" si="57"/>
        <v>176</v>
      </c>
      <c r="AB172">
        <v>0.48220000000000002</v>
      </c>
      <c r="AC172">
        <f t="shared" si="58"/>
        <v>0.46625</v>
      </c>
      <c r="AD172">
        <f t="shared" si="59"/>
        <v>183</v>
      </c>
      <c r="AE172">
        <v>0.40579999999999999</v>
      </c>
      <c r="AF172">
        <f t="shared" si="60"/>
        <v>193</v>
      </c>
      <c r="AG172">
        <v>0.50419999999999998</v>
      </c>
      <c r="AH172">
        <f t="shared" si="61"/>
        <v>161</v>
      </c>
      <c r="AI172">
        <f t="shared" si="62"/>
        <v>175.91666666666666</v>
      </c>
      <c r="AJ172">
        <f>IF(C172=1,(AI172/Z172),REF)</f>
        <v>390.66548227107853</v>
      </c>
      <c r="AK172">
        <f t="shared" si="63"/>
        <v>170</v>
      </c>
      <c r="AL172">
        <f>IF(B172=1,(AI172/AC172),REF)</f>
        <v>377.30116175156388</v>
      </c>
      <c r="AM172">
        <f t="shared" si="64"/>
        <v>179</v>
      </c>
      <c r="AN172">
        <f t="shared" si="65"/>
        <v>170</v>
      </c>
      <c r="AO172" t="str">
        <f t="shared" si="66"/>
        <v>Toledo</v>
      </c>
      <c r="AP172">
        <f t="shared" si="67"/>
        <v>0.28519826128317333</v>
      </c>
      <c r="AQ172">
        <f t="shared" si="68"/>
        <v>0.264376373569432</v>
      </c>
      <c r="AR172">
        <f t="shared" si="69"/>
        <v>0.5964838283637286</v>
      </c>
      <c r="AS172" t="str">
        <f t="shared" si="70"/>
        <v>Toledo</v>
      </c>
      <c r="AT172">
        <f t="shared" si="71"/>
        <v>171</v>
      </c>
      <c r="AU172">
        <f t="shared" si="72"/>
        <v>174.66666666666666</v>
      </c>
      <c r="AW172" t="str">
        <f t="shared" si="73"/>
        <v>Toledo</v>
      </c>
      <c r="AX172" t="str">
        <f t="shared" si="74"/>
        <v/>
      </c>
      <c r="AY172">
        <v>171</v>
      </c>
    </row>
    <row r="173" spans="1:51" x14ac:dyDescent="0.25">
      <c r="A173">
        <v>1</v>
      </c>
      <c r="B173">
        <v>1</v>
      </c>
      <c r="C173">
        <v>1</v>
      </c>
      <c r="D173" t="s">
        <v>87</v>
      </c>
      <c r="E173">
        <v>69.860799999999998</v>
      </c>
      <c r="F173">
        <v>28</v>
      </c>
      <c r="G173">
        <v>67.716499999999996</v>
      </c>
      <c r="H173">
        <v>30</v>
      </c>
      <c r="I173">
        <v>107.614</v>
      </c>
      <c r="J173">
        <v>45</v>
      </c>
      <c r="K173">
        <v>107.571</v>
      </c>
      <c r="L173">
        <v>82</v>
      </c>
      <c r="M173">
        <v>107.761</v>
      </c>
      <c r="N173">
        <v>316</v>
      </c>
      <c r="O173">
        <v>109.75</v>
      </c>
      <c r="P173">
        <v>301</v>
      </c>
      <c r="Q173">
        <v>-2.1791299999999998</v>
      </c>
      <c r="R173">
        <v>194</v>
      </c>
      <c r="S173">
        <f t="shared" si="50"/>
        <v>-3.1190596156929238E-2</v>
      </c>
      <c r="T173">
        <f t="shared" si="51"/>
        <v>194</v>
      </c>
      <c r="U173">
        <f t="shared" si="52"/>
        <v>808395.6472802927</v>
      </c>
      <c r="V173">
        <f t="shared" si="53"/>
        <v>54</v>
      </c>
      <c r="W173">
        <f t="shared" si="54"/>
        <v>26.327746744285438</v>
      </c>
      <c r="X173">
        <f t="shared" si="55"/>
        <v>249</v>
      </c>
      <c r="Y173">
        <f t="shared" si="56"/>
        <v>221.5</v>
      </c>
      <c r="Z173">
        <v>0.51649999999999996</v>
      </c>
      <c r="AA173">
        <f t="shared" si="57"/>
        <v>146</v>
      </c>
      <c r="AB173">
        <v>0.26669999999999999</v>
      </c>
      <c r="AC173">
        <f t="shared" si="58"/>
        <v>0.39159999999999995</v>
      </c>
      <c r="AD173">
        <f t="shared" si="59"/>
        <v>214</v>
      </c>
      <c r="AE173">
        <v>0.18920000000000001</v>
      </c>
      <c r="AF173">
        <f t="shared" si="60"/>
        <v>280</v>
      </c>
      <c r="AG173">
        <v>0.67720000000000002</v>
      </c>
      <c r="AH173">
        <f t="shared" si="61"/>
        <v>106</v>
      </c>
      <c r="AI173">
        <f t="shared" si="62"/>
        <v>178.25</v>
      </c>
      <c r="AJ173">
        <f>IF(C173=1,(AI173/Z173),REF)</f>
        <v>345.11132623426914</v>
      </c>
      <c r="AK173">
        <f t="shared" si="63"/>
        <v>159</v>
      </c>
      <c r="AL173">
        <f>IF(B173=1,(AI173/AC173),REF)</f>
        <v>455.18386108273756</v>
      </c>
      <c r="AM173">
        <f t="shared" si="64"/>
        <v>198</v>
      </c>
      <c r="AN173">
        <f t="shared" si="65"/>
        <v>159</v>
      </c>
      <c r="AO173" t="str">
        <f t="shared" si="66"/>
        <v>Cal St. Fullerton</v>
      </c>
      <c r="AP173">
        <f t="shared" si="67"/>
        <v>0.33120725030631121</v>
      </c>
      <c r="AQ173">
        <f t="shared" si="68"/>
        <v>0.21689979437782858</v>
      </c>
      <c r="AR173">
        <f t="shared" si="69"/>
        <v>0.59584617440700238</v>
      </c>
      <c r="AS173" t="str">
        <f t="shared" si="70"/>
        <v>Cal St. Fullerton</v>
      </c>
      <c r="AT173">
        <f t="shared" si="71"/>
        <v>172</v>
      </c>
      <c r="AU173">
        <f t="shared" si="72"/>
        <v>181.66666666666666</v>
      </c>
      <c r="AW173" t="str">
        <f t="shared" si="73"/>
        <v>Cal St. Fullerton</v>
      </c>
      <c r="AX173" t="str">
        <f t="shared" si="74"/>
        <v/>
      </c>
      <c r="AY173">
        <v>172</v>
      </c>
    </row>
    <row r="174" spans="1:51" x14ac:dyDescent="0.25">
      <c r="A174">
        <v>1</v>
      </c>
      <c r="B174">
        <v>1</v>
      </c>
      <c r="C174">
        <v>1</v>
      </c>
      <c r="D174" t="s">
        <v>348</v>
      </c>
      <c r="E174">
        <v>67.503500000000003</v>
      </c>
      <c r="F174">
        <v>102</v>
      </c>
      <c r="G174">
        <v>65.614199999999997</v>
      </c>
      <c r="H174">
        <v>91</v>
      </c>
      <c r="I174">
        <v>97.933400000000006</v>
      </c>
      <c r="J174">
        <v>229</v>
      </c>
      <c r="K174">
        <v>99.366600000000005</v>
      </c>
      <c r="L174">
        <v>227</v>
      </c>
      <c r="M174">
        <v>99.619299999999996</v>
      </c>
      <c r="N174">
        <v>151</v>
      </c>
      <c r="O174">
        <v>99.960599999999999</v>
      </c>
      <c r="P174">
        <v>126</v>
      </c>
      <c r="Q174">
        <v>-0.59396300000000002</v>
      </c>
      <c r="R174">
        <v>176</v>
      </c>
      <c r="S174">
        <f t="shared" si="50"/>
        <v>-8.7995437273621965E-3</v>
      </c>
      <c r="T174">
        <f t="shared" si="51"/>
        <v>176</v>
      </c>
      <c r="U174">
        <f t="shared" si="52"/>
        <v>666510.73872448457</v>
      </c>
      <c r="V174">
        <f t="shared" si="53"/>
        <v>205</v>
      </c>
      <c r="W174">
        <f t="shared" si="54"/>
        <v>23.463882523045179</v>
      </c>
      <c r="X174">
        <f t="shared" si="55"/>
        <v>99</v>
      </c>
      <c r="Y174">
        <f t="shared" si="56"/>
        <v>137.5</v>
      </c>
      <c r="Z174">
        <v>0.45490000000000003</v>
      </c>
      <c r="AA174">
        <f t="shared" si="57"/>
        <v>170</v>
      </c>
      <c r="AB174">
        <v>0.4536</v>
      </c>
      <c r="AC174">
        <f t="shared" si="58"/>
        <v>0.45425000000000004</v>
      </c>
      <c r="AD174">
        <f t="shared" si="59"/>
        <v>187</v>
      </c>
      <c r="AE174">
        <v>0.59089999999999998</v>
      </c>
      <c r="AF174">
        <f t="shared" si="60"/>
        <v>113</v>
      </c>
      <c r="AG174">
        <v>0.40760000000000002</v>
      </c>
      <c r="AH174">
        <f t="shared" si="61"/>
        <v>205</v>
      </c>
      <c r="AI174">
        <f t="shared" si="62"/>
        <v>170.58333333333334</v>
      </c>
      <c r="AJ174">
        <f>IF(C174=1,(AI174/Z174),REF)</f>
        <v>374.99084047776068</v>
      </c>
      <c r="AK174">
        <f t="shared" si="63"/>
        <v>168</v>
      </c>
      <c r="AL174">
        <f>IF(B174=1,(AI174/AC174),REF)</f>
        <v>375.52742616033754</v>
      </c>
      <c r="AM174">
        <f t="shared" si="64"/>
        <v>177</v>
      </c>
      <c r="AN174">
        <f t="shared" si="65"/>
        <v>168</v>
      </c>
      <c r="AO174" t="str">
        <f t="shared" si="66"/>
        <v>Tulsa</v>
      </c>
      <c r="AP174">
        <f t="shared" si="67"/>
        <v>0.28929391674192578</v>
      </c>
      <c r="AQ174">
        <f t="shared" si="68"/>
        <v>0.25772380969223541</v>
      </c>
      <c r="AR174">
        <f t="shared" si="69"/>
        <v>0.59537221333035273</v>
      </c>
      <c r="AS174" t="str">
        <f t="shared" si="70"/>
        <v>Tulsa</v>
      </c>
      <c r="AT174">
        <f t="shared" si="71"/>
        <v>173</v>
      </c>
      <c r="AU174">
        <f t="shared" si="72"/>
        <v>176</v>
      </c>
      <c r="AW174" t="str">
        <f t="shared" si="73"/>
        <v>Tulsa</v>
      </c>
      <c r="AX174" t="str">
        <f t="shared" si="74"/>
        <v/>
      </c>
      <c r="AY174">
        <v>173</v>
      </c>
    </row>
    <row r="175" spans="1:51" x14ac:dyDescent="0.25">
      <c r="A175">
        <v>1</v>
      </c>
      <c r="B175">
        <v>1</v>
      </c>
      <c r="C175">
        <v>1</v>
      </c>
      <c r="D175" t="s">
        <v>164</v>
      </c>
      <c r="E175">
        <v>62.980800000000002</v>
      </c>
      <c r="F175">
        <v>294</v>
      </c>
      <c r="G175">
        <v>61.3596</v>
      </c>
      <c r="H175">
        <v>278</v>
      </c>
      <c r="I175">
        <v>106.241</v>
      </c>
      <c r="J175">
        <v>70</v>
      </c>
      <c r="K175">
        <v>110.042</v>
      </c>
      <c r="L175">
        <v>52</v>
      </c>
      <c r="M175">
        <v>110.53</v>
      </c>
      <c r="N175">
        <v>333</v>
      </c>
      <c r="O175">
        <v>112.455</v>
      </c>
      <c r="P175">
        <v>327</v>
      </c>
      <c r="Q175">
        <v>-2.4130799999999999</v>
      </c>
      <c r="R175">
        <v>197</v>
      </c>
      <c r="S175">
        <f t="shared" si="50"/>
        <v>-3.8313263724817671E-2</v>
      </c>
      <c r="T175">
        <f t="shared" si="51"/>
        <v>197</v>
      </c>
      <c r="U175">
        <f t="shared" si="52"/>
        <v>762649.73369013122</v>
      </c>
      <c r="V175">
        <f t="shared" si="53"/>
        <v>88</v>
      </c>
      <c r="W175">
        <f t="shared" si="54"/>
        <v>30.363921430369221</v>
      </c>
      <c r="X175">
        <f t="shared" si="55"/>
        <v>339</v>
      </c>
      <c r="Y175">
        <f t="shared" si="56"/>
        <v>268</v>
      </c>
      <c r="Z175">
        <v>0.47989999999999999</v>
      </c>
      <c r="AA175">
        <f t="shared" si="57"/>
        <v>161</v>
      </c>
      <c r="AB175">
        <v>0.39550000000000002</v>
      </c>
      <c r="AC175">
        <f t="shared" si="58"/>
        <v>0.43769999999999998</v>
      </c>
      <c r="AD175">
        <f t="shared" si="59"/>
        <v>191</v>
      </c>
      <c r="AE175">
        <v>0.28060000000000002</v>
      </c>
      <c r="AF175">
        <f t="shared" si="60"/>
        <v>240</v>
      </c>
      <c r="AG175">
        <v>0.49919999999999998</v>
      </c>
      <c r="AH175">
        <f t="shared" si="61"/>
        <v>165</v>
      </c>
      <c r="AI175">
        <f t="shared" si="62"/>
        <v>191.5</v>
      </c>
      <c r="AJ175">
        <f>IF(C175=1,(AI175/Z175),REF)</f>
        <v>399.04146697228589</v>
      </c>
      <c r="AK175">
        <f t="shared" si="63"/>
        <v>174</v>
      </c>
      <c r="AL175">
        <f>IF(B175=1,(AI175/AC175),REF)</f>
        <v>437.51427918665757</v>
      </c>
      <c r="AM175">
        <f t="shared" si="64"/>
        <v>192</v>
      </c>
      <c r="AN175">
        <f t="shared" si="65"/>
        <v>174</v>
      </c>
      <c r="AO175" t="str">
        <f t="shared" si="66"/>
        <v>Idaho</v>
      </c>
      <c r="AP175">
        <f t="shared" si="67"/>
        <v>0.30330137395234347</v>
      </c>
      <c r="AQ175">
        <f t="shared" si="68"/>
        <v>0.24363648866780938</v>
      </c>
      <c r="AR175">
        <f t="shared" si="69"/>
        <v>0.59533744240708053</v>
      </c>
      <c r="AS175" t="str">
        <f t="shared" si="70"/>
        <v>Idaho</v>
      </c>
      <c r="AT175">
        <f t="shared" si="71"/>
        <v>174</v>
      </c>
      <c r="AU175">
        <f t="shared" si="72"/>
        <v>179.66666666666666</v>
      </c>
      <c r="AW175" t="str">
        <f t="shared" si="73"/>
        <v>Idaho</v>
      </c>
      <c r="AX175" t="str">
        <f t="shared" si="74"/>
        <v/>
      </c>
      <c r="AY175">
        <v>174</v>
      </c>
    </row>
    <row r="176" spans="1:51" x14ac:dyDescent="0.25">
      <c r="A176">
        <v>1</v>
      </c>
      <c r="B176">
        <v>1</v>
      </c>
      <c r="C176">
        <v>1</v>
      </c>
      <c r="D176" t="s">
        <v>363</v>
      </c>
      <c r="E176">
        <v>66.651499999999999</v>
      </c>
      <c r="F176">
        <v>143</v>
      </c>
      <c r="G176">
        <v>64.301000000000002</v>
      </c>
      <c r="H176">
        <v>149</v>
      </c>
      <c r="I176">
        <v>103.55800000000001</v>
      </c>
      <c r="J176">
        <v>112</v>
      </c>
      <c r="K176">
        <v>102.569</v>
      </c>
      <c r="L176">
        <v>168</v>
      </c>
      <c r="M176">
        <v>101.88200000000001</v>
      </c>
      <c r="N176">
        <v>196</v>
      </c>
      <c r="O176">
        <v>105.702</v>
      </c>
      <c r="P176">
        <v>242</v>
      </c>
      <c r="Q176">
        <v>-3.1333199999999999</v>
      </c>
      <c r="R176">
        <v>203</v>
      </c>
      <c r="S176">
        <f t="shared" si="50"/>
        <v>-4.7005693795338373E-2</v>
      </c>
      <c r="T176">
        <f t="shared" si="51"/>
        <v>203</v>
      </c>
      <c r="U176">
        <f t="shared" si="52"/>
        <v>701200.42467029148</v>
      </c>
      <c r="V176">
        <f t="shared" si="53"/>
        <v>162</v>
      </c>
      <c r="W176">
        <f t="shared" si="54"/>
        <v>25.985028641166405</v>
      </c>
      <c r="X176">
        <f t="shared" si="55"/>
        <v>228</v>
      </c>
      <c r="Y176">
        <f t="shared" si="56"/>
        <v>215.5</v>
      </c>
      <c r="Z176">
        <v>0.49180000000000001</v>
      </c>
      <c r="AA176">
        <f t="shared" si="57"/>
        <v>156</v>
      </c>
      <c r="AB176">
        <v>0.35709999999999997</v>
      </c>
      <c r="AC176">
        <f t="shared" si="58"/>
        <v>0.42444999999999999</v>
      </c>
      <c r="AD176">
        <f t="shared" si="59"/>
        <v>198</v>
      </c>
      <c r="AE176">
        <v>0.3584</v>
      </c>
      <c r="AF176">
        <f t="shared" si="60"/>
        <v>209</v>
      </c>
      <c r="AG176">
        <v>0.48720000000000002</v>
      </c>
      <c r="AH176">
        <f t="shared" si="61"/>
        <v>169</v>
      </c>
      <c r="AI176">
        <f t="shared" si="62"/>
        <v>192.75</v>
      </c>
      <c r="AJ176">
        <f>IF(C176=1,(AI176/Z176),REF)</f>
        <v>391.92761285075233</v>
      </c>
      <c r="AK176">
        <f t="shared" si="63"/>
        <v>171</v>
      </c>
      <c r="AL176">
        <f>IF(B176=1,(AI176/AC176),REF)</f>
        <v>454.11709270821063</v>
      </c>
      <c r="AM176">
        <f t="shared" si="64"/>
        <v>197</v>
      </c>
      <c r="AN176">
        <f t="shared" si="65"/>
        <v>171</v>
      </c>
      <c r="AO176" t="str">
        <f t="shared" si="66"/>
        <v>USC Upstate</v>
      </c>
      <c r="AP176">
        <f t="shared" si="67"/>
        <v>0.31138190317942577</v>
      </c>
      <c r="AQ176">
        <f t="shared" si="68"/>
        <v>0.23516374671508719</v>
      </c>
      <c r="AR176">
        <f t="shared" si="69"/>
        <v>0.59516663750273835</v>
      </c>
      <c r="AS176" t="str">
        <f t="shared" si="70"/>
        <v>USC Upstate</v>
      </c>
      <c r="AT176">
        <f t="shared" si="71"/>
        <v>175</v>
      </c>
      <c r="AU176">
        <f t="shared" si="72"/>
        <v>181.33333333333334</v>
      </c>
      <c r="AW176" t="str">
        <f t="shared" si="73"/>
        <v>USC Upstate</v>
      </c>
      <c r="AX176" t="str">
        <f t="shared" si="74"/>
        <v/>
      </c>
      <c r="AY176">
        <v>175</v>
      </c>
    </row>
    <row r="177" spans="1:51" x14ac:dyDescent="0.25">
      <c r="A177">
        <v>1</v>
      </c>
      <c r="B177">
        <v>1</v>
      </c>
      <c r="C177">
        <v>1</v>
      </c>
      <c r="D177" t="s">
        <v>192</v>
      </c>
      <c r="E177">
        <v>67.069599999999994</v>
      </c>
      <c r="F177">
        <v>120</v>
      </c>
      <c r="G177">
        <v>64.873699999999999</v>
      </c>
      <c r="H177">
        <v>127</v>
      </c>
      <c r="I177">
        <v>102.693</v>
      </c>
      <c r="J177">
        <v>129</v>
      </c>
      <c r="K177">
        <v>106.17700000000001</v>
      </c>
      <c r="L177">
        <v>111</v>
      </c>
      <c r="M177">
        <v>104.586</v>
      </c>
      <c r="N177">
        <v>259</v>
      </c>
      <c r="O177">
        <v>104.01900000000001</v>
      </c>
      <c r="P177">
        <v>204</v>
      </c>
      <c r="Q177">
        <v>2.15802</v>
      </c>
      <c r="R177">
        <v>146</v>
      </c>
      <c r="S177">
        <f t="shared" si="50"/>
        <v>3.2175531090091511E-2</v>
      </c>
      <c r="T177">
        <f t="shared" si="51"/>
        <v>146</v>
      </c>
      <c r="U177">
        <f t="shared" si="52"/>
        <v>756112.84649389843</v>
      </c>
      <c r="V177">
        <f t="shared" si="53"/>
        <v>94</v>
      </c>
      <c r="W177">
        <f t="shared" si="54"/>
        <v>25.168339446353851</v>
      </c>
      <c r="X177">
        <f t="shared" si="55"/>
        <v>175</v>
      </c>
      <c r="Y177">
        <f t="shared" si="56"/>
        <v>160.5</v>
      </c>
      <c r="Z177">
        <v>0.39950000000000002</v>
      </c>
      <c r="AA177">
        <f t="shared" si="57"/>
        <v>197</v>
      </c>
      <c r="AB177">
        <v>0.61529999999999996</v>
      </c>
      <c r="AC177">
        <f t="shared" si="58"/>
        <v>0.50739999999999996</v>
      </c>
      <c r="AD177">
        <f t="shared" si="59"/>
        <v>164</v>
      </c>
      <c r="AE177">
        <v>0.3473</v>
      </c>
      <c r="AF177">
        <f t="shared" si="60"/>
        <v>216</v>
      </c>
      <c r="AG177">
        <v>0.41339999999999999</v>
      </c>
      <c r="AH177">
        <f t="shared" si="61"/>
        <v>202</v>
      </c>
      <c r="AI177">
        <f t="shared" si="62"/>
        <v>163.75</v>
      </c>
      <c r="AJ177">
        <f>IF(C177=1,(AI177/Z177),REF)</f>
        <v>409.88735919899875</v>
      </c>
      <c r="AK177">
        <f t="shared" si="63"/>
        <v>179</v>
      </c>
      <c r="AL177">
        <f>IF(B177=1,(AI177/AC177),REF)</f>
        <v>322.72368939692552</v>
      </c>
      <c r="AM177">
        <f t="shared" si="64"/>
        <v>160</v>
      </c>
      <c r="AN177">
        <f t="shared" si="65"/>
        <v>160</v>
      </c>
      <c r="AO177" t="str">
        <f t="shared" si="66"/>
        <v>Long Beach St.</v>
      </c>
      <c r="AP177">
        <f t="shared" si="67"/>
        <v>0.25181161692799992</v>
      </c>
      <c r="AQ177">
        <f t="shared" si="68"/>
        <v>0.29338399716487751</v>
      </c>
      <c r="AR177">
        <f t="shared" si="69"/>
        <v>0.59457814687975885</v>
      </c>
      <c r="AS177" t="str">
        <f t="shared" si="70"/>
        <v>Long Beach St.</v>
      </c>
      <c r="AT177">
        <f t="shared" si="71"/>
        <v>176</v>
      </c>
      <c r="AU177">
        <f t="shared" si="72"/>
        <v>166.66666666666666</v>
      </c>
      <c r="AW177" t="str">
        <f t="shared" si="73"/>
        <v>Long Beach St.</v>
      </c>
      <c r="AX177" t="str">
        <f t="shared" si="74"/>
        <v/>
      </c>
      <c r="AY177">
        <v>176</v>
      </c>
    </row>
    <row r="178" spans="1:51" x14ac:dyDescent="0.25">
      <c r="A178">
        <v>1</v>
      </c>
      <c r="B178">
        <v>1</v>
      </c>
      <c r="C178">
        <v>1</v>
      </c>
      <c r="D178" t="s">
        <v>161</v>
      </c>
      <c r="E178">
        <v>69.659000000000006</v>
      </c>
      <c r="F178">
        <v>35</v>
      </c>
      <c r="G178">
        <v>68.183000000000007</v>
      </c>
      <c r="H178">
        <v>23</v>
      </c>
      <c r="I178">
        <v>108.41</v>
      </c>
      <c r="J178">
        <v>36</v>
      </c>
      <c r="K178">
        <v>107.834</v>
      </c>
      <c r="L178">
        <v>77</v>
      </c>
      <c r="M178">
        <v>102.904</v>
      </c>
      <c r="N178">
        <v>223</v>
      </c>
      <c r="O178">
        <v>109.105</v>
      </c>
      <c r="P178">
        <v>296</v>
      </c>
      <c r="Q178">
        <v>-1.2719499999999999</v>
      </c>
      <c r="R178">
        <v>184</v>
      </c>
      <c r="S178">
        <f t="shared" si="50"/>
        <v>-1.8246027074749864E-2</v>
      </c>
      <c r="T178">
        <f t="shared" si="51"/>
        <v>184</v>
      </c>
      <c r="U178">
        <f t="shared" si="52"/>
        <v>810006.80241940415</v>
      </c>
      <c r="V178">
        <f t="shared" si="53"/>
        <v>49</v>
      </c>
      <c r="W178">
        <f t="shared" si="54"/>
        <v>26.156173545421659</v>
      </c>
      <c r="X178">
        <f t="shared" si="55"/>
        <v>236</v>
      </c>
      <c r="Y178">
        <f t="shared" si="56"/>
        <v>210</v>
      </c>
      <c r="Z178">
        <v>0.41110000000000002</v>
      </c>
      <c r="AA178">
        <f t="shared" si="57"/>
        <v>190</v>
      </c>
      <c r="AB178">
        <v>0.56069999999999998</v>
      </c>
      <c r="AC178">
        <f t="shared" si="58"/>
        <v>0.4859</v>
      </c>
      <c r="AD178">
        <f t="shared" si="59"/>
        <v>173</v>
      </c>
      <c r="AE178">
        <v>0.47049999999999997</v>
      </c>
      <c r="AF178">
        <f t="shared" si="60"/>
        <v>169</v>
      </c>
      <c r="AG178">
        <v>0.44840000000000002</v>
      </c>
      <c r="AH178">
        <f t="shared" si="61"/>
        <v>183</v>
      </c>
      <c r="AI178">
        <f t="shared" si="62"/>
        <v>161.33333333333334</v>
      </c>
      <c r="AJ178">
        <f>IF(C178=1,(AI178/Z178),REF)</f>
        <v>392.4430390010541</v>
      </c>
      <c r="AK178">
        <f t="shared" si="63"/>
        <v>172</v>
      </c>
      <c r="AL178">
        <f>IF(B178=1,(AI178/AC178),REF)</f>
        <v>332.0299101324004</v>
      </c>
      <c r="AM178">
        <f t="shared" si="64"/>
        <v>162</v>
      </c>
      <c r="AN178">
        <f t="shared" si="65"/>
        <v>162</v>
      </c>
      <c r="AO178" t="str">
        <f t="shared" si="66"/>
        <v>Houston</v>
      </c>
      <c r="AP178">
        <f t="shared" si="67"/>
        <v>0.26025270031622816</v>
      </c>
      <c r="AQ178">
        <f t="shared" si="68"/>
        <v>0.27995585977559029</v>
      </c>
      <c r="AR178">
        <f t="shared" si="69"/>
        <v>0.59239663975442614</v>
      </c>
      <c r="AS178" t="str">
        <f t="shared" si="70"/>
        <v>Houston</v>
      </c>
      <c r="AT178">
        <f t="shared" si="71"/>
        <v>177</v>
      </c>
      <c r="AU178">
        <f t="shared" si="72"/>
        <v>170.66666666666666</v>
      </c>
      <c r="AW178" t="str">
        <f t="shared" si="73"/>
        <v>Houston</v>
      </c>
      <c r="AX178" t="str">
        <f t="shared" si="74"/>
        <v/>
      </c>
      <c r="AY178">
        <v>177</v>
      </c>
    </row>
    <row r="179" spans="1:51" x14ac:dyDescent="0.25">
      <c r="A179">
        <v>1</v>
      </c>
      <c r="B179">
        <v>1</v>
      </c>
      <c r="C179">
        <v>1</v>
      </c>
      <c r="D179" t="s">
        <v>198</v>
      </c>
      <c r="E179">
        <v>63.166800000000002</v>
      </c>
      <c r="F179">
        <v>290</v>
      </c>
      <c r="G179">
        <v>61.165199999999999</v>
      </c>
      <c r="H179">
        <v>280</v>
      </c>
      <c r="I179">
        <v>101.649</v>
      </c>
      <c r="J179">
        <v>157</v>
      </c>
      <c r="K179">
        <v>103.11199999999999</v>
      </c>
      <c r="L179">
        <v>158</v>
      </c>
      <c r="M179">
        <v>99.359800000000007</v>
      </c>
      <c r="N179">
        <v>146</v>
      </c>
      <c r="O179">
        <v>102.788</v>
      </c>
      <c r="P179">
        <v>176</v>
      </c>
      <c r="Q179">
        <v>0.32397100000000001</v>
      </c>
      <c r="R179">
        <v>162</v>
      </c>
      <c r="S179">
        <f t="shared" si="50"/>
        <v>5.1292767719751204E-3</v>
      </c>
      <c r="T179">
        <f t="shared" si="51"/>
        <v>162</v>
      </c>
      <c r="U179">
        <f t="shared" si="52"/>
        <v>671594.75797393918</v>
      </c>
      <c r="V179">
        <f t="shared" si="53"/>
        <v>195</v>
      </c>
      <c r="W179">
        <f t="shared" si="54"/>
        <v>26.219172994865446</v>
      </c>
      <c r="X179">
        <f t="shared" si="55"/>
        <v>244</v>
      </c>
      <c r="Y179">
        <f t="shared" si="56"/>
        <v>203</v>
      </c>
      <c r="Z179">
        <v>0.41949999999999998</v>
      </c>
      <c r="AA179">
        <f t="shared" si="57"/>
        <v>189</v>
      </c>
      <c r="AB179">
        <v>0.55010000000000003</v>
      </c>
      <c r="AC179">
        <f t="shared" si="58"/>
        <v>0.48480000000000001</v>
      </c>
      <c r="AD179">
        <f t="shared" si="59"/>
        <v>174</v>
      </c>
      <c r="AE179">
        <v>0.43430000000000002</v>
      </c>
      <c r="AF179">
        <f t="shared" si="60"/>
        <v>180</v>
      </c>
      <c r="AG179">
        <v>0.48230000000000001</v>
      </c>
      <c r="AH179">
        <f t="shared" si="61"/>
        <v>175</v>
      </c>
      <c r="AI179">
        <f t="shared" si="62"/>
        <v>181.5</v>
      </c>
      <c r="AJ179">
        <f>IF(C179=1,(AI179/Z179),REF)</f>
        <v>432.65792610250298</v>
      </c>
      <c r="AK179">
        <f t="shared" si="63"/>
        <v>186</v>
      </c>
      <c r="AL179">
        <f>IF(B179=1,(AI179/AC179),REF)</f>
        <v>374.38118811881185</v>
      </c>
      <c r="AM179">
        <f t="shared" si="64"/>
        <v>175</v>
      </c>
      <c r="AN179">
        <f t="shared" si="65"/>
        <v>174</v>
      </c>
      <c r="AO179" t="str">
        <f t="shared" si="66"/>
        <v>Loyola Chicago</v>
      </c>
      <c r="AP179">
        <f t="shared" si="67"/>
        <v>0.26299223707952496</v>
      </c>
      <c r="AQ179">
        <f t="shared" si="68"/>
        <v>0.27516181977113802</v>
      </c>
      <c r="AR179">
        <f t="shared" si="69"/>
        <v>0.59149441616268961</v>
      </c>
      <c r="AS179" t="str">
        <f t="shared" si="70"/>
        <v>Loyola Chicago</v>
      </c>
      <c r="AT179">
        <f t="shared" si="71"/>
        <v>178</v>
      </c>
      <c r="AU179">
        <f t="shared" si="72"/>
        <v>175.33333333333334</v>
      </c>
      <c r="AW179" t="str">
        <f t="shared" si="73"/>
        <v>Loyola Chicago</v>
      </c>
      <c r="AX179" t="str">
        <f t="shared" si="74"/>
        <v/>
      </c>
      <c r="AY179">
        <v>178</v>
      </c>
    </row>
    <row r="180" spans="1:51" x14ac:dyDescent="0.25">
      <c r="A180">
        <v>1</v>
      </c>
      <c r="B180">
        <v>1</v>
      </c>
      <c r="C180">
        <v>1</v>
      </c>
      <c r="D180" t="s">
        <v>318</v>
      </c>
      <c r="E180">
        <v>62.926400000000001</v>
      </c>
      <c r="F180">
        <v>296</v>
      </c>
      <c r="G180">
        <v>60.966099999999997</v>
      </c>
      <c r="H180">
        <v>289</v>
      </c>
      <c r="I180">
        <v>98.442400000000006</v>
      </c>
      <c r="J180">
        <v>218</v>
      </c>
      <c r="K180">
        <v>102.602</v>
      </c>
      <c r="L180">
        <v>164</v>
      </c>
      <c r="M180">
        <v>104.003</v>
      </c>
      <c r="N180">
        <v>245</v>
      </c>
      <c r="O180">
        <v>103.38500000000001</v>
      </c>
      <c r="P180">
        <v>188</v>
      </c>
      <c r="Q180">
        <v>-0.78337900000000005</v>
      </c>
      <c r="R180">
        <v>179</v>
      </c>
      <c r="S180">
        <f t="shared" si="50"/>
        <v>-1.2443108139032285E-2</v>
      </c>
      <c r="T180">
        <f t="shared" si="51"/>
        <v>179</v>
      </c>
      <c r="U180">
        <f t="shared" si="52"/>
        <v>662436.93571026565</v>
      </c>
      <c r="V180">
        <f t="shared" si="53"/>
        <v>209</v>
      </c>
      <c r="W180">
        <f t="shared" si="54"/>
        <v>26.564348229844679</v>
      </c>
      <c r="X180">
        <f t="shared" si="55"/>
        <v>260</v>
      </c>
      <c r="Y180">
        <f t="shared" si="56"/>
        <v>219.5</v>
      </c>
      <c r="Z180">
        <v>0.42659999999999998</v>
      </c>
      <c r="AA180">
        <f t="shared" si="57"/>
        <v>188</v>
      </c>
      <c r="AB180">
        <v>0.5252</v>
      </c>
      <c r="AC180">
        <f t="shared" si="58"/>
        <v>0.47589999999999999</v>
      </c>
      <c r="AD180">
        <f t="shared" si="59"/>
        <v>177</v>
      </c>
      <c r="AE180">
        <v>0.34920000000000001</v>
      </c>
      <c r="AF180">
        <f t="shared" si="60"/>
        <v>214</v>
      </c>
      <c r="AG180">
        <v>0.48680000000000001</v>
      </c>
      <c r="AH180">
        <f t="shared" si="61"/>
        <v>171</v>
      </c>
      <c r="AI180">
        <f t="shared" si="62"/>
        <v>194.91666666666666</v>
      </c>
      <c r="AJ180">
        <f>IF(C180=1,(AI180/Z180),REF)</f>
        <v>456.90732927019849</v>
      </c>
      <c r="AK180">
        <f t="shared" si="63"/>
        <v>192</v>
      </c>
      <c r="AL180">
        <f>IF(B180=1,(AI180/AC180),REF)</f>
        <v>409.57484065279817</v>
      </c>
      <c r="AM180">
        <f t="shared" si="64"/>
        <v>186</v>
      </c>
      <c r="AN180">
        <f t="shared" si="65"/>
        <v>177</v>
      </c>
      <c r="AO180" t="str">
        <f t="shared" si="66"/>
        <v>Southern Illinois</v>
      </c>
      <c r="AP180">
        <f t="shared" si="67"/>
        <v>0.26598887291712003</v>
      </c>
      <c r="AQ180">
        <f t="shared" si="68"/>
        <v>0.26709383264641406</v>
      </c>
      <c r="AR180">
        <f t="shared" si="69"/>
        <v>0.58925847710899015</v>
      </c>
      <c r="AS180" t="str">
        <f t="shared" si="70"/>
        <v>Southern Illinois</v>
      </c>
      <c r="AT180">
        <f t="shared" si="71"/>
        <v>179</v>
      </c>
      <c r="AU180">
        <f t="shared" si="72"/>
        <v>177.66666666666666</v>
      </c>
      <c r="AW180" t="str">
        <f t="shared" si="73"/>
        <v>Southern Illinois</v>
      </c>
      <c r="AX180" t="str">
        <f t="shared" si="74"/>
        <v/>
      </c>
      <c r="AY180">
        <v>179</v>
      </c>
    </row>
    <row r="181" spans="1:51" x14ac:dyDescent="0.25">
      <c r="A181">
        <v>1</v>
      </c>
      <c r="B181">
        <v>1</v>
      </c>
      <c r="C181">
        <v>1</v>
      </c>
      <c r="D181" t="s">
        <v>379</v>
      </c>
      <c r="E181">
        <v>69.219399999999993</v>
      </c>
      <c r="F181">
        <v>45</v>
      </c>
      <c r="G181">
        <v>67.091999999999999</v>
      </c>
      <c r="H181">
        <v>42</v>
      </c>
      <c r="I181">
        <v>97.503900000000002</v>
      </c>
      <c r="J181">
        <v>235</v>
      </c>
      <c r="K181">
        <v>101.468</v>
      </c>
      <c r="L181">
        <v>191</v>
      </c>
      <c r="M181">
        <v>101.27500000000001</v>
      </c>
      <c r="N181">
        <v>180</v>
      </c>
      <c r="O181">
        <v>98.610500000000002</v>
      </c>
      <c r="P181">
        <v>101</v>
      </c>
      <c r="Q181">
        <v>2.85751</v>
      </c>
      <c r="R181">
        <v>136</v>
      </c>
      <c r="S181">
        <f t="shared" si="50"/>
        <v>4.1281779385548008E-2</v>
      </c>
      <c r="T181">
        <f t="shared" si="51"/>
        <v>141</v>
      </c>
      <c r="U181">
        <f t="shared" si="52"/>
        <v>712665.98530826555</v>
      </c>
      <c r="V181">
        <f t="shared" si="53"/>
        <v>148</v>
      </c>
      <c r="W181">
        <f t="shared" si="54"/>
        <v>22.38974910203045</v>
      </c>
      <c r="X181">
        <f t="shared" si="55"/>
        <v>52</v>
      </c>
      <c r="Y181">
        <f t="shared" si="56"/>
        <v>96.5</v>
      </c>
      <c r="Z181">
        <v>0.33660000000000001</v>
      </c>
      <c r="AA181">
        <f t="shared" si="57"/>
        <v>223</v>
      </c>
      <c r="AB181">
        <v>0.76229999999999998</v>
      </c>
      <c r="AC181">
        <f t="shared" si="58"/>
        <v>0.54944999999999999</v>
      </c>
      <c r="AD181">
        <f t="shared" si="59"/>
        <v>146</v>
      </c>
      <c r="AE181">
        <v>0.33800000000000002</v>
      </c>
      <c r="AF181">
        <f t="shared" si="60"/>
        <v>219</v>
      </c>
      <c r="AG181">
        <v>0.47299999999999998</v>
      </c>
      <c r="AH181">
        <f t="shared" si="61"/>
        <v>178</v>
      </c>
      <c r="AI181">
        <f t="shared" si="62"/>
        <v>154.75</v>
      </c>
      <c r="AJ181">
        <f>IF(C181=1,(AI181/Z181),REF)</f>
        <v>459.74450386215091</v>
      </c>
      <c r="AK181">
        <f t="shared" si="63"/>
        <v>193</v>
      </c>
      <c r="AL181">
        <f>IF(B181=1,(AI181/AC181),REF)</f>
        <v>281.64528164528167</v>
      </c>
      <c r="AM181">
        <f t="shared" si="64"/>
        <v>148</v>
      </c>
      <c r="AN181">
        <f t="shared" si="65"/>
        <v>146</v>
      </c>
      <c r="AO181" t="str">
        <f t="shared" si="66"/>
        <v>Wake Forest</v>
      </c>
      <c r="AP181">
        <f t="shared" si="67"/>
        <v>0.2097431990158731</v>
      </c>
      <c r="AQ181">
        <f t="shared" si="68"/>
        <v>0.32315076012284183</v>
      </c>
      <c r="AR181">
        <f t="shared" si="69"/>
        <v>0.58917501370210879</v>
      </c>
      <c r="AS181" t="str">
        <f t="shared" si="70"/>
        <v>Wake Forest</v>
      </c>
      <c r="AT181">
        <f t="shared" si="71"/>
        <v>180</v>
      </c>
      <c r="AU181">
        <f t="shared" si="72"/>
        <v>157.33333333333334</v>
      </c>
      <c r="AW181" t="str">
        <f t="shared" si="73"/>
        <v>Wake Forest</v>
      </c>
      <c r="AX181" t="str">
        <f t="shared" si="74"/>
        <v/>
      </c>
      <c r="AY181">
        <v>180</v>
      </c>
    </row>
    <row r="182" spans="1:51" x14ac:dyDescent="0.25">
      <c r="A182">
        <v>1</v>
      </c>
      <c r="B182">
        <v>1</v>
      </c>
      <c r="C182">
        <v>1</v>
      </c>
      <c r="D182" t="s">
        <v>107</v>
      </c>
      <c r="E182">
        <v>61.066200000000002</v>
      </c>
      <c r="F182">
        <v>331</v>
      </c>
      <c r="G182">
        <v>59.589100000000002</v>
      </c>
      <c r="H182">
        <v>319</v>
      </c>
      <c r="I182">
        <v>100.605</v>
      </c>
      <c r="J182">
        <v>175</v>
      </c>
      <c r="K182">
        <v>100.91800000000001</v>
      </c>
      <c r="L182">
        <v>200</v>
      </c>
      <c r="M182">
        <v>100.33199999999999</v>
      </c>
      <c r="N182">
        <v>162</v>
      </c>
      <c r="O182">
        <v>103.264</v>
      </c>
      <c r="P182">
        <v>186</v>
      </c>
      <c r="Q182">
        <v>-2.3454600000000001</v>
      </c>
      <c r="R182">
        <v>195</v>
      </c>
      <c r="S182">
        <f t="shared" si="50"/>
        <v>-3.8417324149856866E-2</v>
      </c>
      <c r="T182">
        <f t="shared" si="51"/>
        <v>198</v>
      </c>
      <c r="U182">
        <f t="shared" si="52"/>
        <v>621925.21627232886</v>
      </c>
      <c r="V182">
        <f t="shared" si="53"/>
        <v>264</v>
      </c>
      <c r="W182">
        <f t="shared" si="54"/>
        <v>27.322309978172409</v>
      </c>
      <c r="X182">
        <f t="shared" si="55"/>
        <v>285</v>
      </c>
      <c r="Y182">
        <f t="shared" si="56"/>
        <v>241.5</v>
      </c>
      <c r="Z182">
        <v>0.47089999999999999</v>
      </c>
      <c r="AA182">
        <f t="shared" si="57"/>
        <v>165</v>
      </c>
      <c r="AB182">
        <v>0.39779999999999999</v>
      </c>
      <c r="AC182">
        <f t="shared" si="58"/>
        <v>0.43435000000000001</v>
      </c>
      <c r="AD182">
        <f t="shared" si="59"/>
        <v>194</v>
      </c>
      <c r="AE182">
        <v>0.28050000000000003</v>
      </c>
      <c r="AF182">
        <f t="shared" si="60"/>
        <v>241</v>
      </c>
      <c r="AG182">
        <v>0.58109999999999995</v>
      </c>
      <c r="AH182">
        <f t="shared" si="61"/>
        <v>140</v>
      </c>
      <c r="AI182">
        <f t="shared" si="62"/>
        <v>213.08333333333334</v>
      </c>
      <c r="AJ182">
        <f>IF(C182=1,(AI182/Z182),REF)</f>
        <v>452.50230055921287</v>
      </c>
      <c r="AK182">
        <f t="shared" si="63"/>
        <v>191</v>
      </c>
      <c r="AL182">
        <f>IF(B182=1,(AI182/AC182),REF)</f>
        <v>490.57979356126015</v>
      </c>
      <c r="AM182">
        <f t="shared" si="64"/>
        <v>206</v>
      </c>
      <c r="AN182">
        <f t="shared" si="65"/>
        <v>191</v>
      </c>
      <c r="AO182" t="str">
        <f t="shared" si="66"/>
        <v>Columbia</v>
      </c>
      <c r="AP182">
        <f t="shared" si="67"/>
        <v>0.29389489465043189</v>
      </c>
      <c r="AQ182">
        <f t="shared" si="68"/>
        <v>0.23833670609124727</v>
      </c>
      <c r="AR182">
        <f t="shared" si="69"/>
        <v>0.58888197931991182</v>
      </c>
      <c r="AS182" t="str">
        <f t="shared" si="70"/>
        <v>Columbia</v>
      </c>
      <c r="AT182">
        <f t="shared" si="71"/>
        <v>181</v>
      </c>
      <c r="AU182">
        <f t="shared" si="72"/>
        <v>188.66666666666666</v>
      </c>
      <c r="AW182" t="str">
        <f t="shared" si="73"/>
        <v>Columbia</v>
      </c>
      <c r="AX182" t="str">
        <f t="shared" si="74"/>
        <v/>
      </c>
      <c r="AY182">
        <v>181</v>
      </c>
    </row>
    <row r="183" spans="1:51" x14ac:dyDescent="0.25">
      <c r="A183">
        <v>1</v>
      </c>
      <c r="B183">
        <v>1</v>
      </c>
      <c r="C183">
        <v>1</v>
      </c>
      <c r="D183" t="s">
        <v>65</v>
      </c>
      <c r="E183">
        <v>66.3887</v>
      </c>
      <c r="F183">
        <v>156</v>
      </c>
      <c r="G183">
        <v>63.515900000000002</v>
      </c>
      <c r="H183">
        <v>188</v>
      </c>
      <c r="I183">
        <v>100.413</v>
      </c>
      <c r="J183">
        <v>177</v>
      </c>
      <c r="K183">
        <v>98.735799999999998</v>
      </c>
      <c r="L183">
        <v>241</v>
      </c>
      <c r="M183">
        <v>92.758799999999994</v>
      </c>
      <c r="N183">
        <v>34</v>
      </c>
      <c r="O183">
        <v>96.944999999999993</v>
      </c>
      <c r="P183">
        <v>77</v>
      </c>
      <c r="Q183">
        <v>1.79084</v>
      </c>
      <c r="R183">
        <v>148</v>
      </c>
      <c r="S183">
        <f t="shared" si="50"/>
        <v>2.6974470052885571E-2</v>
      </c>
      <c r="T183">
        <f t="shared" si="51"/>
        <v>148</v>
      </c>
      <c r="U183">
        <f t="shared" si="52"/>
        <v>647207.38362121745</v>
      </c>
      <c r="V183">
        <f t="shared" si="53"/>
        <v>227</v>
      </c>
      <c r="W183">
        <f t="shared" si="54"/>
        <v>22.71676573565637</v>
      </c>
      <c r="X183">
        <f t="shared" si="55"/>
        <v>68</v>
      </c>
      <c r="Y183">
        <f t="shared" si="56"/>
        <v>108</v>
      </c>
      <c r="Z183">
        <v>0.34720000000000001</v>
      </c>
      <c r="AA183">
        <f t="shared" si="57"/>
        <v>219</v>
      </c>
      <c r="AB183">
        <v>0.74009999999999998</v>
      </c>
      <c r="AC183">
        <f t="shared" si="58"/>
        <v>0.54364999999999997</v>
      </c>
      <c r="AD183">
        <f t="shared" si="59"/>
        <v>148</v>
      </c>
      <c r="AE183">
        <v>0.45639999999999997</v>
      </c>
      <c r="AF183">
        <f t="shared" si="60"/>
        <v>174</v>
      </c>
      <c r="AG183">
        <v>0.42280000000000001</v>
      </c>
      <c r="AH183">
        <f t="shared" si="61"/>
        <v>195</v>
      </c>
      <c r="AI183">
        <f t="shared" si="62"/>
        <v>166.66666666666666</v>
      </c>
      <c r="AJ183">
        <f>IF(C183=1,(AI183/Z183),REF)</f>
        <v>480.03072196620582</v>
      </c>
      <c r="AK183">
        <f t="shared" si="63"/>
        <v>199</v>
      </c>
      <c r="AL183">
        <f>IF(B183=1,(AI183/AC183),REF)</f>
        <v>306.569790612833</v>
      </c>
      <c r="AM183">
        <f t="shared" si="64"/>
        <v>155</v>
      </c>
      <c r="AN183">
        <f t="shared" si="65"/>
        <v>148</v>
      </c>
      <c r="AO183" t="str">
        <f t="shared" si="66"/>
        <v>Arkansas St.</v>
      </c>
      <c r="AP183">
        <f t="shared" si="67"/>
        <v>0.21541614207206408</v>
      </c>
      <c r="AQ183">
        <f t="shared" si="68"/>
        <v>0.31636835533771246</v>
      </c>
      <c r="AR183">
        <f t="shared" si="69"/>
        <v>0.5886840523437179</v>
      </c>
      <c r="AS183" t="str">
        <f t="shared" si="70"/>
        <v>Arkansas St.</v>
      </c>
      <c r="AT183">
        <f t="shared" si="71"/>
        <v>182</v>
      </c>
      <c r="AU183">
        <f t="shared" si="72"/>
        <v>159.33333333333334</v>
      </c>
      <c r="AW183" t="str">
        <f t="shared" si="73"/>
        <v>Arkansas St.</v>
      </c>
      <c r="AX183" t="str">
        <f t="shared" si="74"/>
        <v/>
      </c>
      <c r="AY183">
        <v>182</v>
      </c>
    </row>
    <row r="184" spans="1:51" x14ac:dyDescent="0.25">
      <c r="A184">
        <v>1</v>
      </c>
      <c r="B184">
        <v>1</v>
      </c>
      <c r="C184">
        <v>1</v>
      </c>
      <c r="D184" t="s">
        <v>304</v>
      </c>
      <c r="E184">
        <v>70.051400000000001</v>
      </c>
      <c r="F184">
        <v>27</v>
      </c>
      <c r="G184">
        <v>67.499300000000005</v>
      </c>
      <c r="H184">
        <v>33</v>
      </c>
      <c r="I184">
        <v>93.030100000000004</v>
      </c>
      <c r="J184">
        <v>302</v>
      </c>
      <c r="K184">
        <v>94.147599999999997</v>
      </c>
      <c r="L184">
        <v>300</v>
      </c>
      <c r="M184">
        <v>97.593100000000007</v>
      </c>
      <c r="N184">
        <v>99</v>
      </c>
      <c r="O184">
        <v>99.396299999999997</v>
      </c>
      <c r="P184">
        <v>115</v>
      </c>
      <c r="Q184">
        <v>-5.2487500000000002</v>
      </c>
      <c r="R184">
        <v>227</v>
      </c>
      <c r="S184">
        <f t="shared" si="50"/>
        <v>-7.4926411178077801E-2</v>
      </c>
      <c r="T184">
        <f t="shared" si="51"/>
        <v>226</v>
      </c>
      <c r="U184">
        <f t="shared" si="52"/>
        <v>620919.53881130798</v>
      </c>
      <c r="V184">
        <f t="shared" si="53"/>
        <v>267</v>
      </c>
      <c r="W184">
        <f t="shared" si="54"/>
        <v>22.406577745333408</v>
      </c>
      <c r="X184">
        <f t="shared" si="55"/>
        <v>53</v>
      </c>
      <c r="Y184">
        <f t="shared" si="56"/>
        <v>139.5</v>
      </c>
      <c r="Z184">
        <v>0.50770000000000004</v>
      </c>
      <c r="AA184">
        <f t="shared" si="57"/>
        <v>151</v>
      </c>
      <c r="AB184">
        <v>0.26419999999999999</v>
      </c>
      <c r="AC184">
        <f t="shared" si="58"/>
        <v>0.38595000000000002</v>
      </c>
      <c r="AD184">
        <f t="shared" si="59"/>
        <v>215</v>
      </c>
      <c r="AE184">
        <v>0.51370000000000005</v>
      </c>
      <c r="AF184">
        <f t="shared" si="60"/>
        <v>149</v>
      </c>
      <c r="AG184">
        <v>0.3306</v>
      </c>
      <c r="AH184">
        <f t="shared" si="61"/>
        <v>230</v>
      </c>
      <c r="AI184">
        <f t="shared" si="62"/>
        <v>204.41666666666666</v>
      </c>
      <c r="AJ184">
        <f>IF(C184=1,(AI184/Z184),REF)</f>
        <v>402.63278839209499</v>
      </c>
      <c r="AK184">
        <f t="shared" si="63"/>
        <v>175</v>
      </c>
      <c r="AL184">
        <f>IF(B184=1,(AI184/AC184),REF)</f>
        <v>529.64546357472898</v>
      </c>
      <c r="AM184">
        <f t="shared" si="64"/>
        <v>214</v>
      </c>
      <c r="AN184">
        <f t="shared" si="65"/>
        <v>175</v>
      </c>
      <c r="AO184" t="str">
        <f t="shared" si="66"/>
        <v>Seattle</v>
      </c>
      <c r="AP184">
        <f t="shared" si="67"/>
        <v>0.32058387946164091</v>
      </c>
      <c r="AQ184">
        <f t="shared" si="68"/>
        <v>0.20976001347654485</v>
      </c>
      <c r="AR184">
        <f t="shared" si="69"/>
        <v>0.58804563501561635</v>
      </c>
      <c r="AS184" t="str">
        <f t="shared" si="70"/>
        <v>Seattle</v>
      </c>
      <c r="AT184">
        <f t="shared" si="71"/>
        <v>183</v>
      </c>
      <c r="AU184">
        <f t="shared" si="72"/>
        <v>191</v>
      </c>
      <c r="AW184" t="str">
        <f t="shared" si="73"/>
        <v>Seattle</v>
      </c>
      <c r="AX184" t="str">
        <f t="shared" si="74"/>
        <v/>
      </c>
      <c r="AY184">
        <v>183</v>
      </c>
    </row>
    <row r="185" spans="1:51" x14ac:dyDescent="0.25">
      <c r="A185">
        <v>1</v>
      </c>
      <c r="B185">
        <v>1</v>
      </c>
      <c r="C185">
        <v>1</v>
      </c>
      <c r="D185" t="s">
        <v>82</v>
      </c>
      <c r="E185">
        <v>64.8904</v>
      </c>
      <c r="F185">
        <v>225</v>
      </c>
      <c r="G185">
        <v>63.297499999999999</v>
      </c>
      <c r="H185">
        <v>196</v>
      </c>
      <c r="I185">
        <v>100.907</v>
      </c>
      <c r="J185">
        <v>169</v>
      </c>
      <c r="K185">
        <v>103.44199999999999</v>
      </c>
      <c r="L185">
        <v>151</v>
      </c>
      <c r="M185">
        <v>103.41200000000001</v>
      </c>
      <c r="N185">
        <v>228</v>
      </c>
      <c r="O185">
        <v>104.471</v>
      </c>
      <c r="P185">
        <v>211</v>
      </c>
      <c r="Q185">
        <v>-1.0280800000000001</v>
      </c>
      <c r="R185">
        <v>181</v>
      </c>
      <c r="S185">
        <f t="shared" si="50"/>
        <v>-1.5857507427909374E-2</v>
      </c>
      <c r="T185">
        <f t="shared" si="51"/>
        <v>181</v>
      </c>
      <c r="U185">
        <f t="shared" si="52"/>
        <v>694343.33154890558</v>
      </c>
      <c r="V185">
        <f t="shared" si="53"/>
        <v>171</v>
      </c>
      <c r="W185">
        <f t="shared" si="54"/>
        <v>26.194659145937212</v>
      </c>
      <c r="X185">
        <f t="shared" si="55"/>
        <v>241</v>
      </c>
      <c r="Y185">
        <f t="shared" si="56"/>
        <v>211</v>
      </c>
      <c r="Z185">
        <v>0.43169999999999997</v>
      </c>
      <c r="AA185">
        <f t="shared" si="57"/>
        <v>184</v>
      </c>
      <c r="AB185">
        <v>0.4929</v>
      </c>
      <c r="AC185">
        <f t="shared" si="58"/>
        <v>0.46229999999999999</v>
      </c>
      <c r="AD185">
        <f t="shared" si="59"/>
        <v>185</v>
      </c>
      <c r="AE185">
        <v>0.42299999999999999</v>
      </c>
      <c r="AF185">
        <f t="shared" si="60"/>
        <v>188</v>
      </c>
      <c r="AG185">
        <v>0.42080000000000001</v>
      </c>
      <c r="AH185">
        <f t="shared" si="61"/>
        <v>197</v>
      </c>
      <c r="AI185">
        <f t="shared" si="62"/>
        <v>188.83333333333334</v>
      </c>
      <c r="AJ185">
        <f>IF(C185=1,(AI185/Z185),REF)</f>
        <v>437.41796000308864</v>
      </c>
      <c r="AK185">
        <f t="shared" si="63"/>
        <v>187</v>
      </c>
      <c r="AL185">
        <f>IF(B185=1,(AI185/AC185),REF)</f>
        <v>408.46492176797176</v>
      </c>
      <c r="AM185">
        <f t="shared" si="64"/>
        <v>185</v>
      </c>
      <c r="AN185">
        <f t="shared" si="65"/>
        <v>185</v>
      </c>
      <c r="AO185" t="str">
        <f t="shared" si="66"/>
        <v>Buffalo</v>
      </c>
      <c r="AP185">
        <f t="shared" si="67"/>
        <v>0.27034467405373247</v>
      </c>
      <c r="AQ185">
        <f t="shared" si="68"/>
        <v>0.25954900109040074</v>
      </c>
      <c r="AR185">
        <f t="shared" si="69"/>
        <v>0.58784590343199716</v>
      </c>
      <c r="AS185" t="str">
        <f t="shared" si="70"/>
        <v>Buffalo</v>
      </c>
      <c r="AT185">
        <f t="shared" si="71"/>
        <v>184</v>
      </c>
      <c r="AU185">
        <f t="shared" si="72"/>
        <v>184.66666666666666</v>
      </c>
      <c r="AW185" t="str">
        <f t="shared" si="73"/>
        <v>Buffalo</v>
      </c>
      <c r="AX185" t="str">
        <f t="shared" si="74"/>
        <v/>
      </c>
      <c r="AY185">
        <v>184</v>
      </c>
    </row>
    <row r="186" spans="1:51" x14ac:dyDescent="0.25">
      <c r="A186">
        <v>1</v>
      </c>
      <c r="B186">
        <v>1</v>
      </c>
      <c r="C186">
        <v>1</v>
      </c>
      <c r="D186" t="s">
        <v>80</v>
      </c>
      <c r="E186">
        <v>66.913499999999999</v>
      </c>
      <c r="F186">
        <v>127</v>
      </c>
      <c r="G186">
        <v>64.038700000000006</v>
      </c>
      <c r="H186">
        <v>167</v>
      </c>
      <c r="I186">
        <v>110.518</v>
      </c>
      <c r="J186">
        <v>21</v>
      </c>
      <c r="K186">
        <v>109.72799999999999</v>
      </c>
      <c r="L186">
        <v>57</v>
      </c>
      <c r="M186">
        <v>106.10299999999999</v>
      </c>
      <c r="N186">
        <v>289</v>
      </c>
      <c r="O186">
        <v>109.99299999999999</v>
      </c>
      <c r="P186">
        <v>304</v>
      </c>
      <c r="Q186">
        <v>-0.26473200000000002</v>
      </c>
      <c r="R186">
        <v>171</v>
      </c>
      <c r="S186">
        <f t="shared" si="50"/>
        <v>-3.9603368528025075E-3</v>
      </c>
      <c r="T186">
        <f t="shared" si="51"/>
        <v>171</v>
      </c>
      <c r="U186">
        <f t="shared" si="52"/>
        <v>805654.19668838393</v>
      </c>
      <c r="V186">
        <f t="shared" si="53"/>
        <v>57</v>
      </c>
      <c r="W186">
        <f t="shared" si="54"/>
        <v>27.584831087171036</v>
      </c>
      <c r="X186">
        <f t="shared" si="55"/>
        <v>295</v>
      </c>
      <c r="Y186">
        <f t="shared" si="56"/>
        <v>233</v>
      </c>
      <c r="Z186">
        <v>0.38729999999999998</v>
      </c>
      <c r="AA186">
        <f t="shared" si="57"/>
        <v>205</v>
      </c>
      <c r="AB186">
        <v>0.61260000000000003</v>
      </c>
      <c r="AC186">
        <f t="shared" si="58"/>
        <v>0.49995000000000001</v>
      </c>
      <c r="AD186">
        <f t="shared" si="59"/>
        <v>169</v>
      </c>
      <c r="AE186">
        <v>0.30359999999999998</v>
      </c>
      <c r="AF186">
        <f t="shared" si="60"/>
        <v>230</v>
      </c>
      <c r="AG186">
        <v>0.50109999999999999</v>
      </c>
      <c r="AH186">
        <f t="shared" si="61"/>
        <v>163</v>
      </c>
      <c r="AI186">
        <f t="shared" si="62"/>
        <v>170.5</v>
      </c>
      <c r="AJ186">
        <f>IF(C186=1,(AI186/Z186),REF)</f>
        <v>440.22721404595922</v>
      </c>
      <c r="AK186">
        <f t="shared" si="63"/>
        <v>190</v>
      </c>
      <c r="AL186">
        <f>IF(B186=1,(AI186/AC186),REF)</f>
        <v>341.034103410341</v>
      </c>
      <c r="AM186">
        <f t="shared" si="64"/>
        <v>167</v>
      </c>
      <c r="AN186">
        <f t="shared" si="65"/>
        <v>167</v>
      </c>
      <c r="AO186" t="str">
        <f t="shared" si="66"/>
        <v>Bryant</v>
      </c>
      <c r="AP186">
        <f t="shared" si="67"/>
        <v>0.24238472033994726</v>
      </c>
      <c r="AQ186">
        <f t="shared" si="68"/>
        <v>0.28708907135416528</v>
      </c>
      <c r="AR186">
        <f t="shared" si="69"/>
        <v>0.58765953739106347</v>
      </c>
      <c r="AS186" t="str">
        <f t="shared" si="70"/>
        <v>Bryant</v>
      </c>
      <c r="AT186">
        <f t="shared" si="71"/>
        <v>185</v>
      </c>
      <c r="AU186">
        <f t="shared" si="72"/>
        <v>173.66666666666666</v>
      </c>
      <c r="AW186" t="str">
        <f t="shared" si="73"/>
        <v>Bryant</v>
      </c>
      <c r="AX186" t="str">
        <f t="shared" si="74"/>
        <v/>
      </c>
      <c r="AY186">
        <v>185</v>
      </c>
    </row>
    <row r="187" spans="1:51" x14ac:dyDescent="0.25">
      <c r="A187">
        <v>1</v>
      </c>
      <c r="B187">
        <v>1</v>
      </c>
      <c r="C187">
        <v>1</v>
      </c>
      <c r="D187" t="s">
        <v>317</v>
      </c>
      <c r="E187">
        <v>65.414000000000001</v>
      </c>
      <c r="F187">
        <v>197</v>
      </c>
      <c r="G187">
        <v>62.787300000000002</v>
      </c>
      <c r="H187">
        <v>222</v>
      </c>
      <c r="I187">
        <v>101.742</v>
      </c>
      <c r="J187">
        <v>155</v>
      </c>
      <c r="K187">
        <v>99.001199999999997</v>
      </c>
      <c r="L187">
        <v>233</v>
      </c>
      <c r="M187">
        <v>89.014799999999994</v>
      </c>
      <c r="N187">
        <v>7</v>
      </c>
      <c r="O187">
        <v>99.293999999999997</v>
      </c>
      <c r="P187">
        <v>111</v>
      </c>
      <c r="Q187">
        <v>-0.29273700000000002</v>
      </c>
      <c r="R187">
        <v>172</v>
      </c>
      <c r="S187">
        <f t="shared" si="50"/>
        <v>-4.4761060323478116E-3</v>
      </c>
      <c r="T187">
        <f t="shared" si="51"/>
        <v>172</v>
      </c>
      <c r="U187">
        <f t="shared" si="52"/>
        <v>641138.15646059613</v>
      </c>
      <c r="V187">
        <f t="shared" si="53"/>
        <v>237</v>
      </c>
      <c r="W187">
        <f t="shared" si="54"/>
        <v>23.955547638074343</v>
      </c>
      <c r="X187">
        <f t="shared" si="55"/>
        <v>111</v>
      </c>
      <c r="Y187">
        <f t="shared" si="56"/>
        <v>141.5</v>
      </c>
      <c r="Z187">
        <v>0.40029999999999999</v>
      </c>
      <c r="AA187">
        <f t="shared" si="57"/>
        <v>196</v>
      </c>
      <c r="AB187">
        <v>0.59099999999999997</v>
      </c>
      <c r="AC187">
        <f t="shared" si="58"/>
        <v>0.49564999999999998</v>
      </c>
      <c r="AD187">
        <f t="shared" si="59"/>
        <v>170</v>
      </c>
      <c r="AE187">
        <v>0.30180000000000001</v>
      </c>
      <c r="AF187">
        <f t="shared" si="60"/>
        <v>233</v>
      </c>
      <c r="AG187">
        <v>0.4299</v>
      </c>
      <c r="AH187">
        <f t="shared" si="61"/>
        <v>190</v>
      </c>
      <c r="AI187">
        <f t="shared" si="62"/>
        <v>190.58333333333334</v>
      </c>
      <c r="AJ187">
        <f>IF(C187=1,(AI187/Z187),REF)</f>
        <v>476.10125739029064</v>
      </c>
      <c r="AK187">
        <f t="shared" si="63"/>
        <v>198</v>
      </c>
      <c r="AL187">
        <f>IF(B187=1,(AI187/AC187),REF)</f>
        <v>384.51192037391979</v>
      </c>
      <c r="AM187">
        <f t="shared" si="64"/>
        <v>180</v>
      </c>
      <c r="AN187">
        <f t="shared" si="65"/>
        <v>170</v>
      </c>
      <c r="AO187" t="str">
        <f t="shared" si="66"/>
        <v>Southern</v>
      </c>
      <c r="AP187">
        <f t="shared" si="67"/>
        <v>0.24856563613626256</v>
      </c>
      <c r="AQ187">
        <f t="shared" si="68"/>
        <v>0.28038269034882263</v>
      </c>
      <c r="AR187">
        <f t="shared" si="69"/>
        <v>0.58742618372390987</v>
      </c>
      <c r="AS187" t="str">
        <f t="shared" si="70"/>
        <v>Southern</v>
      </c>
      <c r="AT187">
        <f t="shared" si="71"/>
        <v>186</v>
      </c>
      <c r="AU187">
        <f t="shared" si="72"/>
        <v>175.33333333333334</v>
      </c>
      <c r="AW187" t="str">
        <f t="shared" si="73"/>
        <v>Southern</v>
      </c>
      <c r="AX187" t="str">
        <f t="shared" si="74"/>
        <v/>
      </c>
      <c r="AY187">
        <v>186</v>
      </c>
    </row>
    <row r="188" spans="1:51" x14ac:dyDescent="0.25">
      <c r="A188">
        <v>1</v>
      </c>
      <c r="B188">
        <v>1</v>
      </c>
      <c r="C188">
        <v>1</v>
      </c>
      <c r="D188" t="s">
        <v>143</v>
      </c>
      <c r="E188">
        <v>63.4191</v>
      </c>
      <c r="F188">
        <v>278</v>
      </c>
      <c r="G188">
        <v>60.216700000000003</v>
      </c>
      <c r="H188">
        <v>305</v>
      </c>
      <c r="I188">
        <v>100.16500000000001</v>
      </c>
      <c r="J188">
        <v>180</v>
      </c>
      <c r="K188">
        <v>98.632999999999996</v>
      </c>
      <c r="L188">
        <v>247</v>
      </c>
      <c r="M188">
        <v>94.995500000000007</v>
      </c>
      <c r="N188">
        <v>57</v>
      </c>
      <c r="O188">
        <v>100.18899999999999</v>
      </c>
      <c r="P188">
        <v>129</v>
      </c>
      <c r="Q188">
        <v>-1.55602</v>
      </c>
      <c r="R188">
        <v>189</v>
      </c>
      <c r="S188">
        <f t="shared" si="50"/>
        <v>-2.4535195232981821E-2</v>
      </c>
      <c r="T188">
        <f t="shared" si="51"/>
        <v>189</v>
      </c>
      <c r="U188">
        <f t="shared" si="52"/>
        <v>616970.7286345599</v>
      </c>
      <c r="V188">
        <f t="shared" si="53"/>
        <v>271</v>
      </c>
      <c r="W188">
        <f t="shared" si="54"/>
        <v>25.066401545611843</v>
      </c>
      <c r="X188">
        <f t="shared" si="55"/>
        <v>169</v>
      </c>
      <c r="Y188">
        <f t="shared" si="56"/>
        <v>179</v>
      </c>
      <c r="Z188">
        <v>0.46970000000000001</v>
      </c>
      <c r="AA188">
        <f t="shared" si="57"/>
        <v>166</v>
      </c>
      <c r="AB188">
        <v>0.35930000000000001</v>
      </c>
      <c r="AC188">
        <f t="shared" si="58"/>
        <v>0.41449999999999998</v>
      </c>
      <c r="AD188">
        <f t="shared" si="59"/>
        <v>204</v>
      </c>
      <c r="AE188">
        <v>0.4027</v>
      </c>
      <c r="AF188">
        <f t="shared" si="60"/>
        <v>194</v>
      </c>
      <c r="AG188">
        <v>0.59430000000000005</v>
      </c>
      <c r="AH188">
        <f t="shared" si="61"/>
        <v>134</v>
      </c>
      <c r="AI188">
        <f t="shared" si="62"/>
        <v>195.16666666666666</v>
      </c>
      <c r="AJ188">
        <f>IF(C188=1,(AI188/Z188),REF)</f>
        <v>415.51344830033349</v>
      </c>
      <c r="AK188">
        <f t="shared" si="63"/>
        <v>181</v>
      </c>
      <c r="AL188">
        <f>IF(B188=1,(AI188/AC188),REF)</f>
        <v>470.8484117410535</v>
      </c>
      <c r="AM188">
        <f t="shared" si="64"/>
        <v>203</v>
      </c>
      <c r="AN188">
        <f t="shared" si="65"/>
        <v>181</v>
      </c>
      <c r="AO188" t="str">
        <f t="shared" si="66"/>
        <v>Gardner Webb</v>
      </c>
      <c r="AP188">
        <f t="shared" si="67"/>
        <v>0.29565653465836161</v>
      </c>
      <c r="AQ188">
        <f t="shared" si="68"/>
        <v>0.2286147305422751</v>
      </c>
      <c r="AR188">
        <f t="shared" si="69"/>
        <v>0.58534299285215807</v>
      </c>
      <c r="AS188" t="str">
        <f t="shared" si="70"/>
        <v>Gardner Webb</v>
      </c>
      <c r="AT188">
        <f t="shared" si="71"/>
        <v>187</v>
      </c>
      <c r="AU188">
        <f t="shared" si="72"/>
        <v>190.66666666666666</v>
      </c>
      <c r="AW188" t="str">
        <f t="shared" si="73"/>
        <v>Gardner Webb</v>
      </c>
      <c r="AX188" t="str">
        <f t="shared" si="74"/>
        <v/>
      </c>
      <c r="AY188">
        <v>187</v>
      </c>
    </row>
    <row r="189" spans="1:51" x14ac:dyDescent="0.25">
      <c r="A189">
        <v>1</v>
      </c>
      <c r="B189">
        <v>1</v>
      </c>
      <c r="C189">
        <v>1</v>
      </c>
      <c r="D189" t="s">
        <v>282</v>
      </c>
      <c r="E189">
        <v>67.601900000000001</v>
      </c>
      <c r="F189">
        <v>99</v>
      </c>
      <c r="G189">
        <v>64.590199999999996</v>
      </c>
      <c r="H189">
        <v>135</v>
      </c>
      <c r="I189">
        <v>104.06699999999999</v>
      </c>
      <c r="J189">
        <v>101</v>
      </c>
      <c r="K189">
        <v>102.244</v>
      </c>
      <c r="L189">
        <v>175</v>
      </c>
      <c r="M189">
        <v>103.556</v>
      </c>
      <c r="N189">
        <v>229</v>
      </c>
      <c r="O189">
        <v>105.69</v>
      </c>
      <c r="P189">
        <v>241</v>
      </c>
      <c r="Q189">
        <v>-3.44598</v>
      </c>
      <c r="R189">
        <v>208</v>
      </c>
      <c r="S189">
        <f t="shared" si="50"/>
        <v>-5.0974898634505807E-2</v>
      </c>
      <c r="T189">
        <f t="shared" si="51"/>
        <v>207</v>
      </c>
      <c r="U189">
        <f t="shared" si="52"/>
        <v>706699.14452111849</v>
      </c>
      <c r="V189">
        <f t="shared" si="53"/>
        <v>157</v>
      </c>
      <c r="W189">
        <f t="shared" si="54"/>
        <v>25.615057456559402</v>
      </c>
      <c r="X189">
        <f t="shared" si="55"/>
        <v>205</v>
      </c>
      <c r="Y189">
        <f t="shared" si="56"/>
        <v>206</v>
      </c>
      <c r="Z189">
        <v>0.45150000000000001</v>
      </c>
      <c r="AA189">
        <f t="shared" si="57"/>
        <v>174</v>
      </c>
      <c r="AB189">
        <v>0.3896</v>
      </c>
      <c r="AC189">
        <f t="shared" si="58"/>
        <v>0.42054999999999998</v>
      </c>
      <c r="AD189">
        <f t="shared" si="59"/>
        <v>200</v>
      </c>
      <c r="AE189">
        <v>0.48230000000000001</v>
      </c>
      <c r="AF189">
        <f t="shared" si="60"/>
        <v>162</v>
      </c>
      <c r="AG189">
        <v>0.3977</v>
      </c>
      <c r="AH189">
        <f t="shared" si="61"/>
        <v>208</v>
      </c>
      <c r="AI189">
        <f t="shared" si="62"/>
        <v>190</v>
      </c>
      <c r="AJ189">
        <f>IF(C189=1,(AI189/Z189),REF)</f>
        <v>420.81949058693243</v>
      </c>
      <c r="AK189">
        <f t="shared" si="63"/>
        <v>183</v>
      </c>
      <c r="AL189">
        <f>IF(B189=1,(AI189/AC189),REF)</f>
        <v>451.78932350493403</v>
      </c>
      <c r="AM189">
        <f t="shared" si="64"/>
        <v>195</v>
      </c>
      <c r="AN189">
        <f t="shared" si="65"/>
        <v>183</v>
      </c>
      <c r="AO189" t="str">
        <f t="shared" si="66"/>
        <v>Quinnipiac</v>
      </c>
      <c r="AP189">
        <f t="shared" si="67"/>
        <v>0.28384000159297529</v>
      </c>
      <c r="AQ189">
        <f t="shared" si="68"/>
        <v>0.23315270366653834</v>
      </c>
      <c r="AR189">
        <f t="shared" si="69"/>
        <v>0.58207878095072785</v>
      </c>
      <c r="AS189" t="str">
        <f t="shared" si="70"/>
        <v>Quinnipiac</v>
      </c>
      <c r="AT189">
        <f t="shared" si="71"/>
        <v>188</v>
      </c>
      <c r="AU189">
        <f t="shared" si="72"/>
        <v>190.33333333333334</v>
      </c>
      <c r="AW189" t="str">
        <f t="shared" si="73"/>
        <v>Quinnipiac</v>
      </c>
      <c r="AX189" t="str">
        <f t="shared" si="74"/>
        <v/>
      </c>
      <c r="AY189">
        <v>188</v>
      </c>
    </row>
    <row r="190" spans="1:51" x14ac:dyDescent="0.25">
      <c r="A190">
        <v>1</v>
      </c>
      <c r="B190">
        <v>1</v>
      </c>
      <c r="C190">
        <v>1</v>
      </c>
      <c r="D190" t="s">
        <v>261</v>
      </c>
      <c r="E190">
        <v>68.101500000000001</v>
      </c>
      <c r="F190">
        <v>84</v>
      </c>
      <c r="G190">
        <v>67.067899999999995</v>
      </c>
      <c r="H190">
        <v>44</v>
      </c>
      <c r="I190">
        <v>105.419</v>
      </c>
      <c r="J190">
        <v>85</v>
      </c>
      <c r="K190">
        <v>107.19199999999999</v>
      </c>
      <c r="L190">
        <v>92</v>
      </c>
      <c r="M190">
        <v>109.15</v>
      </c>
      <c r="N190">
        <v>328</v>
      </c>
      <c r="O190">
        <v>109.69</v>
      </c>
      <c r="P190">
        <v>300</v>
      </c>
      <c r="Q190">
        <v>-2.4983499999999998</v>
      </c>
      <c r="R190">
        <v>198</v>
      </c>
      <c r="S190">
        <f t="shared" si="50"/>
        <v>-3.668054301300272E-2</v>
      </c>
      <c r="T190">
        <f t="shared" si="51"/>
        <v>195</v>
      </c>
      <c r="U190">
        <f t="shared" si="52"/>
        <v>782494.7384256958</v>
      </c>
      <c r="V190">
        <f t="shared" si="53"/>
        <v>71</v>
      </c>
      <c r="W190">
        <f t="shared" si="54"/>
        <v>26.984264217105672</v>
      </c>
      <c r="X190">
        <f t="shared" si="55"/>
        <v>274</v>
      </c>
      <c r="Y190">
        <f t="shared" si="56"/>
        <v>234.5</v>
      </c>
      <c r="Z190">
        <v>0.43009999999999998</v>
      </c>
      <c r="AA190">
        <f t="shared" si="57"/>
        <v>186</v>
      </c>
      <c r="AB190">
        <v>0.44240000000000002</v>
      </c>
      <c r="AC190">
        <f t="shared" si="58"/>
        <v>0.43625000000000003</v>
      </c>
      <c r="AD190">
        <f t="shared" si="59"/>
        <v>193</v>
      </c>
      <c r="AE190">
        <v>0.28370000000000001</v>
      </c>
      <c r="AF190">
        <f t="shared" si="60"/>
        <v>239</v>
      </c>
      <c r="AG190">
        <v>0.48349999999999999</v>
      </c>
      <c r="AH190">
        <f t="shared" si="61"/>
        <v>174</v>
      </c>
      <c r="AI190">
        <f t="shared" si="62"/>
        <v>184.41666666666666</v>
      </c>
      <c r="AJ190">
        <f>IF(C190=1,(AI190/Z190),REF)</f>
        <v>428.77625358443771</v>
      </c>
      <c r="AK190">
        <f t="shared" si="63"/>
        <v>185</v>
      </c>
      <c r="AL190">
        <f>IF(B190=1,(AI190/AC190),REF)</f>
        <v>422.73161413562553</v>
      </c>
      <c r="AM190">
        <f t="shared" si="64"/>
        <v>190</v>
      </c>
      <c r="AN190">
        <f t="shared" si="65"/>
        <v>185</v>
      </c>
      <c r="AO190" t="str">
        <f t="shared" si="66"/>
        <v>Oakland</v>
      </c>
      <c r="AP190">
        <f t="shared" si="67"/>
        <v>0.26988068301043677</v>
      </c>
      <c r="AQ190">
        <f t="shared" si="68"/>
        <v>0.24387493299080756</v>
      </c>
      <c r="AR190">
        <f t="shared" si="69"/>
        <v>0.58061818608811799</v>
      </c>
      <c r="AS190" t="str">
        <f t="shared" si="70"/>
        <v>Oakland</v>
      </c>
      <c r="AT190">
        <f t="shared" si="71"/>
        <v>189</v>
      </c>
      <c r="AU190">
        <f t="shared" si="72"/>
        <v>189</v>
      </c>
      <c r="AW190" t="str">
        <f t="shared" si="73"/>
        <v>Oakland</v>
      </c>
      <c r="AX190" t="str">
        <f t="shared" si="74"/>
        <v/>
      </c>
      <c r="AY190">
        <v>189</v>
      </c>
    </row>
    <row r="191" spans="1:51" x14ac:dyDescent="0.25">
      <c r="A191">
        <v>1</v>
      </c>
      <c r="B191">
        <v>1</v>
      </c>
      <c r="C191">
        <v>1</v>
      </c>
      <c r="D191" t="s">
        <v>389</v>
      </c>
      <c r="E191">
        <v>63.186700000000002</v>
      </c>
      <c r="F191">
        <v>289</v>
      </c>
      <c r="G191">
        <v>61.4512</v>
      </c>
      <c r="H191">
        <v>275</v>
      </c>
      <c r="I191">
        <v>105.39700000000001</v>
      </c>
      <c r="J191">
        <v>86</v>
      </c>
      <c r="K191">
        <v>106.327</v>
      </c>
      <c r="L191">
        <v>110</v>
      </c>
      <c r="M191">
        <v>106.331</v>
      </c>
      <c r="N191">
        <v>294</v>
      </c>
      <c r="O191">
        <v>110.551</v>
      </c>
      <c r="P191">
        <v>312</v>
      </c>
      <c r="Q191">
        <v>-4.22363</v>
      </c>
      <c r="R191">
        <v>217</v>
      </c>
      <c r="S191">
        <f t="shared" si="50"/>
        <v>-6.6849511052167687E-2</v>
      </c>
      <c r="T191">
        <f t="shared" si="51"/>
        <v>218</v>
      </c>
      <c r="U191">
        <f t="shared" si="52"/>
        <v>714352.87248144438</v>
      </c>
      <c r="V191">
        <f t="shared" si="53"/>
        <v>145</v>
      </c>
      <c r="W191">
        <f t="shared" si="54"/>
        <v>29.449274909962153</v>
      </c>
      <c r="X191">
        <f t="shared" si="55"/>
        <v>330</v>
      </c>
      <c r="Y191">
        <f t="shared" si="56"/>
        <v>274</v>
      </c>
      <c r="Z191">
        <v>0.43990000000000001</v>
      </c>
      <c r="AA191">
        <f t="shared" si="57"/>
        <v>183</v>
      </c>
      <c r="AB191">
        <v>0.41699999999999998</v>
      </c>
      <c r="AC191">
        <f t="shared" si="58"/>
        <v>0.42845</v>
      </c>
      <c r="AD191">
        <f t="shared" si="59"/>
        <v>196</v>
      </c>
      <c r="AE191">
        <v>0.46729999999999999</v>
      </c>
      <c r="AF191">
        <f t="shared" si="60"/>
        <v>170</v>
      </c>
      <c r="AG191">
        <v>0.54500000000000004</v>
      </c>
      <c r="AH191">
        <f t="shared" si="61"/>
        <v>153</v>
      </c>
      <c r="AI191">
        <f t="shared" si="62"/>
        <v>192.66666666666666</v>
      </c>
      <c r="AJ191">
        <f>IF(C191=1,(AI191/Z191),REF)</f>
        <v>437.97832840797145</v>
      </c>
      <c r="AK191">
        <f t="shared" si="63"/>
        <v>188</v>
      </c>
      <c r="AL191">
        <f>IF(B191=1,(AI191/AC191),REF)</f>
        <v>449.68296572917882</v>
      </c>
      <c r="AM191">
        <f t="shared" si="64"/>
        <v>194</v>
      </c>
      <c r="AN191">
        <f t="shared" si="65"/>
        <v>188</v>
      </c>
      <c r="AO191" t="str">
        <f t="shared" si="66"/>
        <v>William &amp; Mary</v>
      </c>
      <c r="AP191">
        <f t="shared" si="67"/>
        <v>0.27544451614195203</v>
      </c>
      <c r="AQ191">
        <f t="shared" si="68"/>
        <v>0.23767125350150736</v>
      </c>
      <c r="AR191">
        <f t="shared" si="69"/>
        <v>0.58032883035722793</v>
      </c>
      <c r="AS191" t="str">
        <f t="shared" si="70"/>
        <v>William &amp; Mary</v>
      </c>
      <c r="AT191">
        <f t="shared" si="71"/>
        <v>190</v>
      </c>
      <c r="AU191">
        <f t="shared" si="72"/>
        <v>191.33333333333334</v>
      </c>
      <c r="AW191" t="str">
        <f t="shared" si="73"/>
        <v>William &amp; Mary</v>
      </c>
      <c r="AX191" t="str">
        <f t="shared" si="74"/>
        <v/>
      </c>
      <c r="AY191">
        <v>190</v>
      </c>
    </row>
    <row r="192" spans="1:51" x14ac:dyDescent="0.25">
      <c r="A192">
        <v>1</v>
      </c>
      <c r="B192">
        <v>1</v>
      </c>
      <c r="C192">
        <v>1</v>
      </c>
      <c r="D192" t="s">
        <v>235</v>
      </c>
      <c r="E192">
        <v>66.511799999999994</v>
      </c>
      <c r="F192">
        <v>149</v>
      </c>
      <c r="G192">
        <v>64.898799999999994</v>
      </c>
      <c r="H192">
        <v>126</v>
      </c>
      <c r="I192">
        <v>99.613500000000002</v>
      </c>
      <c r="J192">
        <v>185</v>
      </c>
      <c r="K192">
        <v>105.574</v>
      </c>
      <c r="L192">
        <v>120</v>
      </c>
      <c r="M192">
        <v>107.31100000000001</v>
      </c>
      <c r="N192">
        <v>310</v>
      </c>
      <c r="O192">
        <v>104.816</v>
      </c>
      <c r="P192">
        <v>216</v>
      </c>
      <c r="Q192">
        <v>0.75831000000000004</v>
      </c>
      <c r="R192">
        <v>157</v>
      </c>
      <c r="S192">
        <f t="shared" si="50"/>
        <v>1.1396474009123128E-2</v>
      </c>
      <c r="T192">
        <f t="shared" si="51"/>
        <v>157</v>
      </c>
      <c r="U192">
        <f t="shared" si="52"/>
        <v>741331.84141381667</v>
      </c>
      <c r="V192">
        <f t="shared" si="53"/>
        <v>110</v>
      </c>
      <c r="W192">
        <f t="shared" si="54"/>
        <v>25.691261526396691</v>
      </c>
      <c r="X192">
        <f t="shared" si="55"/>
        <v>212</v>
      </c>
      <c r="Y192">
        <f t="shared" si="56"/>
        <v>184.5</v>
      </c>
      <c r="Z192">
        <v>0.39300000000000002</v>
      </c>
      <c r="AA192">
        <f t="shared" si="57"/>
        <v>201</v>
      </c>
      <c r="AB192">
        <v>0.54069999999999996</v>
      </c>
      <c r="AC192">
        <f t="shared" si="58"/>
        <v>0.46684999999999999</v>
      </c>
      <c r="AD192">
        <f t="shared" si="59"/>
        <v>182</v>
      </c>
      <c r="AE192">
        <v>0.30230000000000001</v>
      </c>
      <c r="AF192">
        <f t="shared" si="60"/>
        <v>232</v>
      </c>
      <c r="AG192">
        <v>0.4859</v>
      </c>
      <c r="AH192">
        <f t="shared" si="61"/>
        <v>172</v>
      </c>
      <c r="AI192">
        <f t="shared" si="62"/>
        <v>172.91666666666666</v>
      </c>
      <c r="AJ192">
        <f>IF(C192=1,(AI192/Z192),REF)</f>
        <v>439.99151823579302</v>
      </c>
      <c r="AK192">
        <f t="shared" si="63"/>
        <v>189</v>
      </c>
      <c r="AL192">
        <f>IF(B192=1,(AI192/AC192),REF)</f>
        <v>370.39020384848806</v>
      </c>
      <c r="AM192">
        <f t="shared" si="64"/>
        <v>174</v>
      </c>
      <c r="AN192">
        <f t="shared" si="65"/>
        <v>174</v>
      </c>
      <c r="AO192" t="str">
        <f t="shared" si="66"/>
        <v>Nevada</v>
      </c>
      <c r="AP192">
        <f t="shared" si="67"/>
        <v>0.24596513458911065</v>
      </c>
      <c r="AQ192">
        <f t="shared" si="68"/>
        <v>0.26532901255092689</v>
      </c>
      <c r="AR192">
        <f t="shared" si="69"/>
        <v>0.57950385622994549</v>
      </c>
      <c r="AS192" t="str">
        <f t="shared" si="70"/>
        <v>Nevada</v>
      </c>
      <c r="AT192">
        <f t="shared" si="71"/>
        <v>191</v>
      </c>
      <c r="AU192">
        <f t="shared" si="72"/>
        <v>182.33333333333334</v>
      </c>
      <c r="AW192" t="str">
        <f t="shared" si="73"/>
        <v>Nevada</v>
      </c>
      <c r="AX192" t="str">
        <f t="shared" si="74"/>
        <v/>
      </c>
      <c r="AY192">
        <v>191</v>
      </c>
    </row>
    <row r="193" spans="1:51" x14ac:dyDescent="0.25">
      <c r="A193">
        <v>1</v>
      </c>
      <c r="B193">
        <v>1</v>
      </c>
      <c r="C193">
        <v>1</v>
      </c>
      <c r="D193" t="s">
        <v>378</v>
      </c>
      <c r="E193">
        <v>68.045500000000004</v>
      </c>
      <c r="F193">
        <v>86</v>
      </c>
      <c r="G193">
        <v>65.133499999999998</v>
      </c>
      <c r="H193">
        <v>118</v>
      </c>
      <c r="I193">
        <v>98.719899999999996</v>
      </c>
      <c r="J193">
        <v>213</v>
      </c>
      <c r="K193">
        <v>97.0959</v>
      </c>
      <c r="L193">
        <v>269</v>
      </c>
      <c r="M193">
        <v>95.816999999999993</v>
      </c>
      <c r="N193">
        <v>68</v>
      </c>
      <c r="O193">
        <v>98.2483</v>
      </c>
      <c r="P193">
        <v>97</v>
      </c>
      <c r="Q193">
        <v>-1.1524799999999999</v>
      </c>
      <c r="R193">
        <v>182</v>
      </c>
      <c r="S193">
        <f t="shared" si="50"/>
        <v>-1.6935726829841798E-2</v>
      </c>
      <c r="T193">
        <f t="shared" si="51"/>
        <v>182</v>
      </c>
      <c r="U193">
        <f t="shared" si="52"/>
        <v>641506.69461083482</v>
      </c>
      <c r="V193">
        <f t="shared" si="53"/>
        <v>236</v>
      </c>
      <c r="W193">
        <f t="shared" si="54"/>
        <v>22.642306320288366</v>
      </c>
      <c r="X193">
        <f t="shared" si="55"/>
        <v>65</v>
      </c>
      <c r="Y193">
        <f t="shared" si="56"/>
        <v>123.5</v>
      </c>
      <c r="Z193">
        <v>0.44840000000000002</v>
      </c>
      <c r="AA193">
        <f t="shared" si="57"/>
        <v>178</v>
      </c>
      <c r="AB193">
        <v>0.37440000000000001</v>
      </c>
      <c r="AC193">
        <f t="shared" si="58"/>
        <v>0.41139999999999999</v>
      </c>
      <c r="AD193">
        <f t="shared" si="59"/>
        <v>205</v>
      </c>
      <c r="AE193">
        <v>0.4632</v>
      </c>
      <c r="AF193">
        <f t="shared" si="60"/>
        <v>172</v>
      </c>
      <c r="AG193">
        <v>0.41470000000000001</v>
      </c>
      <c r="AH193">
        <f t="shared" si="61"/>
        <v>201</v>
      </c>
      <c r="AI193">
        <f t="shared" si="62"/>
        <v>186.58333333333334</v>
      </c>
      <c r="AJ193">
        <f>IF(C193=1,(AI193/Z193),REF)</f>
        <v>416.1091287540886</v>
      </c>
      <c r="AK193">
        <f t="shared" si="63"/>
        <v>182</v>
      </c>
      <c r="AL193">
        <f>IF(B193=1,(AI193/AC193),REF)</f>
        <v>453.53265273051375</v>
      </c>
      <c r="AM193">
        <f t="shared" si="64"/>
        <v>196</v>
      </c>
      <c r="AN193">
        <f t="shared" si="65"/>
        <v>182</v>
      </c>
      <c r="AO193" t="str">
        <f t="shared" si="66"/>
        <v>Wagner</v>
      </c>
      <c r="AP193">
        <f t="shared" si="67"/>
        <v>0.28220864279653535</v>
      </c>
      <c r="AQ193">
        <f t="shared" si="68"/>
        <v>0.22797017437919095</v>
      </c>
      <c r="AR193">
        <f t="shared" si="69"/>
        <v>0.57899787626868071</v>
      </c>
      <c r="AS193" t="str">
        <f t="shared" si="70"/>
        <v>Wagner</v>
      </c>
      <c r="AT193">
        <f t="shared" si="71"/>
        <v>192</v>
      </c>
      <c r="AU193">
        <f t="shared" si="72"/>
        <v>193</v>
      </c>
      <c r="AW193" t="str">
        <f t="shared" si="73"/>
        <v>Wagner</v>
      </c>
      <c r="AX193" t="str">
        <f t="shared" si="74"/>
        <v/>
      </c>
      <c r="AY193">
        <v>192</v>
      </c>
    </row>
    <row r="194" spans="1:51" x14ac:dyDescent="0.25">
      <c r="A194">
        <v>1</v>
      </c>
      <c r="B194">
        <v>1</v>
      </c>
      <c r="C194">
        <v>1</v>
      </c>
      <c r="D194" t="s">
        <v>149</v>
      </c>
      <c r="E194">
        <v>63.905999999999999</v>
      </c>
      <c r="F194">
        <v>264</v>
      </c>
      <c r="G194">
        <v>61.837200000000003</v>
      </c>
      <c r="H194">
        <v>262</v>
      </c>
      <c r="I194">
        <v>104.646</v>
      </c>
      <c r="J194">
        <v>94</v>
      </c>
      <c r="K194">
        <v>105.515</v>
      </c>
      <c r="L194">
        <v>126</v>
      </c>
      <c r="M194">
        <v>103.857</v>
      </c>
      <c r="N194">
        <v>239</v>
      </c>
      <c r="O194">
        <v>107.099</v>
      </c>
      <c r="P194">
        <v>260</v>
      </c>
      <c r="Q194">
        <v>-1.58419</v>
      </c>
      <c r="R194">
        <v>190</v>
      </c>
      <c r="S194">
        <f t="shared" ref="S194:S257" si="75">(K194-O194)/E194</f>
        <v>-2.4786405032391375E-2</v>
      </c>
      <c r="T194">
        <f t="shared" ref="T194:T257" si="76">RANK(S194,S:S,0)</f>
        <v>190</v>
      </c>
      <c r="U194">
        <f t="shared" ref="U194:U257" si="77">(K194^2)*E194</f>
        <v>711492.03336885001</v>
      </c>
      <c r="V194">
        <f t="shared" ref="V194:V257" si="78">RANK(U194,U:U,0)</f>
        <v>150</v>
      </c>
      <c r="W194">
        <f t="shared" ref="W194:W257" si="79">O194^1.6/E194</f>
        <v>27.676746133471067</v>
      </c>
      <c r="X194">
        <f t="shared" ref="X194:X257" si="80">RANK(W194,W:W,1)</f>
        <v>298</v>
      </c>
      <c r="Y194">
        <f t="shared" ref="Y194:Y257" si="81">AVERAGE(X194,T194)</f>
        <v>244</v>
      </c>
      <c r="Z194">
        <v>0.40849999999999997</v>
      </c>
      <c r="AA194">
        <f t="shared" ref="AA194:AA257" si="82">RANK(Z194,Z:Z,0)</f>
        <v>191</v>
      </c>
      <c r="AB194">
        <v>0.50270000000000004</v>
      </c>
      <c r="AC194">
        <f t="shared" ref="AC194:AC257" si="83">(Z194+AB194)/2</f>
        <v>0.4556</v>
      </c>
      <c r="AD194">
        <f t="shared" ref="AD194:AD257" si="84">RANK(AC194,AC:AC,0)</f>
        <v>186</v>
      </c>
      <c r="AE194">
        <v>0.54059999999999997</v>
      </c>
      <c r="AF194">
        <f t="shared" ref="AF194:AF257" si="85">RANK(AE194,AE:AE,0)</f>
        <v>138</v>
      </c>
      <c r="AG194">
        <v>0.33510000000000001</v>
      </c>
      <c r="AH194">
        <f t="shared" ref="AH194:AH257" si="86">RANK(AG194,AG:AG,0)</f>
        <v>227</v>
      </c>
      <c r="AI194">
        <f t="shared" ref="AI194:AI257" si="87">(T194+V194+Y194+(AD194)+AF194+AH194)/6</f>
        <v>189.16666666666666</v>
      </c>
      <c r="AJ194">
        <f>IF(C194=1,(AI194/Z194),REF)</f>
        <v>463.07629538963687</v>
      </c>
      <c r="AK194">
        <f t="shared" ref="AK194:AK257" si="88">RANK(AJ194,AJ:AJ,1)</f>
        <v>196</v>
      </c>
      <c r="AL194">
        <f>IF(B194=1,(AI194/AC194),REF)</f>
        <v>415.2033947907521</v>
      </c>
      <c r="AM194">
        <f t="shared" ref="AM194:AM257" si="89">RANK(AL194,AL:AL,1)</f>
        <v>188</v>
      </c>
      <c r="AN194">
        <f t="shared" ref="AN194:AN257" si="90">MIN(AK194,AM194,AD194)</f>
        <v>186</v>
      </c>
      <c r="AO194" t="str">
        <f t="shared" ref="AO194:AO257" si="91">D194</f>
        <v>Georgia St.</v>
      </c>
      <c r="AP194">
        <f t="shared" ref="AP194:AP257" si="92">(Z194*(($BD$2)/((AJ194)))^(1/10))</f>
        <v>0.25436200311040263</v>
      </c>
      <c r="AQ194">
        <f t="shared" ref="AQ194:AQ257" si="93">(AC194*(($BC$2)/((AL194)))^(1/8))</f>
        <v>0.25526479181900286</v>
      </c>
      <c r="AR194">
        <f t="shared" ref="AR194:AR257" si="94">((AP194+AQ194)/2)^(1/2.5)</f>
        <v>0.57874720061722074</v>
      </c>
      <c r="AS194" t="str">
        <f t="shared" ref="AS194:AS257" si="95">AO194</f>
        <v>Georgia St.</v>
      </c>
      <c r="AT194">
        <f t="shared" ref="AT194:AT257" si="96">RANK(AR194,AR:AR,0)</f>
        <v>193</v>
      </c>
      <c r="AU194">
        <f t="shared" ref="AU194:AU257" si="97">(AT194+AN194+AD194)/3</f>
        <v>188.33333333333334</v>
      </c>
      <c r="AW194" t="str">
        <f t="shared" ref="AW194:AW257" si="98">AS194</f>
        <v>Georgia St.</v>
      </c>
      <c r="AX194" t="str">
        <f t="shared" ref="AX194:AX257" si="99">IF(OR(((RANK(Z194,Z:Z,0))&lt;17),(RANK(AB194,AB:AB,0)&lt;17)),"y","")</f>
        <v/>
      </c>
      <c r="AY194">
        <v>193</v>
      </c>
    </row>
    <row r="195" spans="1:51" x14ac:dyDescent="0.25">
      <c r="A195">
        <v>1</v>
      </c>
      <c r="B195">
        <v>1</v>
      </c>
      <c r="C195">
        <v>1</v>
      </c>
      <c r="D195" t="s">
        <v>78</v>
      </c>
      <c r="E195">
        <v>66.023499999999999</v>
      </c>
      <c r="F195">
        <v>174</v>
      </c>
      <c r="G195">
        <v>64.478800000000007</v>
      </c>
      <c r="H195">
        <v>140</v>
      </c>
      <c r="I195">
        <v>100.37</v>
      </c>
      <c r="J195">
        <v>178</v>
      </c>
      <c r="K195">
        <v>102.83499999999999</v>
      </c>
      <c r="L195">
        <v>161</v>
      </c>
      <c r="M195">
        <v>102.06100000000001</v>
      </c>
      <c r="N195">
        <v>198</v>
      </c>
      <c r="O195">
        <v>102.58199999999999</v>
      </c>
      <c r="P195">
        <v>167</v>
      </c>
      <c r="Q195">
        <v>0.25308000000000003</v>
      </c>
      <c r="R195">
        <v>163</v>
      </c>
      <c r="S195">
        <f t="shared" si="75"/>
        <v>3.8319689201572185E-3</v>
      </c>
      <c r="T195">
        <f t="shared" si="76"/>
        <v>163</v>
      </c>
      <c r="U195">
        <f t="shared" si="77"/>
        <v>698200.97022478736</v>
      </c>
      <c r="V195">
        <f t="shared" si="78"/>
        <v>165</v>
      </c>
      <c r="W195">
        <f t="shared" si="79"/>
        <v>25.004335422681631</v>
      </c>
      <c r="X195">
        <f t="shared" si="80"/>
        <v>163</v>
      </c>
      <c r="Y195">
        <f t="shared" si="81"/>
        <v>163</v>
      </c>
      <c r="Z195">
        <v>0.32040000000000002</v>
      </c>
      <c r="AA195">
        <f t="shared" si="82"/>
        <v>231</v>
      </c>
      <c r="AB195">
        <v>0.73740000000000006</v>
      </c>
      <c r="AC195">
        <f t="shared" si="83"/>
        <v>0.52890000000000004</v>
      </c>
      <c r="AD195">
        <f t="shared" si="84"/>
        <v>155</v>
      </c>
      <c r="AE195">
        <v>0.3538</v>
      </c>
      <c r="AF195">
        <f t="shared" si="85"/>
        <v>213</v>
      </c>
      <c r="AG195">
        <v>0.64729999999999999</v>
      </c>
      <c r="AH195">
        <f t="shared" si="86"/>
        <v>118</v>
      </c>
      <c r="AI195">
        <f t="shared" si="87"/>
        <v>162.83333333333334</v>
      </c>
      <c r="AJ195">
        <f>IF(C195=1,(AI195/Z195),REF)</f>
        <v>508.2188930503537</v>
      </c>
      <c r="AK195">
        <f t="shared" si="88"/>
        <v>202</v>
      </c>
      <c r="AL195">
        <f>IF(B195=1,(AI195/AC195),REF)</f>
        <v>307.87168336799647</v>
      </c>
      <c r="AM195">
        <f t="shared" si="89"/>
        <v>156</v>
      </c>
      <c r="AN195">
        <f t="shared" si="90"/>
        <v>155</v>
      </c>
      <c r="AO195" t="str">
        <f t="shared" si="91"/>
        <v>Bradley</v>
      </c>
      <c r="AP195">
        <f t="shared" si="92"/>
        <v>0.19765729944736043</v>
      </c>
      <c r="AQ195">
        <f t="shared" si="93"/>
        <v>0.30762183809858351</v>
      </c>
      <c r="AR195">
        <f t="shared" si="94"/>
        <v>0.57676719189587755</v>
      </c>
      <c r="AS195" t="str">
        <f t="shared" si="95"/>
        <v>Bradley</v>
      </c>
      <c r="AT195">
        <f t="shared" si="96"/>
        <v>194</v>
      </c>
      <c r="AU195">
        <f t="shared" si="97"/>
        <v>168</v>
      </c>
      <c r="AW195" t="str">
        <f t="shared" si="98"/>
        <v>Bradley</v>
      </c>
      <c r="AX195" t="str">
        <f t="shared" si="99"/>
        <v/>
      </c>
      <c r="AY195">
        <v>194</v>
      </c>
    </row>
    <row r="196" spans="1:51" x14ac:dyDescent="0.25">
      <c r="A196">
        <v>1</v>
      </c>
      <c r="B196">
        <v>1</v>
      </c>
      <c r="C196">
        <v>1</v>
      </c>
      <c r="D196" t="s">
        <v>334</v>
      </c>
      <c r="E196">
        <v>68.313699999999997</v>
      </c>
      <c r="F196">
        <v>75</v>
      </c>
      <c r="G196">
        <v>65.753299999999996</v>
      </c>
      <c r="H196">
        <v>83</v>
      </c>
      <c r="I196">
        <v>102.459</v>
      </c>
      <c r="J196">
        <v>136</v>
      </c>
      <c r="K196">
        <v>104.901</v>
      </c>
      <c r="L196">
        <v>136</v>
      </c>
      <c r="M196">
        <v>103.167</v>
      </c>
      <c r="N196">
        <v>225</v>
      </c>
      <c r="O196">
        <v>104.515</v>
      </c>
      <c r="P196">
        <v>214</v>
      </c>
      <c r="Q196">
        <v>0.38622000000000001</v>
      </c>
      <c r="R196">
        <v>161</v>
      </c>
      <c r="S196">
        <f t="shared" si="75"/>
        <v>5.6504039453286192E-3</v>
      </c>
      <c r="T196">
        <f t="shared" si="76"/>
        <v>161</v>
      </c>
      <c r="U196">
        <f t="shared" si="77"/>
        <v>751738.97021957359</v>
      </c>
      <c r="V196">
        <f t="shared" si="78"/>
        <v>97</v>
      </c>
      <c r="W196">
        <f t="shared" si="79"/>
        <v>24.89877562871931</v>
      </c>
      <c r="X196">
        <f t="shared" si="80"/>
        <v>155</v>
      </c>
      <c r="Y196">
        <f t="shared" si="81"/>
        <v>158</v>
      </c>
      <c r="Z196">
        <v>0.36709999999999998</v>
      </c>
      <c r="AA196">
        <f t="shared" si="82"/>
        <v>212</v>
      </c>
      <c r="AB196">
        <v>0.56879999999999997</v>
      </c>
      <c r="AC196">
        <f t="shared" si="83"/>
        <v>0.46794999999999998</v>
      </c>
      <c r="AD196">
        <f t="shared" si="84"/>
        <v>181</v>
      </c>
      <c r="AE196">
        <v>0.4299</v>
      </c>
      <c r="AF196">
        <f t="shared" si="85"/>
        <v>183</v>
      </c>
      <c r="AG196">
        <v>0.31259999999999999</v>
      </c>
      <c r="AH196">
        <f t="shared" si="86"/>
        <v>239</v>
      </c>
      <c r="AI196">
        <f t="shared" si="87"/>
        <v>169.83333333333334</v>
      </c>
      <c r="AJ196">
        <f>IF(C196=1,(AI196/Z196),REF)</f>
        <v>462.63506764732591</v>
      </c>
      <c r="AK196">
        <f t="shared" si="88"/>
        <v>195</v>
      </c>
      <c r="AL196">
        <f>IF(B196=1,(AI196/AC196),REF)</f>
        <v>362.9305125191438</v>
      </c>
      <c r="AM196">
        <f t="shared" si="89"/>
        <v>172</v>
      </c>
      <c r="AN196">
        <f t="shared" si="90"/>
        <v>172</v>
      </c>
      <c r="AO196" t="str">
        <f t="shared" si="91"/>
        <v>Tennessee St.</v>
      </c>
      <c r="AP196">
        <f t="shared" si="92"/>
        <v>0.22860512380629872</v>
      </c>
      <c r="AQ196">
        <f t="shared" si="93"/>
        <v>0.2666314229773955</v>
      </c>
      <c r="AR196">
        <f t="shared" si="94"/>
        <v>0.57215418168073884</v>
      </c>
      <c r="AS196" t="str">
        <f t="shared" si="95"/>
        <v>Tennessee St.</v>
      </c>
      <c r="AT196">
        <f t="shared" si="96"/>
        <v>195</v>
      </c>
      <c r="AU196">
        <f t="shared" si="97"/>
        <v>182.66666666666666</v>
      </c>
      <c r="AW196" t="str">
        <f t="shared" si="98"/>
        <v>Tennessee St.</v>
      </c>
      <c r="AX196" t="str">
        <f t="shared" si="99"/>
        <v/>
      </c>
      <c r="AY196">
        <v>195</v>
      </c>
    </row>
    <row r="197" spans="1:51" x14ac:dyDescent="0.25">
      <c r="A197">
        <v>1</v>
      </c>
      <c r="B197">
        <v>1</v>
      </c>
      <c r="C197">
        <v>1</v>
      </c>
      <c r="D197" t="s">
        <v>191</v>
      </c>
      <c r="E197">
        <v>69.682299999999998</v>
      </c>
      <c r="F197">
        <v>34</v>
      </c>
      <c r="G197">
        <v>66.722999999999999</v>
      </c>
      <c r="H197">
        <v>54</v>
      </c>
      <c r="I197">
        <v>112.364</v>
      </c>
      <c r="J197">
        <v>13</v>
      </c>
      <c r="K197">
        <v>111.069</v>
      </c>
      <c r="L197">
        <v>42</v>
      </c>
      <c r="M197">
        <v>107.89400000000001</v>
      </c>
      <c r="N197">
        <v>317</v>
      </c>
      <c r="O197">
        <v>112.44199999999999</v>
      </c>
      <c r="P197">
        <v>326</v>
      </c>
      <c r="Q197">
        <v>-1.37364</v>
      </c>
      <c r="R197">
        <v>187</v>
      </c>
      <c r="S197">
        <f t="shared" si="75"/>
        <v>-1.9703712420514111E-2</v>
      </c>
      <c r="T197">
        <f t="shared" si="76"/>
        <v>185</v>
      </c>
      <c r="U197">
        <f t="shared" si="77"/>
        <v>859623.34352883033</v>
      </c>
      <c r="V197">
        <f t="shared" si="78"/>
        <v>23</v>
      </c>
      <c r="W197">
        <f t="shared" si="79"/>
        <v>27.438680445894061</v>
      </c>
      <c r="X197">
        <f t="shared" si="80"/>
        <v>288</v>
      </c>
      <c r="Y197">
        <f t="shared" si="81"/>
        <v>236.5</v>
      </c>
      <c r="Z197">
        <v>0.40089999999999998</v>
      </c>
      <c r="AA197">
        <f t="shared" si="82"/>
        <v>195</v>
      </c>
      <c r="AB197">
        <v>0.44719999999999999</v>
      </c>
      <c r="AC197">
        <f t="shared" si="83"/>
        <v>0.42404999999999998</v>
      </c>
      <c r="AD197">
        <f t="shared" si="84"/>
        <v>199</v>
      </c>
      <c r="AE197">
        <v>0.60309999999999997</v>
      </c>
      <c r="AF197">
        <f t="shared" si="85"/>
        <v>107</v>
      </c>
      <c r="AG197">
        <v>0.33210000000000001</v>
      </c>
      <c r="AH197">
        <f t="shared" si="86"/>
        <v>228</v>
      </c>
      <c r="AI197">
        <f t="shared" si="87"/>
        <v>163.08333333333334</v>
      </c>
      <c r="AJ197">
        <f>IF(C197=1,(AI197/Z197),REF)</f>
        <v>406.79304897314381</v>
      </c>
      <c r="AK197">
        <f t="shared" si="88"/>
        <v>178</v>
      </c>
      <c r="AL197">
        <f>IF(B197=1,(AI197/AC197),REF)</f>
        <v>384.58515112211614</v>
      </c>
      <c r="AM197">
        <f t="shared" si="89"/>
        <v>181</v>
      </c>
      <c r="AN197">
        <f t="shared" si="90"/>
        <v>178</v>
      </c>
      <c r="AO197" t="str">
        <f t="shared" si="91"/>
        <v>LIU Brooklyn</v>
      </c>
      <c r="AP197">
        <f t="shared" si="92"/>
        <v>0.25288562000482556</v>
      </c>
      <c r="AQ197">
        <f t="shared" si="93"/>
        <v>0.23987380137906747</v>
      </c>
      <c r="AR197">
        <f t="shared" si="94"/>
        <v>0.57100771531988548</v>
      </c>
      <c r="AS197" t="str">
        <f t="shared" si="95"/>
        <v>LIU Brooklyn</v>
      </c>
      <c r="AT197">
        <f t="shared" si="96"/>
        <v>196</v>
      </c>
      <c r="AU197">
        <f t="shared" si="97"/>
        <v>191</v>
      </c>
      <c r="AW197" t="str">
        <f t="shared" si="98"/>
        <v>LIU Brooklyn</v>
      </c>
      <c r="AX197" t="str">
        <f t="shared" si="99"/>
        <v/>
      </c>
      <c r="AY197">
        <v>196</v>
      </c>
    </row>
    <row r="198" spans="1:51" x14ac:dyDescent="0.25">
      <c r="A198">
        <v>1</v>
      </c>
      <c r="B198">
        <v>1</v>
      </c>
      <c r="C198">
        <v>1</v>
      </c>
      <c r="D198" t="s">
        <v>88</v>
      </c>
      <c r="E198">
        <v>70.911799999999999</v>
      </c>
      <c r="F198">
        <v>15</v>
      </c>
      <c r="G198">
        <v>68.588399999999993</v>
      </c>
      <c r="H198">
        <v>18</v>
      </c>
      <c r="I198">
        <v>103.14</v>
      </c>
      <c r="J198">
        <v>122</v>
      </c>
      <c r="K198">
        <v>104.376</v>
      </c>
      <c r="L198">
        <v>141</v>
      </c>
      <c r="M198">
        <v>105.932</v>
      </c>
      <c r="N198">
        <v>285</v>
      </c>
      <c r="O198">
        <v>108.182</v>
      </c>
      <c r="P198">
        <v>280</v>
      </c>
      <c r="Q198">
        <v>-3.8060299999999998</v>
      </c>
      <c r="R198">
        <v>214</v>
      </c>
      <c r="S198">
        <f t="shared" si="75"/>
        <v>-5.3672308416934801E-2</v>
      </c>
      <c r="T198">
        <f t="shared" si="76"/>
        <v>211</v>
      </c>
      <c r="U198">
        <f t="shared" si="77"/>
        <v>772537.92408103682</v>
      </c>
      <c r="V198">
        <f t="shared" si="78"/>
        <v>79</v>
      </c>
      <c r="W198">
        <f t="shared" si="79"/>
        <v>25.347171327096294</v>
      </c>
      <c r="X198">
        <f t="shared" si="80"/>
        <v>185</v>
      </c>
      <c r="Y198">
        <f t="shared" si="81"/>
        <v>198</v>
      </c>
      <c r="Z198">
        <v>0.4758</v>
      </c>
      <c r="AA198">
        <f t="shared" si="82"/>
        <v>162</v>
      </c>
      <c r="AB198">
        <v>0.2077</v>
      </c>
      <c r="AC198">
        <f t="shared" si="83"/>
        <v>0.34175</v>
      </c>
      <c r="AD198">
        <f t="shared" si="84"/>
        <v>233</v>
      </c>
      <c r="AE198">
        <v>0.41420000000000001</v>
      </c>
      <c r="AF198">
        <f t="shared" si="85"/>
        <v>192</v>
      </c>
      <c r="AG198">
        <v>0.53300000000000003</v>
      </c>
      <c r="AH198">
        <f t="shared" si="86"/>
        <v>157</v>
      </c>
      <c r="AI198">
        <f t="shared" si="87"/>
        <v>178.33333333333334</v>
      </c>
      <c r="AJ198">
        <f>IF(C198=1,(AI198/Z198),REF)</f>
        <v>374.80734202045682</v>
      </c>
      <c r="AK198">
        <f t="shared" si="88"/>
        <v>167</v>
      </c>
      <c r="AL198">
        <f>IF(B198=1,(AI198/AC198),REF)</f>
        <v>521.82394537917583</v>
      </c>
      <c r="AM198">
        <f t="shared" si="89"/>
        <v>213</v>
      </c>
      <c r="AN198">
        <f t="shared" si="90"/>
        <v>167</v>
      </c>
      <c r="AO198" t="str">
        <f t="shared" si="91"/>
        <v>Cal St. Northridge</v>
      </c>
      <c r="AP198">
        <f t="shared" si="92"/>
        <v>0.3026000944975909</v>
      </c>
      <c r="AQ198">
        <f t="shared" si="93"/>
        <v>0.18608348749882833</v>
      </c>
      <c r="AR198">
        <f t="shared" si="94"/>
        <v>0.56911377974922506</v>
      </c>
      <c r="AS198" t="str">
        <f t="shared" si="95"/>
        <v>Cal St. Northridge</v>
      </c>
      <c r="AT198">
        <f t="shared" si="96"/>
        <v>197</v>
      </c>
      <c r="AU198">
        <f t="shared" si="97"/>
        <v>199</v>
      </c>
      <c r="AW198" t="str">
        <f t="shared" si="98"/>
        <v>Cal St. Northridge</v>
      </c>
      <c r="AX198" t="str">
        <f t="shared" si="99"/>
        <v/>
      </c>
      <c r="AY198">
        <v>197</v>
      </c>
    </row>
    <row r="199" spans="1:51" x14ac:dyDescent="0.25">
      <c r="A199">
        <v>1</v>
      </c>
      <c r="B199">
        <v>1</v>
      </c>
      <c r="C199">
        <v>1</v>
      </c>
      <c r="D199" t="s">
        <v>310</v>
      </c>
      <c r="E199">
        <v>66.344800000000006</v>
      </c>
      <c r="F199">
        <v>159</v>
      </c>
      <c r="G199">
        <v>64.422200000000004</v>
      </c>
      <c r="H199">
        <v>144</v>
      </c>
      <c r="I199">
        <v>97.835899999999995</v>
      </c>
      <c r="J199">
        <v>232</v>
      </c>
      <c r="K199">
        <v>101.643</v>
      </c>
      <c r="L199">
        <v>189</v>
      </c>
      <c r="M199">
        <v>102.81699999999999</v>
      </c>
      <c r="N199">
        <v>220</v>
      </c>
      <c r="O199">
        <v>105.137</v>
      </c>
      <c r="P199">
        <v>225</v>
      </c>
      <c r="Q199">
        <v>-3.4940099999999998</v>
      </c>
      <c r="R199">
        <v>209</v>
      </c>
      <c r="S199">
        <f t="shared" si="75"/>
        <v>-5.2664263062063635E-2</v>
      </c>
      <c r="T199">
        <f t="shared" si="76"/>
        <v>209</v>
      </c>
      <c r="U199">
        <f t="shared" si="77"/>
        <v>685427.99568401522</v>
      </c>
      <c r="V199">
        <f t="shared" si="78"/>
        <v>183</v>
      </c>
      <c r="W199">
        <f t="shared" si="79"/>
        <v>25.882250712955663</v>
      </c>
      <c r="X199">
        <f t="shared" si="80"/>
        <v>219</v>
      </c>
      <c r="Y199">
        <f t="shared" si="81"/>
        <v>214</v>
      </c>
      <c r="Z199">
        <v>0.40579999999999999</v>
      </c>
      <c r="AA199">
        <f t="shared" si="82"/>
        <v>193</v>
      </c>
      <c r="AB199">
        <v>0.4506</v>
      </c>
      <c r="AC199">
        <f t="shared" si="83"/>
        <v>0.42820000000000003</v>
      </c>
      <c r="AD199">
        <f t="shared" si="84"/>
        <v>197</v>
      </c>
      <c r="AE199">
        <v>0.2165</v>
      </c>
      <c r="AF199">
        <f t="shared" si="85"/>
        <v>272</v>
      </c>
      <c r="AG199">
        <v>0.48020000000000002</v>
      </c>
      <c r="AH199">
        <f t="shared" si="86"/>
        <v>177</v>
      </c>
      <c r="AI199">
        <f t="shared" si="87"/>
        <v>208.66666666666666</v>
      </c>
      <c r="AJ199">
        <f>IF(C199=1,(AI199/Z199),REF)</f>
        <v>514.2106127813372</v>
      </c>
      <c r="AK199">
        <f t="shared" si="88"/>
        <v>204</v>
      </c>
      <c r="AL199">
        <f>IF(B199=1,(AI199/AC199),REF)</f>
        <v>487.31122528413511</v>
      </c>
      <c r="AM199">
        <f t="shared" si="89"/>
        <v>204</v>
      </c>
      <c r="AN199">
        <f t="shared" si="90"/>
        <v>197</v>
      </c>
      <c r="AO199" t="str">
        <f t="shared" si="91"/>
        <v>South Carolina</v>
      </c>
      <c r="AP199">
        <f t="shared" si="92"/>
        <v>0.25004799106374231</v>
      </c>
      <c r="AQ199">
        <f t="shared" si="93"/>
        <v>0.23515849664768515</v>
      </c>
      <c r="AR199">
        <f t="shared" si="94"/>
        <v>0.56749055976495077</v>
      </c>
      <c r="AS199" t="str">
        <f t="shared" si="95"/>
        <v>South Carolina</v>
      </c>
      <c r="AT199">
        <f t="shared" si="96"/>
        <v>198</v>
      </c>
      <c r="AU199">
        <f t="shared" si="97"/>
        <v>197.33333333333334</v>
      </c>
      <c r="AW199" t="str">
        <f t="shared" si="98"/>
        <v>South Carolina</v>
      </c>
      <c r="AX199" t="str">
        <f t="shared" si="99"/>
        <v/>
      </c>
      <c r="AY199">
        <v>198</v>
      </c>
    </row>
    <row r="200" spans="1:51" x14ac:dyDescent="0.25">
      <c r="A200">
        <v>1</v>
      </c>
      <c r="B200">
        <v>1</v>
      </c>
      <c r="C200">
        <v>1</v>
      </c>
      <c r="D200" t="s">
        <v>67</v>
      </c>
      <c r="E200">
        <v>66.5989</v>
      </c>
      <c r="F200">
        <v>147</v>
      </c>
      <c r="G200">
        <v>64.813299999999998</v>
      </c>
      <c r="H200">
        <v>129</v>
      </c>
      <c r="I200">
        <v>95.3185</v>
      </c>
      <c r="J200">
        <v>274</v>
      </c>
      <c r="K200">
        <v>98.638099999999994</v>
      </c>
      <c r="L200">
        <v>246</v>
      </c>
      <c r="M200">
        <v>101.18</v>
      </c>
      <c r="N200">
        <v>178</v>
      </c>
      <c r="O200">
        <v>101.419</v>
      </c>
      <c r="P200">
        <v>150</v>
      </c>
      <c r="Q200">
        <v>-2.7810199999999998</v>
      </c>
      <c r="R200">
        <v>199</v>
      </c>
      <c r="S200">
        <f t="shared" si="75"/>
        <v>-4.1755944918009193E-2</v>
      </c>
      <c r="T200">
        <f t="shared" si="76"/>
        <v>200</v>
      </c>
      <c r="U200">
        <f t="shared" si="77"/>
        <v>647972.31736697722</v>
      </c>
      <c r="V200">
        <f t="shared" si="78"/>
        <v>225</v>
      </c>
      <c r="W200">
        <f t="shared" si="79"/>
        <v>24.340184305011633</v>
      </c>
      <c r="X200">
        <f t="shared" si="80"/>
        <v>128</v>
      </c>
      <c r="Y200">
        <f t="shared" si="81"/>
        <v>164</v>
      </c>
      <c r="Z200">
        <v>0.39200000000000002</v>
      </c>
      <c r="AA200">
        <f t="shared" si="82"/>
        <v>202</v>
      </c>
      <c r="AB200">
        <v>0.48330000000000001</v>
      </c>
      <c r="AC200">
        <f t="shared" si="83"/>
        <v>0.43764999999999998</v>
      </c>
      <c r="AD200">
        <f t="shared" si="84"/>
        <v>192</v>
      </c>
      <c r="AE200">
        <v>0.2863</v>
      </c>
      <c r="AF200">
        <f t="shared" si="85"/>
        <v>237</v>
      </c>
      <c r="AG200">
        <v>0.44579999999999997</v>
      </c>
      <c r="AH200">
        <f t="shared" si="86"/>
        <v>184</v>
      </c>
      <c r="AI200">
        <f t="shared" si="87"/>
        <v>200.33333333333334</v>
      </c>
      <c r="AJ200">
        <f>IF(C200=1,(AI200/Z200),REF)</f>
        <v>511.05442176870747</v>
      </c>
      <c r="AK200">
        <f t="shared" si="88"/>
        <v>203</v>
      </c>
      <c r="AL200">
        <f>IF(B200=1,(AI200/AC200),REF)</f>
        <v>457.74781979511789</v>
      </c>
      <c r="AM200">
        <f t="shared" si="89"/>
        <v>199</v>
      </c>
      <c r="AN200">
        <f t="shared" si="90"/>
        <v>192</v>
      </c>
      <c r="AO200" t="str">
        <f t="shared" si="91"/>
        <v>Auburn</v>
      </c>
      <c r="AP200">
        <f t="shared" si="92"/>
        <v>0.24169339522204661</v>
      </c>
      <c r="AQ200">
        <f t="shared" si="93"/>
        <v>0.24223587443832326</v>
      </c>
      <c r="AR200">
        <f t="shared" si="94"/>
        <v>0.56689256086043838</v>
      </c>
      <c r="AS200" t="str">
        <f t="shared" si="95"/>
        <v>Auburn</v>
      </c>
      <c r="AT200">
        <f t="shared" si="96"/>
        <v>199</v>
      </c>
      <c r="AU200">
        <f t="shared" si="97"/>
        <v>194.33333333333334</v>
      </c>
      <c r="AW200" t="str">
        <f t="shared" si="98"/>
        <v>Auburn</v>
      </c>
      <c r="AX200" t="str">
        <f t="shared" si="99"/>
        <v/>
      </c>
      <c r="AY200">
        <v>199</v>
      </c>
    </row>
    <row r="201" spans="1:51" x14ac:dyDescent="0.25">
      <c r="A201">
        <v>1</v>
      </c>
      <c r="B201">
        <v>1</v>
      </c>
      <c r="C201">
        <v>1</v>
      </c>
      <c r="D201" t="s">
        <v>350</v>
      </c>
      <c r="E201">
        <v>67.313500000000005</v>
      </c>
      <c r="F201">
        <v>108</v>
      </c>
      <c r="G201">
        <v>65.375799999999998</v>
      </c>
      <c r="H201">
        <v>101</v>
      </c>
      <c r="I201">
        <v>105.27</v>
      </c>
      <c r="J201">
        <v>88</v>
      </c>
      <c r="K201">
        <v>104.913</v>
      </c>
      <c r="L201">
        <v>135</v>
      </c>
      <c r="M201">
        <v>107.029</v>
      </c>
      <c r="N201">
        <v>303</v>
      </c>
      <c r="O201">
        <v>108.04</v>
      </c>
      <c r="P201">
        <v>275</v>
      </c>
      <c r="Q201">
        <v>-3.1265700000000001</v>
      </c>
      <c r="R201">
        <v>202</v>
      </c>
      <c r="S201">
        <f t="shared" si="75"/>
        <v>-4.6454277373781029E-2</v>
      </c>
      <c r="T201">
        <f t="shared" si="76"/>
        <v>202</v>
      </c>
      <c r="U201">
        <f t="shared" si="77"/>
        <v>740902.02935088146</v>
      </c>
      <c r="V201">
        <f t="shared" si="78"/>
        <v>111</v>
      </c>
      <c r="W201">
        <f t="shared" si="79"/>
        <v>26.646069009314484</v>
      </c>
      <c r="X201">
        <f t="shared" si="80"/>
        <v>267</v>
      </c>
      <c r="Y201">
        <f t="shared" si="81"/>
        <v>234.5</v>
      </c>
      <c r="Z201">
        <v>0.42859999999999998</v>
      </c>
      <c r="AA201">
        <f t="shared" si="82"/>
        <v>187</v>
      </c>
      <c r="AB201">
        <v>0.36209999999999998</v>
      </c>
      <c r="AC201">
        <f t="shared" si="83"/>
        <v>0.39534999999999998</v>
      </c>
      <c r="AD201">
        <f t="shared" si="84"/>
        <v>211</v>
      </c>
      <c r="AE201">
        <v>0.34339999999999998</v>
      </c>
      <c r="AF201">
        <f t="shared" si="85"/>
        <v>218</v>
      </c>
      <c r="AG201">
        <v>0.37859999999999999</v>
      </c>
      <c r="AH201">
        <f t="shared" si="86"/>
        <v>213</v>
      </c>
      <c r="AI201">
        <f t="shared" si="87"/>
        <v>198.25</v>
      </c>
      <c r="AJ201">
        <f>IF(C201=1,(AI201/Z201),REF)</f>
        <v>462.55249650023336</v>
      </c>
      <c r="AK201">
        <f t="shared" si="88"/>
        <v>194</v>
      </c>
      <c r="AL201">
        <f>IF(B201=1,(AI201/AC201),REF)</f>
        <v>501.4544074870368</v>
      </c>
      <c r="AM201">
        <f t="shared" si="89"/>
        <v>210</v>
      </c>
      <c r="AN201">
        <f t="shared" si="90"/>
        <v>194</v>
      </c>
      <c r="AO201" t="str">
        <f t="shared" si="91"/>
        <v>UC Davis</v>
      </c>
      <c r="AP201">
        <f t="shared" si="92"/>
        <v>0.26690794057679851</v>
      </c>
      <c r="AQ201">
        <f t="shared" si="93"/>
        <v>0.21634288936251686</v>
      </c>
      <c r="AR201">
        <f t="shared" si="94"/>
        <v>0.56657452735192604</v>
      </c>
      <c r="AS201" t="str">
        <f t="shared" si="95"/>
        <v>UC Davis</v>
      </c>
      <c r="AT201">
        <f t="shared" si="96"/>
        <v>200</v>
      </c>
      <c r="AU201">
        <f t="shared" si="97"/>
        <v>201.66666666666666</v>
      </c>
      <c r="AW201" t="str">
        <f t="shared" si="98"/>
        <v>UC Davis</v>
      </c>
      <c r="AX201" t="str">
        <f t="shared" si="99"/>
        <v/>
      </c>
      <c r="AY201">
        <v>200</v>
      </c>
    </row>
    <row r="202" spans="1:51" x14ac:dyDescent="0.25">
      <c r="A202">
        <v>1</v>
      </c>
      <c r="B202">
        <v>1</v>
      </c>
      <c r="C202">
        <v>1</v>
      </c>
      <c r="D202" t="s">
        <v>130</v>
      </c>
      <c r="E202">
        <v>66.091700000000003</v>
      </c>
      <c r="F202">
        <v>169</v>
      </c>
      <c r="G202">
        <v>63.849699999999999</v>
      </c>
      <c r="H202">
        <v>174</v>
      </c>
      <c r="I202">
        <v>101.866</v>
      </c>
      <c r="J202">
        <v>151</v>
      </c>
      <c r="K202">
        <v>99.933300000000003</v>
      </c>
      <c r="L202">
        <v>218</v>
      </c>
      <c r="M202">
        <v>98.677899999999994</v>
      </c>
      <c r="N202">
        <v>135</v>
      </c>
      <c r="O202">
        <v>103.226</v>
      </c>
      <c r="P202">
        <v>185</v>
      </c>
      <c r="Q202">
        <v>-3.2928799999999998</v>
      </c>
      <c r="R202">
        <v>205</v>
      </c>
      <c r="S202">
        <f t="shared" si="75"/>
        <v>-4.9820174091451667E-2</v>
      </c>
      <c r="T202">
        <f t="shared" si="76"/>
        <v>206</v>
      </c>
      <c r="U202">
        <f t="shared" si="77"/>
        <v>660035.63075670321</v>
      </c>
      <c r="V202">
        <f t="shared" si="78"/>
        <v>211</v>
      </c>
      <c r="W202">
        <f t="shared" si="79"/>
        <v>25.229906159140558</v>
      </c>
      <c r="X202">
        <f t="shared" si="80"/>
        <v>178</v>
      </c>
      <c r="Y202">
        <f t="shared" si="81"/>
        <v>192</v>
      </c>
      <c r="Z202">
        <v>0.38400000000000001</v>
      </c>
      <c r="AA202">
        <f t="shared" si="82"/>
        <v>207</v>
      </c>
      <c r="AB202">
        <v>0.49940000000000001</v>
      </c>
      <c r="AC202">
        <f t="shared" si="83"/>
        <v>0.44169999999999998</v>
      </c>
      <c r="AD202">
        <f t="shared" si="84"/>
        <v>189</v>
      </c>
      <c r="AE202">
        <v>0.25459999999999999</v>
      </c>
      <c r="AF202">
        <f t="shared" si="85"/>
        <v>254</v>
      </c>
      <c r="AG202">
        <v>0.499</v>
      </c>
      <c r="AH202">
        <f t="shared" si="86"/>
        <v>166</v>
      </c>
      <c r="AI202">
        <f t="shared" si="87"/>
        <v>203</v>
      </c>
      <c r="AJ202">
        <f>IF(C202=1,(AI202/Z202),REF)</f>
        <v>528.64583333333337</v>
      </c>
      <c r="AK202">
        <f t="shared" si="88"/>
        <v>209</v>
      </c>
      <c r="AL202">
        <f>IF(B202=1,(AI202/AC202),REF)</f>
        <v>459.5879556259905</v>
      </c>
      <c r="AM202">
        <f t="shared" si="89"/>
        <v>200</v>
      </c>
      <c r="AN202">
        <f t="shared" si="90"/>
        <v>189</v>
      </c>
      <c r="AO202" t="str">
        <f t="shared" si="91"/>
        <v>Elon</v>
      </c>
      <c r="AP202">
        <f t="shared" si="92"/>
        <v>0.23596097041444095</v>
      </c>
      <c r="AQ202">
        <f t="shared" si="93"/>
        <v>0.2443549457142597</v>
      </c>
      <c r="AR202">
        <f t="shared" si="94"/>
        <v>0.56519562692872016</v>
      </c>
      <c r="AS202" t="str">
        <f t="shared" si="95"/>
        <v>Elon</v>
      </c>
      <c r="AT202">
        <f t="shared" si="96"/>
        <v>201</v>
      </c>
      <c r="AU202">
        <f t="shared" si="97"/>
        <v>193</v>
      </c>
      <c r="AW202" t="str">
        <f t="shared" si="98"/>
        <v>Elon</v>
      </c>
      <c r="AX202" t="str">
        <f t="shared" si="99"/>
        <v/>
      </c>
      <c r="AY202">
        <v>201</v>
      </c>
    </row>
    <row r="203" spans="1:51" x14ac:dyDescent="0.25">
      <c r="A203">
        <v>1</v>
      </c>
      <c r="B203">
        <v>1</v>
      </c>
      <c r="C203">
        <v>1</v>
      </c>
      <c r="D203" t="s">
        <v>315</v>
      </c>
      <c r="E203">
        <v>68.804500000000004</v>
      </c>
      <c r="F203">
        <v>61</v>
      </c>
      <c r="G203">
        <v>66.333600000000004</v>
      </c>
      <c r="H203">
        <v>60</v>
      </c>
      <c r="I203">
        <v>105.458</v>
      </c>
      <c r="J203">
        <v>82</v>
      </c>
      <c r="K203">
        <v>103.84399999999999</v>
      </c>
      <c r="L203">
        <v>148</v>
      </c>
      <c r="M203">
        <v>104.628</v>
      </c>
      <c r="N203">
        <v>260</v>
      </c>
      <c r="O203">
        <v>108.568</v>
      </c>
      <c r="P203">
        <v>286</v>
      </c>
      <c r="Q203">
        <v>-4.7233999999999998</v>
      </c>
      <c r="R203">
        <v>222</v>
      </c>
      <c r="S203">
        <f t="shared" si="75"/>
        <v>-6.8658299965845312E-2</v>
      </c>
      <c r="T203">
        <f t="shared" si="76"/>
        <v>221</v>
      </c>
      <c r="U203">
        <f t="shared" si="77"/>
        <v>741958.57801031193</v>
      </c>
      <c r="V203">
        <f t="shared" si="78"/>
        <v>109</v>
      </c>
      <c r="W203">
        <f t="shared" si="79"/>
        <v>26.27278408901563</v>
      </c>
      <c r="X203">
        <f t="shared" si="80"/>
        <v>247</v>
      </c>
      <c r="Y203">
        <f t="shared" si="81"/>
        <v>234</v>
      </c>
      <c r="Z203">
        <v>0.44190000000000002</v>
      </c>
      <c r="AA203">
        <f t="shared" si="82"/>
        <v>181</v>
      </c>
      <c r="AB203">
        <v>0.29070000000000001</v>
      </c>
      <c r="AC203">
        <f t="shared" si="83"/>
        <v>0.36630000000000001</v>
      </c>
      <c r="AD203">
        <f t="shared" si="84"/>
        <v>225</v>
      </c>
      <c r="AE203">
        <v>0.71699999999999997</v>
      </c>
      <c r="AF203">
        <f t="shared" si="85"/>
        <v>80</v>
      </c>
      <c r="AG203">
        <v>0.36530000000000001</v>
      </c>
      <c r="AH203">
        <f t="shared" si="86"/>
        <v>218</v>
      </c>
      <c r="AI203">
        <f t="shared" si="87"/>
        <v>181.16666666666666</v>
      </c>
      <c r="AJ203">
        <f>IF(C203=1,(AI203/Z203),REF)</f>
        <v>409.97209021648939</v>
      </c>
      <c r="AK203">
        <f t="shared" si="88"/>
        <v>180</v>
      </c>
      <c r="AL203">
        <f>IF(B203=1,(AI203/AC203),REF)</f>
        <v>494.58549458549453</v>
      </c>
      <c r="AM203">
        <f t="shared" si="89"/>
        <v>207</v>
      </c>
      <c r="AN203">
        <f t="shared" si="90"/>
        <v>180</v>
      </c>
      <c r="AO203" t="str">
        <f t="shared" si="91"/>
        <v>Southeast Missouri St.</v>
      </c>
      <c r="AP203">
        <f t="shared" si="92"/>
        <v>0.27853129791763087</v>
      </c>
      <c r="AQ203">
        <f t="shared" si="93"/>
        <v>0.20079207181047212</v>
      </c>
      <c r="AR203">
        <f t="shared" si="94"/>
        <v>0.56472815872942506</v>
      </c>
      <c r="AS203" t="str">
        <f t="shared" si="95"/>
        <v>Southeast Missouri St.</v>
      </c>
      <c r="AT203">
        <f t="shared" si="96"/>
        <v>202</v>
      </c>
      <c r="AU203">
        <f t="shared" si="97"/>
        <v>202.33333333333334</v>
      </c>
      <c r="AW203" t="str">
        <f t="shared" si="98"/>
        <v>Southeast Missouri St.</v>
      </c>
      <c r="AX203" t="str">
        <f t="shared" si="99"/>
        <v/>
      </c>
      <c r="AY203">
        <v>202</v>
      </c>
    </row>
    <row r="204" spans="1:51" x14ac:dyDescent="0.25">
      <c r="A204">
        <v>1</v>
      </c>
      <c r="B204">
        <v>1</v>
      </c>
      <c r="C204">
        <v>1</v>
      </c>
      <c r="D204" t="s">
        <v>134</v>
      </c>
      <c r="E204">
        <v>69.575800000000001</v>
      </c>
      <c r="F204">
        <v>37</v>
      </c>
      <c r="G204">
        <v>67.1053</v>
      </c>
      <c r="H204">
        <v>40</v>
      </c>
      <c r="I204">
        <v>99.253200000000007</v>
      </c>
      <c r="J204">
        <v>192</v>
      </c>
      <c r="K204">
        <v>101.45099999999999</v>
      </c>
      <c r="L204">
        <v>192</v>
      </c>
      <c r="M204">
        <v>99.535600000000002</v>
      </c>
      <c r="N204">
        <v>149</v>
      </c>
      <c r="O204">
        <v>102.946</v>
      </c>
      <c r="P204">
        <v>178</v>
      </c>
      <c r="Q204">
        <v>-1.49482</v>
      </c>
      <c r="R204">
        <v>188</v>
      </c>
      <c r="S204">
        <f t="shared" si="75"/>
        <v>-2.1487356235932675E-2</v>
      </c>
      <c r="T204">
        <f t="shared" si="76"/>
        <v>188</v>
      </c>
      <c r="U204">
        <f t="shared" si="77"/>
        <v>716095.38211889565</v>
      </c>
      <c r="V204">
        <f t="shared" si="78"/>
        <v>142</v>
      </c>
      <c r="W204">
        <f t="shared" si="79"/>
        <v>23.862555634756941</v>
      </c>
      <c r="X204">
        <f t="shared" si="80"/>
        <v>106</v>
      </c>
      <c r="Y204">
        <f t="shared" si="81"/>
        <v>147</v>
      </c>
      <c r="Z204">
        <v>0.39029999999999998</v>
      </c>
      <c r="AA204">
        <f t="shared" si="82"/>
        <v>204</v>
      </c>
      <c r="AB204">
        <v>0.44440000000000002</v>
      </c>
      <c r="AC204">
        <f t="shared" si="83"/>
        <v>0.41735</v>
      </c>
      <c r="AD204">
        <f t="shared" si="84"/>
        <v>203</v>
      </c>
      <c r="AE204">
        <v>0.36130000000000001</v>
      </c>
      <c r="AF204">
        <f t="shared" si="85"/>
        <v>207</v>
      </c>
      <c r="AG204">
        <v>0.41909999999999997</v>
      </c>
      <c r="AH204">
        <f t="shared" si="86"/>
        <v>198</v>
      </c>
      <c r="AI204">
        <f t="shared" si="87"/>
        <v>180.83333333333334</v>
      </c>
      <c r="AJ204">
        <f>IF(C204=1,(AI204/Z204),REF)</f>
        <v>463.31881458706982</v>
      </c>
      <c r="AK204">
        <f t="shared" si="88"/>
        <v>197</v>
      </c>
      <c r="AL204">
        <f>IF(B204=1,(AI204/AC204),REF)</f>
        <v>433.28940537518474</v>
      </c>
      <c r="AM204">
        <f t="shared" si="89"/>
        <v>191</v>
      </c>
      <c r="AN204">
        <f t="shared" si="90"/>
        <v>191</v>
      </c>
      <c r="AO204" t="str">
        <f t="shared" si="91"/>
        <v>FIU</v>
      </c>
      <c r="AP204">
        <f t="shared" si="92"/>
        <v>0.24301662672521365</v>
      </c>
      <c r="AQ204">
        <f t="shared" si="93"/>
        <v>0.23259103603791093</v>
      </c>
      <c r="AR204">
        <f t="shared" si="94"/>
        <v>0.56297296404518571</v>
      </c>
      <c r="AS204" t="str">
        <f t="shared" si="95"/>
        <v>FIU</v>
      </c>
      <c r="AT204">
        <f t="shared" si="96"/>
        <v>203</v>
      </c>
      <c r="AU204">
        <f t="shared" si="97"/>
        <v>199</v>
      </c>
      <c r="AW204" t="str">
        <f t="shared" si="98"/>
        <v>FIU</v>
      </c>
      <c r="AX204" t="str">
        <f t="shared" si="99"/>
        <v/>
      </c>
      <c r="AY204">
        <v>203</v>
      </c>
    </row>
    <row r="205" spans="1:51" x14ac:dyDescent="0.25">
      <c r="A205">
        <v>1</v>
      </c>
      <c r="B205">
        <v>1</v>
      </c>
      <c r="C205">
        <v>1</v>
      </c>
      <c r="D205" t="s">
        <v>340</v>
      </c>
      <c r="E205">
        <v>65.193200000000004</v>
      </c>
      <c r="F205">
        <v>208</v>
      </c>
      <c r="G205">
        <v>61.592500000000001</v>
      </c>
      <c r="H205">
        <v>272</v>
      </c>
      <c r="I205">
        <v>106.63500000000001</v>
      </c>
      <c r="J205">
        <v>64</v>
      </c>
      <c r="K205">
        <v>105.515</v>
      </c>
      <c r="L205">
        <v>125</v>
      </c>
      <c r="M205">
        <v>98.183000000000007</v>
      </c>
      <c r="N205">
        <v>116</v>
      </c>
      <c r="O205">
        <v>104.839</v>
      </c>
      <c r="P205">
        <v>217</v>
      </c>
      <c r="Q205">
        <v>0.67615499999999995</v>
      </c>
      <c r="R205">
        <v>159</v>
      </c>
      <c r="S205">
        <f t="shared" si="75"/>
        <v>1.0369179607689174E-2</v>
      </c>
      <c r="T205">
        <f t="shared" si="76"/>
        <v>159</v>
      </c>
      <c r="U205">
        <f t="shared" si="77"/>
        <v>725822.96544647007</v>
      </c>
      <c r="V205">
        <f t="shared" si="78"/>
        <v>131</v>
      </c>
      <c r="W205">
        <f t="shared" si="79"/>
        <v>26.220096929077673</v>
      </c>
      <c r="X205">
        <f t="shared" si="80"/>
        <v>245</v>
      </c>
      <c r="Y205">
        <f t="shared" si="81"/>
        <v>202</v>
      </c>
      <c r="Z205">
        <v>0.33789999999999998</v>
      </c>
      <c r="AA205">
        <f t="shared" si="82"/>
        <v>221</v>
      </c>
      <c r="AB205">
        <v>0.59809999999999997</v>
      </c>
      <c r="AC205">
        <f t="shared" si="83"/>
        <v>0.46799999999999997</v>
      </c>
      <c r="AD205">
        <f t="shared" si="84"/>
        <v>180</v>
      </c>
      <c r="AE205">
        <v>0.48099999999999998</v>
      </c>
      <c r="AF205">
        <f t="shared" si="85"/>
        <v>163</v>
      </c>
      <c r="AG205">
        <v>0.2581</v>
      </c>
      <c r="AH205">
        <f t="shared" si="86"/>
        <v>269</v>
      </c>
      <c r="AI205">
        <f t="shared" si="87"/>
        <v>184</v>
      </c>
      <c r="AJ205">
        <f>IF(C205=1,(AI205/Z205),REF)</f>
        <v>544.53980467593965</v>
      </c>
      <c r="AK205">
        <f t="shared" si="88"/>
        <v>212</v>
      </c>
      <c r="AL205">
        <f>IF(B205=1,(AI205/AC205),REF)</f>
        <v>393.16239316239319</v>
      </c>
      <c r="AM205">
        <f t="shared" si="89"/>
        <v>183</v>
      </c>
      <c r="AN205">
        <f t="shared" si="90"/>
        <v>180</v>
      </c>
      <c r="AO205" t="str">
        <f t="shared" si="91"/>
        <v>Texas Southern</v>
      </c>
      <c r="AP205">
        <f t="shared" si="92"/>
        <v>0.20701921584750932</v>
      </c>
      <c r="AQ205">
        <f t="shared" si="93"/>
        <v>0.26400622725560413</v>
      </c>
      <c r="AR205">
        <f t="shared" si="94"/>
        <v>0.56079708620224344</v>
      </c>
      <c r="AS205" t="str">
        <f t="shared" si="95"/>
        <v>Texas Southern</v>
      </c>
      <c r="AT205">
        <f t="shared" si="96"/>
        <v>204</v>
      </c>
      <c r="AU205">
        <f t="shared" si="97"/>
        <v>188</v>
      </c>
      <c r="AW205" t="str">
        <f t="shared" si="98"/>
        <v>Texas Southern</v>
      </c>
      <c r="AX205" t="str">
        <f t="shared" si="99"/>
        <v/>
      </c>
      <c r="AY205">
        <v>204</v>
      </c>
    </row>
    <row r="206" spans="1:51" x14ac:dyDescent="0.25">
      <c r="A206">
        <v>1</v>
      </c>
      <c r="B206">
        <v>1</v>
      </c>
      <c r="C206">
        <v>1</v>
      </c>
      <c r="D206" t="s">
        <v>396</v>
      </c>
      <c r="E206">
        <v>63.457000000000001</v>
      </c>
      <c r="F206">
        <v>277</v>
      </c>
      <c r="G206">
        <v>62.386899999999997</v>
      </c>
      <c r="H206">
        <v>241</v>
      </c>
      <c r="I206">
        <v>99.462199999999996</v>
      </c>
      <c r="J206">
        <v>188</v>
      </c>
      <c r="K206">
        <v>102.67100000000001</v>
      </c>
      <c r="L206">
        <v>163</v>
      </c>
      <c r="M206">
        <v>104.696</v>
      </c>
      <c r="N206">
        <v>263</v>
      </c>
      <c r="O206">
        <v>105.514</v>
      </c>
      <c r="P206">
        <v>239</v>
      </c>
      <c r="Q206">
        <v>-2.843</v>
      </c>
      <c r="R206">
        <v>200</v>
      </c>
      <c r="S206">
        <f t="shared" si="75"/>
        <v>-4.4801991900026622E-2</v>
      </c>
      <c r="T206">
        <f t="shared" si="76"/>
        <v>201</v>
      </c>
      <c r="U206">
        <f t="shared" si="77"/>
        <v>668921.446931137</v>
      </c>
      <c r="V206">
        <f t="shared" si="78"/>
        <v>197</v>
      </c>
      <c r="W206">
        <f t="shared" si="79"/>
        <v>27.215517901036172</v>
      </c>
      <c r="X206">
        <f t="shared" si="80"/>
        <v>283</v>
      </c>
      <c r="Y206">
        <f t="shared" si="81"/>
        <v>242</v>
      </c>
      <c r="Z206">
        <v>0.36099999999999999</v>
      </c>
      <c r="AA206">
        <f t="shared" si="82"/>
        <v>215</v>
      </c>
      <c r="AB206">
        <v>0.50619999999999998</v>
      </c>
      <c r="AC206">
        <f t="shared" si="83"/>
        <v>0.43359999999999999</v>
      </c>
      <c r="AD206">
        <f t="shared" si="84"/>
        <v>195</v>
      </c>
      <c r="AE206">
        <v>0.50829999999999997</v>
      </c>
      <c r="AF206">
        <f t="shared" si="85"/>
        <v>152</v>
      </c>
      <c r="AG206">
        <v>0.32369999999999999</v>
      </c>
      <c r="AH206">
        <f t="shared" si="86"/>
        <v>233</v>
      </c>
      <c r="AI206">
        <f t="shared" si="87"/>
        <v>203.33333333333334</v>
      </c>
      <c r="AJ206">
        <f>IF(C206=1,(AI206/Z206),REF)</f>
        <v>563.25023084025861</v>
      </c>
      <c r="AK206">
        <f t="shared" si="88"/>
        <v>214</v>
      </c>
      <c r="AL206">
        <f>IF(B206=1,(AI206/AC206),REF)</f>
        <v>468.94218942189428</v>
      </c>
      <c r="AM206">
        <f t="shared" si="89"/>
        <v>202</v>
      </c>
      <c r="AN206">
        <f t="shared" si="90"/>
        <v>195</v>
      </c>
      <c r="AO206" t="str">
        <f t="shared" si="91"/>
        <v>Yale</v>
      </c>
      <c r="AP206">
        <f t="shared" si="92"/>
        <v>0.22042583500452376</v>
      </c>
      <c r="AQ206">
        <f t="shared" si="93"/>
        <v>0.23927050944810727</v>
      </c>
      <c r="AR206">
        <f t="shared" si="94"/>
        <v>0.55536233437889992</v>
      </c>
      <c r="AS206" t="str">
        <f t="shared" si="95"/>
        <v>Yale</v>
      </c>
      <c r="AT206">
        <f t="shared" si="96"/>
        <v>205</v>
      </c>
      <c r="AU206">
        <f t="shared" si="97"/>
        <v>198.33333333333334</v>
      </c>
      <c r="AW206" t="str">
        <f t="shared" si="98"/>
        <v>Yale</v>
      </c>
      <c r="AX206" t="str">
        <f t="shared" si="99"/>
        <v/>
      </c>
      <c r="AY206">
        <v>205</v>
      </c>
    </row>
    <row r="207" spans="1:51" x14ac:dyDescent="0.25">
      <c r="A207">
        <v>1</v>
      </c>
      <c r="B207">
        <v>1</v>
      </c>
      <c r="C207">
        <v>1</v>
      </c>
      <c r="D207" t="s">
        <v>358</v>
      </c>
      <c r="E207">
        <v>69.365899999999996</v>
      </c>
      <c r="F207">
        <v>41</v>
      </c>
      <c r="G207">
        <v>67.232299999999995</v>
      </c>
      <c r="H207">
        <v>37</v>
      </c>
      <c r="I207">
        <v>102.069</v>
      </c>
      <c r="J207">
        <v>144</v>
      </c>
      <c r="K207">
        <v>101.304</v>
      </c>
      <c r="L207">
        <v>195</v>
      </c>
      <c r="M207">
        <v>101.172</v>
      </c>
      <c r="N207">
        <v>177</v>
      </c>
      <c r="O207">
        <v>104.581</v>
      </c>
      <c r="P207">
        <v>215</v>
      </c>
      <c r="Q207">
        <v>-3.2765599999999999</v>
      </c>
      <c r="R207">
        <v>204</v>
      </c>
      <c r="S207">
        <f t="shared" si="75"/>
        <v>-4.7242232855048388E-2</v>
      </c>
      <c r="T207">
        <f t="shared" si="76"/>
        <v>204</v>
      </c>
      <c r="U207">
        <f t="shared" si="77"/>
        <v>711867.57760621444</v>
      </c>
      <c r="V207">
        <f t="shared" si="78"/>
        <v>149</v>
      </c>
      <c r="W207">
        <f t="shared" si="79"/>
        <v>24.545870514501388</v>
      </c>
      <c r="X207">
        <f t="shared" si="80"/>
        <v>138</v>
      </c>
      <c r="Y207">
        <f t="shared" si="81"/>
        <v>171</v>
      </c>
      <c r="Z207">
        <v>0.39369999999999999</v>
      </c>
      <c r="AA207">
        <f t="shared" si="82"/>
        <v>200</v>
      </c>
      <c r="AB207">
        <v>0.39150000000000001</v>
      </c>
      <c r="AC207">
        <f t="shared" si="83"/>
        <v>0.3926</v>
      </c>
      <c r="AD207">
        <f t="shared" si="84"/>
        <v>212</v>
      </c>
      <c r="AE207">
        <v>0.2646</v>
      </c>
      <c r="AF207">
        <f t="shared" si="85"/>
        <v>249</v>
      </c>
      <c r="AG207">
        <v>0.48709999999999998</v>
      </c>
      <c r="AH207">
        <f t="shared" si="86"/>
        <v>170</v>
      </c>
      <c r="AI207">
        <f t="shared" si="87"/>
        <v>192.5</v>
      </c>
      <c r="AJ207">
        <f>IF(C207=1,(AI207/Z207),REF)</f>
        <v>488.95097790195581</v>
      </c>
      <c r="AK207">
        <f t="shared" si="88"/>
        <v>200</v>
      </c>
      <c r="AL207">
        <f>IF(B207=1,(AI207/AC207),REF)</f>
        <v>490.3209373408049</v>
      </c>
      <c r="AM207">
        <f t="shared" si="89"/>
        <v>205</v>
      </c>
      <c r="AN207">
        <f t="shared" si="90"/>
        <v>200</v>
      </c>
      <c r="AO207" t="str">
        <f t="shared" si="91"/>
        <v>UNC Asheville</v>
      </c>
      <c r="AP207">
        <f t="shared" si="92"/>
        <v>0.2438171853683152</v>
      </c>
      <c r="AQ207">
        <f t="shared" si="93"/>
        <v>0.21544184247330087</v>
      </c>
      <c r="AR207">
        <f t="shared" si="94"/>
        <v>0.55515094394632791</v>
      </c>
      <c r="AS207" t="str">
        <f t="shared" si="95"/>
        <v>UNC Asheville</v>
      </c>
      <c r="AT207">
        <f t="shared" si="96"/>
        <v>206</v>
      </c>
      <c r="AU207">
        <f t="shared" si="97"/>
        <v>206</v>
      </c>
      <c r="AW207" t="str">
        <f t="shared" si="98"/>
        <v>UNC Asheville</v>
      </c>
      <c r="AX207" t="str">
        <f t="shared" si="99"/>
        <v/>
      </c>
      <c r="AY207">
        <v>206</v>
      </c>
    </row>
    <row r="208" spans="1:51" x14ac:dyDescent="0.25">
      <c r="A208">
        <v>1</v>
      </c>
      <c r="B208">
        <v>1</v>
      </c>
      <c r="C208">
        <v>1</v>
      </c>
      <c r="D208" t="s">
        <v>179</v>
      </c>
      <c r="E208">
        <v>64.333799999999997</v>
      </c>
      <c r="F208">
        <v>243</v>
      </c>
      <c r="G208">
        <v>62.502600000000001</v>
      </c>
      <c r="H208">
        <v>233</v>
      </c>
      <c r="I208">
        <v>100.486</v>
      </c>
      <c r="J208">
        <v>176</v>
      </c>
      <c r="K208">
        <v>99.555599999999998</v>
      </c>
      <c r="L208">
        <v>225</v>
      </c>
      <c r="M208">
        <v>98.979200000000006</v>
      </c>
      <c r="N208">
        <v>139</v>
      </c>
      <c r="O208">
        <v>101.23</v>
      </c>
      <c r="P208">
        <v>143</v>
      </c>
      <c r="Q208">
        <v>-1.67462</v>
      </c>
      <c r="R208">
        <v>191</v>
      </c>
      <c r="S208">
        <f t="shared" si="75"/>
        <v>-2.6026754210073177E-2</v>
      </c>
      <c r="T208">
        <f t="shared" si="76"/>
        <v>191</v>
      </c>
      <c r="U208">
        <f t="shared" si="77"/>
        <v>637632.71722565591</v>
      </c>
      <c r="V208">
        <f t="shared" si="78"/>
        <v>244</v>
      </c>
      <c r="W208">
        <f t="shared" si="79"/>
        <v>25.122078848422806</v>
      </c>
      <c r="X208">
        <f t="shared" si="80"/>
        <v>173</v>
      </c>
      <c r="Y208">
        <f t="shared" si="81"/>
        <v>182</v>
      </c>
      <c r="Z208">
        <v>0.30120000000000002</v>
      </c>
      <c r="AA208">
        <f t="shared" si="82"/>
        <v>235</v>
      </c>
      <c r="AB208">
        <v>0.67679999999999996</v>
      </c>
      <c r="AC208">
        <f t="shared" si="83"/>
        <v>0.48899999999999999</v>
      </c>
      <c r="AD208">
        <f t="shared" si="84"/>
        <v>171</v>
      </c>
      <c r="AE208">
        <v>0.52810000000000001</v>
      </c>
      <c r="AF208">
        <f t="shared" si="85"/>
        <v>144</v>
      </c>
      <c r="AG208">
        <v>0.3599</v>
      </c>
      <c r="AH208">
        <f t="shared" si="86"/>
        <v>221</v>
      </c>
      <c r="AI208">
        <f t="shared" si="87"/>
        <v>192.16666666666666</v>
      </c>
      <c r="AJ208">
        <f>IF(C208=1,(AI208/Z208),REF)</f>
        <v>638.00354138999546</v>
      </c>
      <c r="AK208">
        <f t="shared" si="88"/>
        <v>226</v>
      </c>
      <c r="AL208">
        <f>IF(B208=1,(AI208/AC208),REF)</f>
        <v>392.97886843899113</v>
      </c>
      <c r="AM208">
        <f t="shared" si="89"/>
        <v>182</v>
      </c>
      <c r="AN208">
        <f t="shared" si="90"/>
        <v>171</v>
      </c>
      <c r="AO208" t="str">
        <f t="shared" si="91"/>
        <v>James Madison</v>
      </c>
      <c r="AP208">
        <f t="shared" si="92"/>
        <v>0.18163439394795652</v>
      </c>
      <c r="AQ208">
        <f t="shared" si="93"/>
        <v>0.27586876045492303</v>
      </c>
      <c r="AR208">
        <f t="shared" si="94"/>
        <v>0.55430097033855241</v>
      </c>
      <c r="AS208" t="str">
        <f t="shared" si="95"/>
        <v>James Madison</v>
      </c>
      <c r="AT208">
        <f t="shared" si="96"/>
        <v>207</v>
      </c>
      <c r="AU208">
        <f t="shared" si="97"/>
        <v>183</v>
      </c>
      <c r="AW208" t="str">
        <f t="shared" si="98"/>
        <v>James Madison</v>
      </c>
      <c r="AX208" t="str">
        <f t="shared" si="99"/>
        <v/>
      </c>
      <c r="AY208">
        <v>207</v>
      </c>
    </row>
    <row r="209" spans="1:51" x14ac:dyDescent="0.25">
      <c r="A209">
        <v>1</v>
      </c>
      <c r="B209">
        <v>1</v>
      </c>
      <c r="C209">
        <v>1</v>
      </c>
      <c r="D209" t="s">
        <v>322</v>
      </c>
      <c r="E209">
        <v>67.593699999999998</v>
      </c>
      <c r="F209">
        <v>100</v>
      </c>
      <c r="G209">
        <v>64.441999999999993</v>
      </c>
      <c r="H209">
        <v>141</v>
      </c>
      <c r="I209">
        <v>103.71899999999999</v>
      </c>
      <c r="J209">
        <v>109</v>
      </c>
      <c r="K209">
        <v>103</v>
      </c>
      <c r="L209">
        <v>159</v>
      </c>
      <c r="M209">
        <v>105.178</v>
      </c>
      <c r="N209">
        <v>272</v>
      </c>
      <c r="O209">
        <v>107.749</v>
      </c>
      <c r="P209">
        <v>268</v>
      </c>
      <c r="Q209">
        <v>-4.7498399999999998</v>
      </c>
      <c r="R209">
        <v>223</v>
      </c>
      <c r="S209">
        <f t="shared" si="75"/>
        <v>-7.0258027005475288E-2</v>
      </c>
      <c r="T209">
        <f t="shared" si="76"/>
        <v>224</v>
      </c>
      <c r="U209">
        <f t="shared" si="77"/>
        <v>717101.56330000004</v>
      </c>
      <c r="V209">
        <f t="shared" si="78"/>
        <v>141</v>
      </c>
      <c r="W209">
        <f t="shared" si="79"/>
        <v>26.421348368101274</v>
      </c>
      <c r="X209">
        <f t="shared" si="80"/>
        <v>252</v>
      </c>
      <c r="Y209">
        <f t="shared" si="81"/>
        <v>238</v>
      </c>
      <c r="Z209">
        <v>0.40589999999999998</v>
      </c>
      <c r="AA209">
        <f t="shared" si="82"/>
        <v>192</v>
      </c>
      <c r="AB209">
        <v>0.35749999999999998</v>
      </c>
      <c r="AC209">
        <f t="shared" si="83"/>
        <v>0.38169999999999998</v>
      </c>
      <c r="AD209">
        <f t="shared" si="84"/>
        <v>217</v>
      </c>
      <c r="AE209">
        <v>0.22869999999999999</v>
      </c>
      <c r="AF209">
        <f t="shared" si="85"/>
        <v>267</v>
      </c>
      <c r="AG209">
        <v>0.432</v>
      </c>
      <c r="AH209">
        <f t="shared" si="86"/>
        <v>189</v>
      </c>
      <c r="AI209">
        <f t="shared" si="87"/>
        <v>212.66666666666666</v>
      </c>
      <c r="AJ209">
        <f>IF(C209=1,(AI209/Z209),REF)</f>
        <v>523.93857271906052</v>
      </c>
      <c r="AK209">
        <f t="shared" si="88"/>
        <v>208</v>
      </c>
      <c r="AL209">
        <f>IF(B209=1,(AI209/AC209),REF)</f>
        <v>557.15658021133527</v>
      </c>
      <c r="AM209">
        <f t="shared" si="89"/>
        <v>220</v>
      </c>
      <c r="AN209">
        <f t="shared" si="90"/>
        <v>208</v>
      </c>
      <c r="AO209" t="str">
        <f t="shared" si="91"/>
        <v>St. Francis NY</v>
      </c>
      <c r="AP209">
        <f t="shared" si="92"/>
        <v>0.24964130524679523</v>
      </c>
      <c r="AQ209">
        <f t="shared" si="93"/>
        <v>0.2061412076805309</v>
      </c>
      <c r="AR209">
        <f t="shared" si="94"/>
        <v>0.55346615073442296</v>
      </c>
      <c r="AS209" t="str">
        <f t="shared" si="95"/>
        <v>St. Francis NY</v>
      </c>
      <c r="AT209">
        <f t="shared" si="96"/>
        <v>208</v>
      </c>
      <c r="AU209">
        <f t="shared" si="97"/>
        <v>211</v>
      </c>
      <c r="AW209" t="str">
        <f t="shared" si="98"/>
        <v>St. Francis NY</v>
      </c>
      <c r="AX209" t="str">
        <f t="shared" si="99"/>
        <v/>
      </c>
      <c r="AY209">
        <v>208</v>
      </c>
    </row>
    <row r="210" spans="1:51" x14ac:dyDescent="0.25">
      <c r="A210">
        <v>1</v>
      </c>
      <c r="B210">
        <v>1</v>
      </c>
      <c r="C210">
        <v>1</v>
      </c>
      <c r="D210" t="s">
        <v>199</v>
      </c>
      <c r="E210">
        <v>65.271699999999996</v>
      </c>
      <c r="F210">
        <v>203</v>
      </c>
      <c r="G210">
        <v>62.820399999999999</v>
      </c>
      <c r="H210">
        <v>220</v>
      </c>
      <c r="I210">
        <v>95.321200000000005</v>
      </c>
      <c r="J210">
        <v>273</v>
      </c>
      <c r="K210">
        <v>98.239000000000004</v>
      </c>
      <c r="L210">
        <v>253</v>
      </c>
      <c r="M210">
        <v>104.545</v>
      </c>
      <c r="N210">
        <v>257</v>
      </c>
      <c r="O210">
        <v>101.803</v>
      </c>
      <c r="P210">
        <v>154</v>
      </c>
      <c r="Q210">
        <v>-3.5642399999999999</v>
      </c>
      <c r="R210">
        <v>211</v>
      </c>
      <c r="S210">
        <f t="shared" si="75"/>
        <v>-5.4602530652641083E-2</v>
      </c>
      <c r="T210">
        <f t="shared" si="76"/>
        <v>212</v>
      </c>
      <c r="U210">
        <f t="shared" si="77"/>
        <v>629930.72269957571</v>
      </c>
      <c r="V210">
        <f t="shared" si="78"/>
        <v>251</v>
      </c>
      <c r="W210">
        <f t="shared" si="79"/>
        <v>24.98572743407134</v>
      </c>
      <c r="X210">
        <f t="shared" si="80"/>
        <v>160</v>
      </c>
      <c r="Y210">
        <f t="shared" si="81"/>
        <v>186</v>
      </c>
      <c r="Z210">
        <v>0.40450000000000003</v>
      </c>
      <c r="AA210">
        <f t="shared" si="82"/>
        <v>194</v>
      </c>
      <c r="AB210">
        <v>0.3513</v>
      </c>
      <c r="AC210">
        <f t="shared" si="83"/>
        <v>0.37790000000000001</v>
      </c>
      <c r="AD210">
        <f t="shared" si="84"/>
        <v>219</v>
      </c>
      <c r="AE210">
        <v>0.47389999999999999</v>
      </c>
      <c r="AF210">
        <f t="shared" si="85"/>
        <v>167</v>
      </c>
      <c r="AG210">
        <v>0.4612</v>
      </c>
      <c r="AH210">
        <f t="shared" si="86"/>
        <v>180</v>
      </c>
      <c r="AI210">
        <f t="shared" si="87"/>
        <v>202.5</v>
      </c>
      <c r="AJ210">
        <f>IF(C210=1,(AI210/Z210),REF)</f>
        <v>500.61804697156981</v>
      </c>
      <c r="AK210">
        <f t="shared" si="88"/>
        <v>201</v>
      </c>
      <c r="AL210">
        <f>IF(B210=1,(AI210/AC210),REF)</f>
        <v>535.85604657316753</v>
      </c>
      <c r="AM210">
        <f t="shared" si="89"/>
        <v>217</v>
      </c>
      <c r="AN210">
        <f t="shared" si="90"/>
        <v>201</v>
      </c>
      <c r="AO210" t="str">
        <f t="shared" si="91"/>
        <v>Loyola Marymount</v>
      </c>
      <c r="AP210">
        <f t="shared" si="92"/>
        <v>0.24991556562110093</v>
      </c>
      <c r="AQ210">
        <f t="shared" si="93"/>
        <v>0.20508584623066828</v>
      </c>
      <c r="AR210">
        <f t="shared" si="94"/>
        <v>0.55308655260528417</v>
      </c>
      <c r="AS210" t="str">
        <f t="shared" si="95"/>
        <v>Loyola Marymount</v>
      </c>
      <c r="AT210">
        <f t="shared" si="96"/>
        <v>209</v>
      </c>
      <c r="AU210">
        <f t="shared" si="97"/>
        <v>209.66666666666666</v>
      </c>
      <c r="AW210" t="str">
        <f t="shared" si="98"/>
        <v>Loyola Marymount</v>
      </c>
      <c r="AX210" t="str">
        <f t="shared" si="99"/>
        <v/>
      </c>
      <c r="AY210">
        <v>209</v>
      </c>
    </row>
    <row r="211" spans="1:51" x14ac:dyDescent="0.25">
      <c r="A211">
        <v>1</v>
      </c>
      <c r="B211">
        <v>1</v>
      </c>
      <c r="C211">
        <v>1</v>
      </c>
      <c r="D211" t="s">
        <v>186</v>
      </c>
      <c r="E211">
        <v>65.648600000000002</v>
      </c>
      <c r="F211">
        <v>189</v>
      </c>
      <c r="G211">
        <v>63.741100000000003</v>
      </c>
      <c r="H211">
        <v>182</v>
      </c>
      <c r="I211">
        <v>104.363</v>
      </c>
      <c r="J211">
        <v>98</v>
      </c>
      <c r="K211">
        <v>105.943</v>
      </c>
      <c r="L211">
        <v>113</v>
      </c>
      <c r="M211">
        <v>104.51600000000001</v>
      </c>
      <c r="N211">
        <v>256</v>
      </c>
      <c r="O211">
        <v>106.038</v>
      </c>
      <c r="P211">
        <v>248</v>
      </c>
      <c r="Q211">
        <v>-9.4471799999999995E-2</v>
      </c>
      <c r="R211">
        <v>169</v>
      </c>
      <c r="S211">
        <f t="shared" si="75"/>
        <v>-1.4470986433830859E-3</v>
      </c>
      <c r="T211">
        <f t="shared" si="76"/>
        <v>169</v>
      </c>
      <c r="U211">
        <f t="shared" si="77"/>
        <v>736834.58520990133</v>
      </c>
      <c r="V211">
        <f t="shared" si="78"/>
        <v>116</v>
      </c>
      <c r="W211">
        <f t="shared" si="79"/>
        <v>26.516303159320724</v>
      </c>
      <c r="X211">
        <f t="shared" si="80"/>
        <v>257</v>
      </c>
      <c r="Y211">
        <f t="shared" si="81"/>
        <v>213</v>
      </c>
      <c r="Z211">
        <v>0.33789999999999998</v>
      </c>
      <c r="AA211">
        <f t="shared" si="82"/>
        <v>221</v>
      </c>
      <c r="AB211">
        <v>0.53900000000000003</v>
      </c>
      <c r="AC211">
        <f t="shared" si="83"/>
        <v>0.43845000000000001</v>
      </c>
      <c r="AD211">
        <f t="shared" si="84"/>
        <v>190</v>
      </c>
      <c r="AE211">
        <v>0.55630000000000002</v>
      </c>
      <c r="AF211">
        <f t="shared" si="85"/>
        <v>128</v>
      </c>
      <c r="AG211">
        <v>0.23799999999999999</v>
      </c>
      <c r="AH211">
        <f t="shared" si="86"/>
        <v>272</v>
      </c>
      <c r="AI211">
        <f t="shared" si="87"/>
        <v>181.33333333333334</v>
      </c>
      <c r="AJ211">
        <f>IF(C211=1,(AI211/Z211),REF)</f>
        <v>536.64792344875218</v>
      </c>
      <c r="AK211">
        <f t="shared" si="88"/>
        <v>210</v>
      </c>
      <c r="AL211">
        <f>IF(B211=1,(AI211/AC211),REF)</f>
        <v>413.57813509712247</v>
      </c>
      <c r="AM211">
        <f t="shared" si="89"/>
        <v>187</v>
      </c>
      <c r="AN211">
        <f t="shared" si="90"/>
        <v>187</v>
      </c>
      <c r="AO211" t="str">
        <f t="shared" si="91"/>
        <v>Lafayette</v>
      </c>
      <c r="AP211">
        <f t="shared" si="92"/>
        <v>0.2073216597605434</v>
      </c>
      <c r="AQ211">
        <f t="shared" si="93"/>
        <v>0.24577640767502754</v>
      </c>
      <c r="AR211">
        <f t="shared" si="94"/>
        <v>0.55215992843961093</v>
      </c>
      <c r="AS211" t="str">
        <f t="shared" si="95"/>
        <v>Lafayette</v>
      </c>
      <c r="AT211">
        <f t="shared" si="96"/>
        <v>210</v>
      </c>
      <c r="AU211">
        <f t="shared" si="97"/>
        <v>195.66666666666666</v>
      </c>
      <c r="AW211" t="str">
        <f t="shared" si="98"/>
        <v>Lafayette</v>
      </c>
      <c r="AX211" t="str">
        <f t="shared" si="99"/>
        <v/>
      </c>
      <c r="AY211">
        <v>210</v>
      </c>
    </row>
    <row r="212" spans="1:51" x14ac:dyDescent="0.25">
      <c r="A212">
        <v>1</v>
      </c>
      <c r="B212">
        <v>1</v>
      </c>
      <c r="C212">
        <v>1</v>
      </c>
      <c r="D212" t="s">
        <v>69</v>
      </c>
      <c r="E212">
        <v>65.816400000000002</v>
      </c>
      <c r="F212">
        <v>183</v>
      </c>
      <c r="G212">
        <v>64.2577</v>
      </c>
      <c r="H212">
        <v>153</v>
      </c>
      <c r="I212">
        <v>98.299499999999995</v>
      </c>
      <c r="J212">
        <v>222</v>
      </c>
      <c r="K212">
        <v>99.351699999999994</v>
      </c>
      <c r="L212">
        <v>228</v>
      </c>
      <c r="M212">
        <v>103.6</v>
      </c>
      <c r="N212">
        <v>233</v>
      </c>
      <c r="O212">
        <v>106.979</v>
      </c>
      <c r="P212">
        <v>257</v>
      </c>
      <c r="Q212">
        <v>-7.6273499999999999</v>
      </c>
      <c r="R212">
        <v>250</v>
      </c>
      <c r="S212">
        <f t="shared" si="75"/>
        <v>-0.11588752955190508</v>
      </c>
      <c r="T212">
        <f t="shared" si="76"/>
        <v>252</v>
      </c>
      <c r="U212">
        <f t="shared" si="77"/>
        <v>649657.90774096537</v>
      </c>
      <c r="V212">
        <f t="shared" si="78"/>
        <v>224</v>
      </c>
      <c r="W212">
        <f t="shared" si="79"/>
        <v>26.825234712106372</v>
      </c>
      <c r="X212">
        <f t="shared" si="80"/>
        <v>269</v>
      </c>
      <c r="Y212">
        <f t="shared" si="81"/>
        <v>260.5</v>
      </c>
      <c r="Z212">
        <v>0.45169999999999999</v>
      </c>
      <c r="AA212">
        <f t="shared" si="82"/>
        <v>173</v>
      </c>
      <c r="AB212">
        <v>0.21299999999999999</v>
      </c>
      <c r="AC212">
        <f t="shared" si="83"/>
        <v>0.33234999999999998</v>
      </c>
      <c r="AD212">
        <f t="shared" si="84"/>
        <v>239</v>
      </c>
      <c r="AE212">
        <v>0.42609999999999998</v>
      </c>
      <c r="AF212">
        <f t="shared" si="85"/>
        <v>186</v>
      </c>
      <c r="AG212">
        <v>0.2928</v>
      </c>
      <c r="AH212">
        <f t="shared" si="86"/>
        <v>248</v>
      </c>
      <c r="AI212">
        <f t="shared" si="87"/>
        <v>234.91666666666666</v>
      </c>
      <c r="AJ212">
        <f>IF(C212=1,(AI212/Z212),REF)</f>
        <v>520.0723193860232</v>
      </c>
      <c r="AK212">
        <f t="shared" si="88"/>
        <v>205</v>
      </c>
      <c r="AL212">
        <f>IF(B212=1,(AI212/AC212),REF)</f>
        <v>706.83516373301245</v>
      </c>
      <c r="AM212">
        <f t="shared" si="89"/>
        <v>242</v>
      </c>
      <c r="AN212">
        <f t="shared" si="90"/>
        <v>205</v>
      </c>
      <c r="AO212" t="str">
        <f t="shared" si="91"/>
        <v>Ball St.</v>
      </c>
      <c r="AP212">
        <f t="shared" si="92"/>
        <v>0.27801558815002869</v>
      </c>
      <c r="AQ212">
        <f t="shared" si="93"/>
        <v>0.17422911429520643</v>
      </c>
      <c r="AR212">
        <f t="shared" si="94"/>
        <v>0.55174371792125254</v>
      </c>
      <c r="AS212" t="str">
        <f t="shared" si="95"/>
        <v>Ball St.</v>
      </c>
      <c r="AT212">
        <f t="shared" si="96"/>
        <v>211</v>
      </c>
      <c r="AU212">
        <f t="shared" si="97"/>
        <v>218.33333333333334</v>
      </c>
      <c r="AW212" t="str">
        <f t="shared" si="98"/>
        <v>Ball St.</v>
      </c>
      <c r="AX212" t="str">
        <f t="shared" si="99"/>
        <v/>
      </c>
      <c r="AY212">
        <v>211</v>
      </c>
    </row>
    <row r="213" spans="1:51" x14ac:dyDescent="0.25">
      <c r="A213">
        <v>1</v>
      </c>
      <c r="B213">
        <v>1</v>
      </c>
      <c r="C213">
        <v>1</v>
      </c>
      <c r="D213" t="s">
        <v>167</v>
      </c>
      <c r="E213">
        <v>63.459499999999998</v>
      </c>
      <c r="F213">
        <v>276</v>
      </c>
      <c r="G213">
        <v>61.996699999999997</v>
      </c>
      <c r="H213">
        <v>254</v>
      </c>
      <c r="I213">
        <v>96.560400000000001</v>
      </c>
      <c r="J213">
        <v>249</v>
      </c>
      <c r="K213">
        <v>98.839200000000005</v>
      </c>
      <c r="L213">
        <v>238</v>
      </c>
      <c r="M213">
        <v>98.042000000000002</v>
      </c>
      <c r="N213">
        <v>113</v>
      </c>
      <c r="O213">
        <v>99.577600000000004</v>
      </c>
      <c r="P213">
        <v>118</v>
      </c>
      <c r="Q213">
        <v>-0.73842099999999999</v>
      </c>
      <c r="R213">
        <v>178</v>
      </c>
      <c r="S213">
        <f t="shared" si="75"/>
        <v>-1.1635767694356222E-2</v>
      </c>
      <c r="T213">
        <f t="shared" si="76"/>
        <v>178</v>
      </c>
      <c r="U213">
        <f t="shared" si="77"/>
        <v>619947.75140464609</v>
      </c>
      <c r="V213">
        <f t="shared" si="78"/>
        <v>269</v>
      </c>
      <c r="W213">
        <f t="shared" si="79"/>
        <v>24.806300575608571</v>
      </c>
      <c r="X213">
        <f t="shared" si="80"/>
        <v>151</v>
      </c>
      <c r="Y213">
        <f t="shared" si="81"/>
        <v>164.5</v>
      </c>
      <c r="Z213">
        <v>0.32579999999999998</v>
      </c>
      <c r="AA213">
        <f t="shared" si="82"/>
        <v>229</v>
      </c>
      <c r="AB213">
        <v>0.57599999999999996</v>
      </c>
      <c r="AC213">
        <f t="shared" si="83"/>
        <v>0.45089999999999997</v>
      </c>
      <c r="AD213">
        <f t="shared" si="84"/>
        <v>188</v>
      </c>
      <c r="AE213">
        <v>0.2205</v>
      </c>
      <c r="AF213">
        <f t="shared" si="85"/>
        <v>269</v>
      </c>
      <c r="AG213">
        <v>0.62339999999999995</v>
      </c>
      <c r="AH213">
        <f t="shared" si="86"/>
        <v>125</v>
      </c>
      <c r="AI213">
        <f t="shared" si="87"/>
        <v>198.91666666666666</v>
      </c>
      <c r="AJ213">
        <f>IF(C213=1,(AI213/Z213),REF)</f>
        <v>610.54839369756496</v>
      </c>
      <c r="AK213">
        <f t="shared" si="88"/>
        <v>220</v>
      </c>
      <c r="AL213">
        <f>IF(B213=1,(AI213/AC213),REF)</f>
        <v>441.15472758187332</v>
      </c>
      <c r="AM213">
        <f t="shared" si="89"/>
        <v>193</v>
      </c>
      <c r="AN213">
        <f t="shared" si="90"/>
        <v>188</v>
      </c>
      <c r="AO213" t="str">
        <f t="shared" si="91"/>
        <v>Illinois Chicago</v>
      </c>
      <c r="AP213">
        <f t="shared" si="92"/>
        <v>0.19733517322275773</v>
      </c>
      <c r="AQ213">
        <f t="shared" si="93"/>
        <v>0.25072415839621343</v>
      </c>
      <c r="AR213">
        <f t="shared" si="94"/>
        <v>0.54969553888206979</v>
      </c>
      <c r="AS213" t="str">
        <f t="shared" si="95"/>
        <v>Illinois Chicago</v>
      </c>
      <c r="AT213">
        <f t="shared" si="96"/>
        <v>212</v>
      </c>
      <c r="AU213">
        <f t="shared" si="97"/>
        <v>196</v>
      </c>
      <c r="AW213" t="str">
        <f t="shared" si="98"/>
        <v>Illinois Chicago</v>
      </c>
      <c r="AX213" t="str">
        <f t="shared" si="99"/>
        <v/>
      </c>
      <c r="AY213">
        <v>212</v>
      </c>
    </row>
    <row r="214" spans="1:51" x14ac:dyDescent="0.25">
      <c r="A214">
        <v>1</v>
      </c>
      <c r="B214">
        <v>1</v>
      </c>
      <c r="C214">
        <v>1</v>
      </c>
      <c r="D214" t="s">
        <v>303</v>
      </c>
      <c r="E214">
        <v>62.8979</v>
      </c>
      <c r="F214">
        <v>298</v>
      </c>
      <c r="G214">
        <v>61.153399999999998</v>
      </c>
      <c r="H214">
        <v>281</v>
      </c>
      <c r="I214">
        <v>85.690100000000001</v>
      </c>
      <c r="J214">
        <v>341</v>
      </c>
      <c r="K214">
        <v>87.628399999999999</v>
      </c>
      <c r="L214">
        <v>340</v>
      </c>
      <c r="M214">
        <v>86.220299999999995</v>
      </c>
      <c r="N214">
        <v>4</v>
      </c>
      <c r="O214">
        <v>91.769800000000004</v>
      </c>
      <c r="P214">
        <v>19</v>
      </c>
      <c r="Q214">
        <v>-4.1414499999999999</v>
      </c>
      <c r="R214">
        <v>216</v>
      </c>
      <c r="S214">
        <f t="shared" si="75"/>
        <v>-6.5843215751241371E-2</v>
      </c>
      <c r="T214">
        <f t="shared" si="76"/>
        <v>217</v>
      </c>
      <c r="U214">
        <f t="shared" si="77"/>
        <v>482976.39965800225</v>
      </c>
      <c r="V214">
        <f t="shared" si="78"/>
        <v>343</v>
      </c>
      <c r="W214">
        <f t="shared" si="79"/>
        <v>21.962587797741993</v>
      </c>
      <c r="X214">
        <f t="shared" si="80"/>
        <v>44</v>
      </c>
      <c r="Y214">
        <f t="shared" si="81"/>
        <v>130.5</v>
      </c>
      <c r="Z214">
        <v>0.35849999999999999</v>
      </c>
      <c r="AA214">
        <f t="shared" si="82"/>
        <v>216</v>
      </c>
      <c r="AB214">
        <v>0.45960000000000001</v>
      </c>
      <c r="AC214">
        <f t="shared" si="83"/>
        <v>0.40905000000000002</v>
      </c>
      <c r="AD214">
        <f t="shared" si="84"/>
        <v>207</v>
      </c>
      <c r="AE214">
        <v>0.2979</v>
      </c>
      <c r="AF214">
        <f t="shared" si="85"/>
        <v>234</v>
      </c>
      <c r="AG214">
        <v>0.4854</v>
      </c>
      <c r="AH214">
        <f t="shared" si="86"/>
        <v>173</v>
      </c>
      <c r="AI214">
        <f t="shared" si="87"/>
        <v>217.41666666666666</v>
      </c>
      <c r="AJ214">
        <f>IF(C214=1,(AI214/Z214),REF)</f>
        <v>606.46211064621104</v>
      </c>
      <c r="AK214">
        <f t="shared" si="88"/>
        <v>219</v>
      </c>
      <c r="AL214">
        <f>IF(B214=1,(AI214/AC214),REF)</f>
        <v>531.51611457442038</v>
      </c>
      <c r="AM214">
        <f t="shared" si="89"/>
        <v>215</v>
      </c>
      <c r="AN214">
        <f t="shared" si="90"/>
        <v>207</v>
      </c>
      <c r="AO214" t="str">
        <f t="shared" si="91"/>
        <v>Savannah St.</v>
      </c>
      <c r="AP214">
        <f t="shared" si="92"/>
        <v>0.21728723987830578</v>
      </c>
      <c r="AQ214">
        <f t="shared" si="93"/>
        <v>0.22221668092053823</v>
      </c>
      <c r="AR214">
        <f t="shared" si="94"/>
        <v>0.54547280485394078</v>
      </c>
      <c r="AS214" t="str">
        <f t="shared" si="95"/>
        <v>Savannah St.</v>
      </c>
      <c r="AT214">
        <f t="shared" si="96"/>
        <v>213</v>
      </c>
      <c r="AU214">
        <f t="shared" si="97"/>
        <v>209</v>
      </c>
      <c r="AW214" t="str">
        <f t="shared" si="98"/>
        <v>Savannah St.</v>
      </c>
      <c r="AX214" t="str">
        <f t="shared" si="99"/>
        <v/>
      </c>
      <c r="AY214">
        <v>213</v>
      </c>
    </row>
    <row r="215" spans="1:51" x14ac:dyDescent="0.25">
      <c r="A215">
        <v>1</v>
      </c>
      <c r="B215">
        <v>1</v>
      </c>
      <c r="C215">
        <v>1</v>
      </c>
      <c r="D215" t="s">
        <v>342</v>
      </c>
      <c r="E215">
        <v>68.237200000000001</v>
      </c>
      <c r="F215">
        <v>77</v>
      </c>
      <c r="G215">
        <v>65.886099999999999</v>
      </c>
      <c r="H215">
        <v>75</v>
      </c>
      <c r="I215">
        <v>95.261499999999998</v>
      </c>
      <c r="J215">
        <v>277</v>
      </c>
      <c r="K215">
        <v>100.217</v>
      </c>
      <c r="L215">
        <v>215</v>
      </c>
      <c r="M215">
        <v>106.723</v>
      </c>
      <c r="N215">
        <v>301</v>
      </c>
      <c r="O215">
        <v>107.121</v>
      </c>
      <c r="P215">
        <v>262</v>
      </c>
      <c r="Q215">
        <v>-6.9044800000000004</v>
      </c>
      <c r="R215">
        <v>241</v>
      </c>
      <c r="S215">
        <f t="shared" si="75"/>
        <v>-0.10117648438095345</v>
      </c>
      <c r="T215">
        <f t="shared" si="76"/>
        <v>239</v>
      </c>
      <c r="U215">
        <f t="shared" si="77"/>
        <v>685336.70770151075</v>
      </c>
      <c r="V215">
        <f t="shared" si="78"/>
        <v>184</v>
      </c>
      <c r="W215">
        <f t="shared" si="79"/>
        <v>25.928547660497049</v>
      </c>
      <c r="X215">
        <f t="shared" si="80"/>
        <v>222</v>
      </c>
      <c r="Y215">
        <f t="shared" si="81"/>
        <v>230.5</v>
      </c>
      <c r="Z215">
        <v>0.3957</v>
      </c>
      <c r="AA215">
        <f t="shared" si="82"/>
        <v>198</v>
      </c>
      <c r="AB215">
        <v>0.33750000000000002</v>
      </c>
      <c r="AC215">
        <f t="shared" si="83"/>
        <v>0.36660000000000004</v>
      </c>
      <c r="AD215">
        <f t="shared" si="84"/>
        <v>224</v>
      </c>
      <c r="AE215">
        <v>0.3977</v>
      </c>
      <c r="AF215">
        <f t="shared" si="85"/>
        <v>198</v>
      </c>
      <c r="AG215">
        <v>0.3392</v>
      </c>
      <c r="AH215">
        <f t="shared" si="86"/>
        <v>224</v>
      </c>
      <c r="AI215">
        <f t="shared" si="87"/>
        <v>216.58333333333334</v>
      </c>
      <c r="AJ215">
        <f>IF(C215=1,(AI215/Z215),REF)</f>
        <v>547.34226265689495</v>
      </c>
      <c r="AK215">
        <f t="shared" si="88"/>
        <v>213</v>
      </c>
      <c r="AL215">
        <f>IF(B215=1,(AI215/AC215),REF)</f>
        <v>590.78923440625567</v>
      </c>
      <c r="AM215">
        <f t="shared" si="89"/>
        <v>222</v>
      </c>
      <c r="AN215">
        <f t="shared" si="90"/>
        <v>213</v>
      </c>
      <c r="AO215" t="str">
        <f t="shared" si="91"/>
        <v>Texas Tech</v>
      </c>
      <c r="AP215">
        <f t="shared" si="92"/>
        <v>0.24230678903325201</v>
      </c>
      <c r="AQ215">
        <f t="shared" si="93"/>
        <v>0.19654101887418488</v>
      </c>
      <c r="AR215">
        <f t="shared" si="94"/>
        <v>0.54514693549674453</v>
      </c>
      <c r="AS215" t="str">
        <f t="shared" si="95"/>
        <v>Texas Tech</v>
      </c>
      <c r="AT215">
        <f t="shared" si="96"/>
        <v>214</v>
      </c>
      <c r="AU215">
        <f t="shared" si="97"/>
        <v>217</v>
      </c>
      <c r="AW215" t="str">
        <f t="shared" si="98"/>
        <v>Texas Tech</v>
      </c>
      <c r="AX215" t="str">
        <f t="shared" si="99"/>
        <v/>
      </c>
      <c r="AY215">
        <v>214</v>
      </c>
    </row>
    <row r="216" spans="1:51" x14ac:dyDescent="0.25">
      <c r="A216">
        <v>1</v>
      </c>
      <c r="B216">
        <v>1</v>
      </c>
      <c r="C216">
        <v>1</v>
      </c>
      <c r="D216" t="s">
        <v>229</v>
      </c>
      <c r="E216">
        <v>67.186700000000002</v>
      </c>
      <c r="F216">
        <v>117</v>
      </c>
      <c r="G216">
        <v>65.274299999999997</v>
      </c>
      <c r="H216">
        <v>108</v>
      </c>
      <c r="I216">
        <v>98.557699999999997</v>
      </c>
      <c r="J216">
        <v>216</v>
      </c>
      <c r="K216">
        <v>99.328400000000002</v>
      </c>
      <c r="L216">
        <v>229</v>
      </c>
      <c r="M216">
        <v>95.514399999999995</v>
      </c>
      <c r="N216">
        <v>63</v>
      </c>
      <c r="O216">
        <v>102.654</v>
      </c>
      <c r="P216">
        <v>171</v>
      </c>
      <c r="Q216">
        <v>-3.3258800000000002</v>
      </c>
      <c r="R216">
        <v>206</v>
      </c>
      <c r="S216">
        <f t="shared" si="75"/>
        <v>-4.9497891695826621E-2</v>
      </c>
      <c r="T216">
        <f t="shared" si="76"/>
        <v>205</v>
      </c>
      <c r="U216">
        <f t="shared" si="77"/>
        <v>662872.78678591282</v>
      </c>
      <c r="V216">
        <f t="shared" si="78"/>
        <v>207</v>
      </c>
      <c r="W216">
        <f t="shared" si="79"/>
        <v>24.599036237625221</v>
      </c>
      <c r="X216">
        <f t="shared" si="80"/>
        <v>139</v>
      </c>
      <c r="Y216">
        <f t="shared" si="81"/>
        <v>172</v>
      </c>
      <c r="Z216">
        <v>0.38419999999999999</v>
      </c>
      <c r="AA216">
        <f t="shared" si="82"/>
        <v>206</v>
      </c>
      <c r="AB216">
        <v>0.35570000000000002</v>
      </c>
      <c r="AC216">
        <f t="shared" si="83"/>
        <v>0.36995</v>
      </c>
      <c r="AD216">
        <f t="shared" si="84"/>
        <v>222</v>
      </c>
      <c r="AE216">
        <v>0.53359999999999996</v>
      </c>
      <c r="AF216">
        <f t="shared" si="85"/>
        <v>141</v>
      </c>
      <c r="AG216">
        <v>0.28789999999999999</v>
      </c>
      <c r="AH216">
        <f t="shared" si="86"/>
        <v>253</v>
      </c>
      <c r="AI216">
        <f t="shared" si="87"/>
        <v>200</v>
      </c>
      <c r="AJ216">
        <f>IF(C216=1,(AI216/Z216),REF)</f>
        <v>520.56220718375846</v>
      </c>
      <c r="AK216">
        <f t="shared" si="88"/>
        <v>206</v>
      </c>
      <c r="AL216">
        <f>IF(B216=1,(AI216/AC216),REF)</f>
        <v>540.61359643195021</v>
      </c>
      <c r="AM216">
        <f t="shared" si="89"/>
        <v>218</v>
      </c>
      <c r="AN216">
        <f t="shared" si="90"/>
        <v>206</v>
      </c>
      <c r="AO216" t="str">
        <f t="shared" si="91"/>
        <v>Morgan St.</v>
      </c>
      <c r="AP216">
        <f t="shared" si="92"/>
        <v>0.23644793613862186</v>
      </c>
      <c r="AQ216">
        <f t="shared" si="93"/>
        <v>0.2005496808770198</v>
      </c>
      <c r="AR216">
        <f t="shared" si="94"/>
        <v>0.54422643005604043</v>
      </c>
      <c r="AS216" t="str">
        <f t="shared" si="95"/>
        <v>Morgan St.</v>
      </c>
      <c r="AT216">
        <f t="shared" si="96"/>
        <v>215</v>
      </c>
      <c r="AU216">
        <f t="shared" si="97"/>
        <v>214.33333333333334</v>
      </c>
      <c r="AW216" t="str">
        <f t="shared" si="98"/>
        <v>Morgan St.</v>
      </c>
      <c r="AX216" t="str">
        <f t="shared" si="99"/>
        <v/>
      </c>
      <c r="AY216">
        <v>215</v>
      </c>
    </row>
    <row r="217" spans="1:51" x14ac:dyDescent="0.25">
      <c r="A217">
        <v>1</v>
      </c>
      <c r="B217">
        <v>1</v>
      </c>
      <c r="C217">
        <v>1</v>
      </c>
      <c r="D217" t="s">
        <v>273</v>
      </c>
      <c r="E217">
        <v>63.991500000000002</v>
      </c>
      <c r="F217">
        <v>261</v>
      </c>
      <c r="G217">
        <v>61.528799999999997</v>
      </c>
      <c r="H217">
        <v>274</v>
      </c>
      <c r="I217">
        <v>96.620699999999999</v>
      </c>
      <c r="J217">
        <v>248</v>
      </c>
      <c r="K217">
        <v>98.784599999999998</v>
      </c>
      <c r="L217">
        <v>239</v>
      </c>
      <c r="M217">
        <v>104.117</v>
      </c>
      <c r="N217">
        <v>247</v>
      </c>
      <c r="O217">
        <v>103.678</v>
      </c>
      <c r="P217">
        <v>195</v>
      </c>
      <c r="Q217">
        <v>-4.8934300000000004</v>
      </c>
      <c r="R217">
        <v>226</v>
      </c>
      <c r="S217">
        <f t="shared" si="75"/>
        <v>-7.6469531109600489E-2</v>
      </c>
      <c r="T217">
        <f t="shared" si="76"/>
        <v>227</v>
      </c>
      <c r="U217">
        <f t="shared" si="77"/>
        <v>624454.47424206417</v>
      </c>
      <c r="V217">
        <f t="shared" si="78"/>
        <v>262</v>
      </c>
      <c r="W217">
        <f t="shared" si="79"/>
        <v>26.240752614820433</v>
      </c>
      <c r="X217">
        <f t="shared" si="80"/>
        <v>246</v>
      </c>
      <c r="Y217">
        <f t="shared" si="81"/>
        <v>236.5</v>
      </c>
      <c r="Z217">
        <v>0.37790000000000001</v>
      </c>
      <c r="AA217">
        <f t="shared" si="82"/>
        <v>208</v>
      </c>
      <c r="AB217">
        <v>0.38990000000000002</v>
      </c>
      <c r="AC217">
        <f t="shared" si="83"/>
        <v>0.38390000000000002</v>
      </c>
      <c r="AD217">
        <f t="shared" si="84"/>
        <v>216</v>
      </c>
      <c r="AE217">
        <v>0.40089999999999998</v>
      </c>
      <c r="AF217">
        <f t="shared" si="85"/>
        <v>197</v>
      </c>
      <c r="AG217">
        <v>0.38090000000000002</v>
      </c>
      <c r="AH217">
        <f t="shared" si="86"/>
        <v>212</v>
      </c>
      <c r="AI217">
        <f t="shared" si="87"/>
        <v>225.08333333333334</v>
      </c>
      <c r="AJ217">
        <f>IF(C217=1,(AI217/Z217),REF)</f>
        <v>595.61612419511334</v>
      </c>
      <c r="AK217">
        <f t="shared" si="88"/>
        <v>215</v>
      </c>
      <c r="AL217">
        <f>IF(B217=1,(AI217/AC217),REF)</f>
        <v>586.30719805504907</v>
      </c>
      <c r="AM217">
        <f t="shared" si="89"/>
        <v>221</v>
      </c>
      <c r="AN217">
        <f t="shared" si="90"/>
        <v>215</v>
      </c>
      <c r="AO217" t="str">
        <f t="shared" si="91"/>
        <v>Pepperdine</v>
      </c>
      <c r="AP217">
        <f t="shared" si="92"/>
        <v>0.22945930712965987</v>
      </c>
      <c r="AQ217">
        <f t="shared" si="93"/>
        <v>0.2060118836008141</v>
      </c>
      <c r="AR217">
        <f t="shared" si="94"/>
        <v>0.54346524177457611</v>
      </c>
      <c r="AS217" t="str">
        <f t="shared" si="95"/>
        <v>Pepperdine</v>
      </c>
      <c r="AT217">
        <f t="shared" si="96"/>
        <v>216</v>
      </c>
      <c r="AU217">
        <f t="shared" si="97"/>
        <v>215.66666666666666</v>
      </c>
      <c r="AW217" t="str">
        <f t="shared" si="98"/>
        <v>Pepperdine</v>
      </c>
      <c r="AX217" t="str">
        <f t="shared" si="99"/>
        <v/>
      </c>
      <c r="AY217">
        <v>216</v>
      </c>
    </row>
    <row r="218" spans="1:51" x14ac:dyDescent="0.25">
      <c r="A218">
        <v>1</v>
      </c>
      <c r="B218">
        <v>1</v>
      </c>
      <c r="C218">
        <v>1</v>
      </c>
      <c r="D218" t="s">
        <v>309</v>
      </c>
      <c r="E218">
        <v>68.906400000000005</v>
      </c>
      <c r="F218">
        <v>54</v>
      </c>
      <c r="G218">
        <v>66.189499999999995</v>
      </c>
      <c r="H218">
        <v>64</v>
      </c>
      <c r="I218">
        <v>97.942899999999995</v>
      </c>
      <c r="J218">
        <v>228</v>
      </c>
      <c r="K218">
        <v>98.750799999999998</v>
      </c>
      <c r="L218">
        <v>240</v>
      </c>
      <c r="M218">
        <v>97.036799999999999</v>
      </c>
      <c r="N218">
        <v>88</v>
      </c>
      <c r="O218">
        <v>100.81399999999999</v>
      </c>
      <c r="P218">
        <v>137</v>
      </c>
      <c r="Q218">
        <v>-2.06358</v>
      </c>
      <c r="R218">
        <v>193</v>
      </c>
      <c r="S218">
        <f t="shared" si="75"/>
        <v>-2.9942066339265942E-2</v>
      </c>
      <c r="T218">
        <f t="shared" si="76"/>
        <v>193</v>
      </c>
      <c r="U218">
        <f t="shared" si="77"/>
        <v>671955.9535053001</v>
      </c>
      <c r="V218">
        <f t="shared" si="78"/>
        <v>193</v>
      </c>
      <c r="W218">
        <f t="shared" si="79"/>
        <v>23.300958891385967</v>
      </c>
      <c r="X218">
        <f t="shared" si="80"/>
        <v>93</v>
      </c>
      <c r="Y218">
        <f t="shared" si="81"/>
        <v>143</v>
      </c>
      <c r="Z218">
        <v>0.33600000000000002</v>
      </c>
      <c r="AA218">
        <f t="shared" si="82"/>
        <v>225</v>
      </c>
      <c r="AB218">
        <v>0.50170000000000003</v>
      </c>
      <c r="AC218">
        <f t="shared" si="83"/>
        <v>0.41885000000000006</v>
      </c>
      <c r="AD218">
        <f t="shared" si="84"/>
        <v>201</v>
      </c>
      <c r="AE218">
        <v>0.24929999999999999</v>
      </c>
      <c r="AF218">
        <f t="shared" si="85"/>
        <v>256</v>
      </c>
      <c r="AG218">
        <v>0.27279999999999999</v>
      </c>
      <c r="AH218">
        <f t="shared" si="86"/>
        <v>258</v>
      </c>
      <c r="AI218">
        <f t="shared" si="87"/>
        <v>207.33333333333334</v>
      </c>
      <c r="AJ218">
        <f>IF(C218=1,(AI218/Z218),REF)</f>
        <v>617.06349206349205</v>
      </c>
      <c r="AK218">
        <f t="shared" si="88"/>
        <v>221</v>
      </c>
      <c r="AL218">
        <f>IF(B218=1,(AI218/AC218),REF)</f>
        <v>495.00616768134967</v>
      </c>
      <c r="AM218">
        <f t="shared" si="89"/>
        <v>208</v>
      </c>
      <c r="AN218">
        <f t="shared" si="90"/>
        <v>201</v>
      </c>
      <c r="AO218" t="str">
        <f t="shared" si="91"/>
        <v>South Alabama</v>
      </c>
      <c r="AP218">
        <f t="shared" si="92"/>
        <v>0.20329735238540553</v>
      </c>
      <c r="AQ218">
        <f t="shared" si="93"/>
        <v>0.22957363332518241</v>
      </c>
      <c r="AR218">
        <f t="shared" si="94"/>
        <v>0.54216489355170383</v>
      </c>
      <c r="AS218" t="str">
        <f t="shared" si="95"/>
        <v>South Alabama</v>
      </c>
      <c r="AT218">
        <f t="shared" si="96"/>
        <v>217</v>
      </c>
      <c r="AU218">
        <f t="shared" si="97"/>
        <v>206.33333333333334</v>
      </c>
      <c r="AW218" t="str">
        <f t="shared" si="98"/>
        <v>South Alabama</v>
      </c>
      <c r="AX218" t="str">
        <f t="shared" si="99"/>
        <v/>
      </c>
      <c r="AY218">
        <v>217</v>
      </c>
    </row>
    <row r="219" spans="1:51" x14ac:dyDescent="0.25">
      <c r="A219">
        <v>1</v>
      </c>
      <c r="B219">
        <v>1</v>
      </c>
      <c r="C219">
        <v>1</v>
      </c>
      <c r="D219" t="s">
        <v>224</v>
      </c>
      <c r="E219">
        <v>60.976500000000001</v>
      </c>
      <c r="F219">
        <v>332</v>
      </c>
      <c r="G219">
        <v>58.977899999999998</v>
      </c>
      <c r="H219">
        <v>327</v>
      </c>
      <c r="I219">
        <v>94.648300000000006</v>
      </c>
      <c r="J219">
        <v>284</v>
      </c>
      <c r="K219">
        <v>100.93300000000001</v>
      </c>
      <c r="L219">
        <v>199</v>
      </c>
      <c r="M219">
        <v>106.514</v>
      </c>
      <c r="N219">
        <v>299</v>
      </c>
      <c r="O219">
        <v>104.93300000000001</v>
      </c>
      <c r="P219">
        <v>219</v>
      </c>
      <c r="Q219">
        <v>-4.0005899999999999</v>
      </c>
      <c r="R219">
        <v>215</v>
      </c>
      <c r="S219">
        <f t="shared" si="75"/>
        <v>-6.5599042253983095E-2</v>
      </c>
      <c r="T219">
        <f t="shared" si="76"/>
        <v>216</v>
      </c>
      <c r="U219">
        <f t="shared" si="77"/>
        <v>621196.29427250859</v>
      </c>
      <c r="V219">
        <f t="shared" si="78"/>
        <v>266</v>
      </c>
      <c r="W219">
        <f t="shared" si="79"/>
        <v>28.073518727121289</v>
      </c>
      <c r="X219">
        <f t="shared" si="80"/>
        <v>311</v>
      </c>
      <c r="Y219">
        <f t="shared" si="81"/>
        <v>263.5</v>
      </c>
      <c r="Z219">
        <v>0.35149999999999998</v>
      </c>
      <c r="AA219">
        <f t="shared" si="82"/>
        <v>218</v>
      </c>
      <c r="AB219">
        <v>0.47110000000000002</v>
      </c>
      <c r="AC219">
        <f t="shared" si="83"/>
        <v>0.4113</v>
      </c>
      <c r="AD219">
        <f t="shared" si="84"/>
        <v>206</v>
      </c>
      <c r="AE219">
        <v>0.36249999999999999</v>
      </c>
      <c r="AF219">
        <f t="shared" si="85"/>
        <v>206</v>
      </c>
      <c r="AG219">
        <v>0.12889999999999999</v>
      </c>
      <c r="AH219">
        <f t="shared" si="86"/>
        <v>317</v>
      </c>
      <c r="AI219">
        <f t="shared" si="87"/>
        <v>245.75</v>
      </c>
      <c r="AJ219">
        <f>IF(C219=1,(AI219/Z219),REF)</f>
        <v>699.14651493598865</v>
      </c>
      <c r="AK219">
        <f t="shared" si="88"/>
        <v>232</v>
      </c>
      <c r="AL219">
        <f>IF(B219=1,(AI219/AC219),REF)</f>
        <v>597.49574519815224</v>
      </c>
      <c r="AM219">
        <f t="shared" si="89"/>
        <v>224</v>
      </c>
      <c r="AN219">
        <f t="shared" si="90"/>
        <v>206</v>
      </c>
      <c r="AO219" t="str">
        <f t="shared" si="91"/>
        <v>Missouri St.</v>
      </c>
      <c r="AP219">
        <f t="shared" si="92"/>
        <v>0.21003609739016907</v>
      </c>
      <c r="AQ219">
        <f t="shared" si="93"/>
        <v>0.22019460367432103</v>
      </c>
      <c r="AR219">
        <f t="shared" si="94"/>
        <v>0.5408396972607209</v>
      </c>
      <c r="AS219" t="str">
        <f t="shared" si="95"/>
        <v>Missouri St.</v>
      </c>
      <c r="AT219">
        <f t="shared" si="96"/>
        <v>218</v>
      </c>
      <c r="AU219">
        <f t="shared" si="97"/>
        <v>210</v>
      </c>
      <c r="AW219" t="str">
        <f t="shared" si="98"/>
        <v>Missouri St.</v>
      </c>
      <c r="AX219" t="str">
        <f t="shared" si="99"/>
        <v/>
      </c>
      <c r="AY219">
        <v>218</v>
      </c>
    </row>
    <row r="220" spans="1:51" x14ac:dyDescent="0.25">
      <c r="A220">
        <v>1</v>
      </c>
      <c r="B220">
        <v>1</v>
      </c>
      <c r="C220">
        <v>1</v>
      </c>
      <c r="D220" t="s">
        <v>158</v>
      </c>
      <c r="E220">
        <v>66.789599999999993</v>
      </c>
      <c r="F220">
        <v>131</v>
      </c>
      <c r="G220">
        <v>63.463500000000003</v>
      </c>
      <c r="H220">
        <v>190</v>
      </c>
      <c r="I220">
        <v>103.871</v>
      </c>
      <c r="J220">
        <v>106</v>
      </c>
      <c r="K220">
        <v>99.928100000000001</v>
      </c>
      <c r="L220">
        <v>219</v>
      </c>
      <c r="M220">
        <v>99.566699999999997</v>
      </c>
      <c r="N220">
        <v>150</v>
      </c>
      <c r="O220">
        <v>104.419</v>
      </c>
      <c r="P220">
        <v>209</v>
      </c>
      <c r="Q220">
        <v>-4.49125</v>
      </c>
      <c r="R220">
        <v>218</v>
      </c>
      <c r="S220">
        <f t="shared" si="75"/>
        <v>-6.7239510342927591E-2</v>
      </c>
      <c r="T220">
        <f t="shared" si="76"/>
        <v>219</v>
      </c>
      <c r="U220">
        <f t="shared" si="77"/>
        <v>666935.91082818399</v>
      </c>
      <c r="V220">
        <f t="shared" si="78"/>
        <v>203</v>
      </c>
      <c r="W220">
        <f t="shared" si="79"/>
        <v>25.429534196095858</v>
      </c>
      <c r="X220">
        <f t="shared" si="80"/>
        <v>190</v>
      </c>
      <c r="Y220">
        <f t="shared" si="81"/>
        <v>204.5</v>
      </c>
      <c r="Z220">
        <v>0.39050000000000001</v>
      </c>
      <c r="AA220">
        <f t="shared" si="82"/>
        <v>203</v>
      </c>
      <c r="AB220">
        <v>0.32069999999999999</v>
      </c>
      <c r="AC220">
        <f t="shared" si="83"/>
        <v>0.35560000000000003</v>
      </c>
      <c r="AD220">
        <f t="shared" si="84"/>
        <v>229</v>
      </c>
      <c r="AE220">
        <v>0.46579999999999999</v>
      </c>
      <c r="AF220">
        <f t="shared" si="85"/>
        <v>171</v>
      </c>
      <c r="AG220">
        <v>0.30299999999999999</v>
      </c>
      <c r="AH220">
        <f t="shared" si="86"/>
        <v>242</v>
      </c>
      <c r="AI220">
        <f t="shared" si="87"/>
        <v>211.41666666666666</v>
      </c>
      <c r="AJ220">
        <f>IF(C220=1,(AI220/Z220),REF)</f>
        <v>541.39991463935121</v>
      </c>
      <c r="AK220">
        <f t="shared" si="88"/>
        <v>211</v>
      </c>
      <c r="AL220">
        <f>IF(B220=1,(AI220/AC220),REF)</f>
        <v>594.53505811773516</v>
      </c>
      <c r="AM220">
        <f t="shared" si="89"/>
        <v>223</v>
      </c>
      <c r="AN220">
        <f t="shared" si="90"/>
        <v>211</v>
      </c>
      <c r="AO220" t="str">
        <f t="shared" si="91"/>
        <v>High Point</v>
      </c>
      <c r="AP220">
        <f t="shared" si="92"/>
        <v>0.23938374144004052</v>
      </c>
      <c r="AQ220">
        <f t="shared" si="93"/>
        <v>0.1904931585159218</v>
      </c>
      <c r="AR220">
        <f t="shared" si="94"/>
        <v>0.54066174909318054</v>
      </c>
      <c r="AS220" t="str">
        <f t="shared" si="95"/>
        <v>High Point</v>
      </c>
      <c r="AT220">
        <f t="shared" si="96"/>
        <v>219</v>
      </c>
      <c r="AU220">
        <f t="shared" si="97"/>
        <v>219.66666666666666</v>
      </c>
      <c r="AW220" t="str">
        <f t="shared" si="98"/>
        <v>High Point</v>
      </c>
      <c r="AX220" t="str">
        <f t="shared" si="99"/>
        <v/>
      </c>
      <c r="AY220">
        <v>219</v>
      </c>
    </row>
    <row r="221" spans="1:51" x14ac:dyDescent="0.25">
      <c r="A221">
        <v>1</v>
      </c>
      <c r="B221">
        <v>1</v>
      </c>
      <c r="C221">
        <v>1</v>
      </c>
      <c r="D221" t="s">
        <v>243</v>
      </c>
      <c r="E221">
        <v>68.673100000000005</v>
      </c>
      <c r="F221">
        <v>67</v>
      </c>
      <c r="G221">
        <v>66.0946</v>
      </c>
      <c r="H221">
        <v>68</v>
      </c>
      <c r="I221">
        <v>96.6982</v>
      </c>
      <c r="J221">
        <v>246</v>
      </c>
      <c r="K221">
        <v>96.247600000000006</v>
      </c>
      <c r="L221">
        <v>281</v>
      </c>
      <c r="M221">
        <v>95.088499999999996</v>
      </c>
      <c r="N221">
        <v>58</v>
      </c>
      <c r="O221">
        <v>101.02200000000001</v>
      </c>
      <c r="P221">
        <v>139</v>
      </c>
      <c r="Q221">
        <v>-4.7744</v>
      </c>
      <c r="R221">
        <v>224</v>
      </c>
      <c r="S221">
        <f t="shared" si="75"/>
        <v>-6.9523583470092354E-2</v>
      </c>
      <c r="T221">
        <f t="shared" si="76"/>
        <v>223</v>
      </c>
      <c r="U221">
        <f t="shared" si="77"/>
        <v>636160.1638921072</v>
      </c>
      <c r="V221">
        <f t="shared" si="78"/>
        <v>247</v>
      </c>
      <c r="W221">
        <f t="shared" si="79"/>
        <v>23.457346720061249</v>
      </c>
      <c r="X221">
        <f t="shared" si="80"/>
        <v>98</v>
      </c>
      <c r="Y221">
        <f t="shared" si="81"/>
        <v>160.5</v>
      </c>
      <c r="Z221">
        <v>0.33650000000000002</v>
      </c>
      <c r="AA221">
        <f t="shared" si="82"/>
        <v>224</v>
      </c>
      <c r="AB221">
        <v>0.48039999999999999</v>
      </c>
      <c r="AC221">
        <f t="shared" si="83"/>
        <v>0.40844999999999998</v>
      </c>
      <c r="AD221">
        <f t="shared" si="84"/>
        <v>208</v>
      </c>
      <c r="AE221">
        <v>0.52949999999999997</v>
      </c>
      <c r="AF221">
        <f t="shared" si="85"/>
        <v>143</v>
      </c>
      <c r="AG221">
        <v>0.3221</v>
      </c>
      <c r="AH221">
        <f t="shared" si="86"/>
        <v>234</v>
      </c>
      <c r="AI221">
        <f t="shared" si="87"/>
        <v>202.58333333333334</v>
      </c>
      <c r="AJ221">
        <f>IF(C221=1,(AI221/Z221),REF)</f>
        <v>602.03070827142153</v>
      </c>
      <c r="AK221">
        <f t="shared" si="88"/>
        <v>217</v>
      </c>
      <c r="AL221">
        <f>IF(B221=1,(AI221/AC221),REF)</f>
        <v>495.98074019667854</v>
      </c>
      <c r="AM221">
        <f t="shared" si="89"/>
        <v>209</v>
      </c>
      <c r="AN221">
        <f t="shared" si="90"/>
        <v>208</v>
      </c>
      <c r="AO221" t="str">
        <f t="shared" si="91"/>
        <v>Norfolk St.</v>
      </c>
      <c r="AP221">
        <f t="shared" si="92"/>
        <v>0.20410264587390831</v>
      </c>
      <c r="AQ221">
        <f t="shared" si="93"/>
        <v>0.22381831040190323</v>
      </c>
      <c r="AR221">
        <f t="shared" si="94"/>
        <v>0.53967639636518816</v>
      </c>
      <c r="AS221" t="str">
        <f t="shared" si="95"/>
        <v>Norfolk St.</v>
      </c>
      <c r="AT221">
        <f t="shared" si="96"/>
        <v>220</v>
      </c>
      <c r="AU221">
        <f t="shared" si="97"/>
        <v>212</v>
      </c>
      <c r="AW221" t="str">
        <f t="shared" si="98"/>
        <v>Norfolk St.</v>
      </c>
      <c r="AX221" t="str">
        <f t="shared" si="99"/>
        <v/>
      </c>
      <c r="AY221">
        <v>220</v>
      </c>
    </row>
    <row r="222" spans="1:51" x14ac:dyDescent="0.25">
      <c r="A222">
        <v>1</v>
      </c>
      <c r="B222">
        <v>1</v>
      </c>
      <c r="C222">
        <v>1</v>
      </c>
      <c r="D222" t="s">
        <v>178</v>
      </c>
      <c r="E222">
        <v>63.317500000000003</v>
      </c>
      <c r="F222">
        <v>281</v>
      </c>
      <c r="G222">
        <v>60.126600000000003</v>
      </c>
      <c r="H222">
        <v>308</v>
      </c>
      <c r="I222">
        <v>101.407</v>
      </c>
      <c r="J222">
        <v>162</v>
      </c>
      <c r="K222">
        <v>102.6</v>
      </c>
      <c r="L222">
        <v>165</v>
      </c>
      <c r="M222">
        <v>101.83499999999999</v>
      </c>
      <c r="N222">
        <v>194</v>
      </c>
      <c r="O222">
        <v>105.929</v>
      </c>
      <c r="P222">
        <v>245</v>
      </c>
      <c r="Q222">
        <v>-3.3294800000000002</v>
      </c>
      <c r="R222">
        <v>207</v>
      </c>
      <c r="S222">
        <f t="shared" si="75"/>
        <v>-5.2576301970229521E-2</v>
      </c>
      <c r="T222">
        <f t="shared" si="76"/>
        <v>208</v>
      </c>
      <c r="U222">
        <f t="shared" si="77"/>
        <v>666528.12629999989</v>
      </c>
      <c r="V222">
        <f t="shared" si="78"/>
        <v>204</v>
      </c>
      <c r="W222">
        <f t="shared" si="79"/>
        <v>27.447325764483573</v>
      </c>
      <c r="X222">
        <f t="shared" si="80"/>
        <v>289</v>
      </c>
      <c r="Y222">
        <f t="shared" si="81"/>
        <v>248.5</v>
      </c>
      <c r="Z222">
        <v>0.3332</v>
      </c>
      <c r="AA222">
        <f t="shared" si="82"/>
        <v>226</v>
      </c>
      <c r="AB222">
        <v>0.48259999999999997</v>
      </c>
      <c r="AC222">
        <f t="shared" si="83"/>
        <v>0.40789999999999998</v>
      </c>
      <c r="AD222">
        <f t="shared" si="84"/>
        <v>209</v>
      </c>
      <c r="AE222">
        <v>0.31780000000000003</v>
      </c>
      <c r="AF222">
        <f t="shared" si="85"/>
        <v>225</v>
      </c>
      <c r="AG222">
        <v>0.3659</v>
      </c>
      <c r="AH222">
        <f t="shared" si="86"/>
        <v>216</v>
      </c>
      <c r="AI222">
        <f t="shared" si="87"/>
        <v>218.41666666666666</v>
      </c>
      <c r="AJ222">
        <f>IF(C222=1,(AI222/Z222),REF)</f>
        <v>655.51220488195281</v>
      </c>
      <c r="AK222">
        <f t="shared" si="88"/>
        <v>228</v>
      </c>
      <c r="AL222">
        <f>IF(B222=1,(AI222/AC222),REF)</f>
        <v>535.4662090381629</v>
      </c>
      <c r="AM222">
        <f t="shared" si="89"/>
        <v>216</v>
      </c>
      <c r="AN222">
        <f t="shared" si="90"/>
        <v>209</v>
      </c>
      <c r="AO222" t="str">
        <f t="shared" si="91"/>
        <v>Jacksonville St.</v>
      </c>
      <c r="AP222">
        <f t="shared" si="92"/>
        <v>0.20038829268629915</v>
      </c>
      <c r="AQ222">
        <f t="shared" si="93"/>
        <v>0.221386946729104</v>
      </c>
      <c r="AR222">
        <f t="shared" si="94"/>
        <v>0.53656264472452875</v>
      </c>
      <c r="AS222" t="str">
        <f t="shared" si="95"/>
        <v>Jacksonville St.</v>
      </c>
      <c r="AT222">
        <f t="shared" si="96"/>
        <v>221</v>
      </c>
      <c r="AU222">
        <f t="shared" si="97"/>
        <v>213</v>
      </c>
      <c r="AW222" t="str">
        <f t="shared" si="98"/>
        <v>Jacksonville St.</v>
      </c>
      <c r="AX222" t="str">
        <f t="shared" si="99"/>
        <v/>
      </c>
      <c r="AY222">
        <v>221</v>
      </c>
    </row>
    <row r="223" spans="1:51" x14ac:dyDescent="0.25">
      <c r="A223">
        <v>1</v>
      </c>
      <c r="B223">
        <v>1</v>
      </c>
      <c r="C223">
        <v>1</v>
      </c>
      <c r="D223" t="s">
        <v>77</v>
      </c>
      <c r="E223">
        <v>64.024000000000001</v>
      </c>
      <c r="F223">
        <v>258</v>
      </c>
      <c r="G223">
        <v>62.115000000000002</v>
      </c>
      <c r="H223">
        <v>248</v>
      </c>
      <c r="I223">
        <v>96.184799999999996</v>
      </c>
      <c r="J223">
        <v>256</v>
      </c>
      <c r="K223">
        <v>96.926900000000003</v>
      </c>
      <c r="L223">
        <v>272</v>
      </c>
      <c r="M223">
        <v>98.210899999999995</v>
      </c>
      <c r="N223">
        <v>119</v>
      </c>
      <c r="O223">
        <v>100.486</v>
      </c>
      <c r="P223">
        <v>132</v>
      </c>
      <c r="Q223">
        <v>-3.5592000000000001</v>
      </c>
      <c r="R223">
        <v>210</v>
      </c>
      <c r="S223">
        <f t="shared" si="75"/>
        <v>-5.5590091215794092E-2</v>
      </c>
      <c r="T223">
        <f t="shared" si="76"/>
        <v>213</v>
      </c>
      <c r="U223">
        <f t="shared" si="77"/>
        <v>601494.20816568669</v>
      </c>
      <c r="V223">
        <f t="shared" si="78"/>
        <v>282</v>
      </c>
      <c r="W223">
        <f t="shared" si="79"/>
        <v>24.947445940312555</v>
      </c>
      <c r="X223">
        <f t="shared" si="80"/>
        <v>158</v>
      </c>
      <c r="Y223">
        <f t="shared" si="81"/>
        <v>185.5</v>
      </c>
      <c r="Z223">
        <v>0.28910000000000002</v>
      </c>
      <c r="AA223">
        <f t="shared" si="82"/>
        <v>241</v>
      </c>
      <c r="AB223">
        <v>0.54659999999999997</v>
      </c>
      <c r="AC223">
        <f t="shared" si="83"/>
        <v>0.41785</v>
      </c>
      <c r="AD223">
        <f t="shared" si="84"/>
        <v>202</v>
      </c>
      <c r="AE223">
        <v>0.37819999999999998</v>
      </c>
      <c r="AF223">
        <f t="shared" si="85"/>
        <v>203</v>
      </c>
      <c r="AG223">
        <v>0.36230000000000001</v>
      </c>
      <c r="AH223">
        <f t="shared" si="86"/>
        <v>219</v>
      </c>
      <c r="AI223">
        <f t="shared" si="87"/>
        <v>217.41666666666666</v>
      </c>
      <c r="AJ223">
        <f>IF(C223=1,(AI223/Z223),REF)</f>
        <v>752.04658134440206</v>
      </c>
      <c r="AK223">
        <f t="shared" si="88"/>
        <v>235</v>
      </c>
      <c r="AL223">
        <f>IF(B223=1,(AI223/AC223),REF)</f>
        <v>520.32228471141957</v>
      </c>
      <c r="AM223">
        <f t="shared" si="89"/>
        <v>212</v>
      </c>
      <c r="AN223">
        <f t="shared" si="90"/>
        <v>202</v>
      </c>
      <c r="AO223" t="str">
        <f t="shared" si="91"/>
        <v>Bowling Green</v>
      </c>
      <c r="AP223">
        <f t="shared" si="92"/>
        <v>0.17149404658209094</v>
      </c>
      <c r="AQ223">
        <f t="shared" si="93"/>
        <v>0.22760204888352017</v>
      </c>
      <c r="AR223">
        <f t="shared" si="94"/>
        <v>0.52483041251572526</v>
      </c>
      <c r="AS223" t="str">
        <f t="shared" si="95"/>
        <v>Bowling Green</v>
      </c>
      <c r="AT223">
        <f t="shared" si="96"/>
        <v>222</v>
      </c>
      <c r="AU223">
        <f t="shared" si="97"/>
        <v>208.66666666666666</v>
      </c>
      <c r="AW223" t="str">
        <f t="shared" si="98"/>
        <v>Bowling Green</v>
      </c>
      <c r="AX223" t="str">
        <f t="shared" si="99"/>
        <v/>
      </c>
      <c r="AY223">
        <v>222</v>
      </c>
    </row>
    <row r="224" spans="1:51" x14ac:dyDescent="0.25">
      <c r="A224">
        <v>1</v>
      </c>
      <c r="B224">
        <v>1</v>
      </c>
      <c r="C224">
        <v>1</v>
      </c>
      <c r="D224" t="s">
        <v>230</v>
      </c>
      <c r="E224">
        <v>67.613100000000003</v>
      </c>
      <c r="F224">
        <v>98</v>
      </c>
      <c r="G224">
        <v>65.242400000000004</v>
      </c>
      <c r="H224">
        <v>112</v>
      </c>
      <c r="I224">
        <v>102.495</v>
      </c>
      <c r="J224">
        <v>134</v>
      </c>
      <c r="K224">
        <v>102.42</v>
      </c>
      <c r="L224">
        <v>171</v>
      </c>
      <c r="M224">
        <v>105.55200000000001</v>
      </c>
      <c r="N224">
        <v>278</v>
      </c>
      <c r="O224">
        <v>106.033</v>
      </c>
      <c r="P224">
        <v>247</v>
      </c>
      <c r="Q224">
        <v>-3.61334</v>
      </c>
      <c r="R224">
        <v>212</v>
      </c>
      <c r="S224">
        <f t="shared" si="75"/>
        <v>-5.3436390285314522E-2</v>
      </c>
      <c r="T224">
        <f t="shared" si="76"/>
        <v>210</v>
      </c>
      <c r="U224">
        <f t="shared" si="77"/>
        <v>709251.70975884004</v>
      </c>
      <c r="V224">
        <f t="shared" si="78"/>
        <v>153</v>
      </c>
      <c r="W224">
        <f t="shared" si="79"/>
        <v>25.743929069187111</v>
      </c>
      <c r="X224">
        <f t="shared" si="80"/>
        <v>216</v>
      </c>
      <c r="Y224">
        <f t="shared" si="81"/>
        <v>213</v>
      </c>
      <c r="Z224">
        <v>0.31790000000000002</v>
      </c>
      <c r="AA224">
        <f t="shared" si="82"/>
        <v>233</v>
      </c>
      <c r="AB224">
        <v>0.42659999999999998</v>
      </c>
      <c r="AC224">
        <f t="shared" si="83"/>
        <v>0.37224999999999997</v>
      </c>
      <c r="AD224">
        <f t="shared" si="84"/>
        <v>221</v>
      </c>
      <c r="AE224">
        <v>0.54369999999999996</v>
      </c>
      <c r="AF224">
        <f t="shared" si="85"/>
        <v>136</v>
      </c>
      <c r="AG224">
        <v>0.22509999999999999</v>
      </c>
      <c r="AH224">
        <f t="shared" si="86"/>
        <v>279</v>
      </c>
      <c r="AI224">
        <f t="shared" si="87"/>
        <v>202</v>
      </c>
      <c r="AJ224">
        <f>IF(C224=1,(AI224/Z224),REF)</f>
        <v>635.41994337842084</v>
      </c>
      <c r="AK224">
        <f t="shared" si="88"/>
        <v>224</v>
      </c>
      <c r="AL224">
        <f>IF(B224=1,(AI224/AC224),REF)</f>
        <v>542.64607118871731</v>
      </c>
      <c r="AM224">
        <f t="shared" si="89"/>
        <v>219</v>
      </c>
      <c r="AN224">
        <f t="shared" si="90"/>
        <v>219</v>
      </c>
      <c r="AO224" t="str">
        <f t="shared" si="91"/>
        <v>Mount St. Mary's</v>
      </c>
      <c r="AP224">
        <f t="shared" si="92"/>
        <v>0.19178289686827674</v>
      </c>
      <c r="AQ224">
        <f t="shared" si="93"/>
        <v>0.20170187604576181</v>
      </c>
      <c r="AR224">
        <f t="shared" si="94"/>
        <v>0.52186620532713945</v>
      </c>
      <c r="AS224" t="str">
        <f t="shared" si="95"/>
        <v>Mount St. Mary's</v>
      </c>
      <c r="AT224">
        <f t="shared" si="96"/>
        <v>223</v>
      </c>
      <c r="AU224">
        <f t="shared" si="97"/>
        <v>221</v>
      </c>
      <c r="AW224" t="str">
        <f t="shared" si="98"/>
        <v>Mount St. Mary's</v>
      </c>
      <c r="AX224" t="str">
        <f t="shared" si="99"/>
        <v/>
      </c>
      <c r="AY224">
        <v>223</v>
      </c>
    </row>
    <row r="225" spans="1:51" x14ac:dyDescent="0.25">
      <c r="A225">
        <v>1</v>
      </c>
      <c r="B225">
        <v>1</v>
      </c>
      <c r="C225">
        <v>1</v>
      </c>
      <c r="D225" t="s">
        <v>214</v>
      </c>
      <c r="E225">
        <v>65.194699999999997</v>
      </c>
      <c r="F225">
        <v>206</v>
      </c>
      <c r="G225">
        <v>63.420499999999997</v>
      </c>
      <c r="H225">
        <v>193</v>
      </c>
      <c r="I225">
        <v>95.312899999999999</v>
      </c>
      <c r="J225">
        <v>275</v>
      </c>
      <c r="K225">
        <v>98.728300000000004</v>
      </c>
      <c r="L225">
        <v>242</v>
      </c>
      <c r="M225">
        <v>105.021</v>
      </c>
      <c r="N225">
        <v>268</v>
      </c>
      <c r="O225">
        <v>105.41800000000001</v>
      </c>
      <c r="P225">
        <v>234</v>
      </c>
      <c r="Q225">
        <v>-6.69001</v>
      </c>
      <c r="R225">
        <v>238</v>
      </c>
      <c r="S225">
        <f t="shared" si="75"/>
        <v>-0.10261110182269421</v>
      </c>
      <c r="T225">
        <f t="shared" si="76"/>
        <v>240</v>
      </c>
      <c r="U225">
        <f t="shared" si="77"/>
        <v>635470.81423275732</v>
      </c>
      <c r="V225">
        <f t="shared" si="78"/>
        <v>249</v>
      </c>
      <c r="W225">
        <f t="shared" si="79"/>
        <v>26.451563337336346</v>
      </c>
      <c r="X225">
        <f t="shared" si="80"/>
        <v>255</v>
      </c>
      <c r="Y225">
        <f t="shared" si="81"/>
        <v>247.5</v>
      </c>
      <c r="Z225">
        <v>0.36649999999999999</v>
      </c>
      <c r="AA225">
        <f t="shared" si="82"/>
        <v>213</v>
      </c>
      <c r="AB225">
        <v>0.28010000000000002</v>
      </c>
      <c r="AC225">
        <f t="shared" si="83"/>
        <v>0.32330000000000003</v>
      </c>
      <c r="AD225">
        <f t="shared" si="84"/>
        <v>242</v>
      </c>
      <c r="AE225">
        <v>0.40210000000000001</v>
      </c>
      <c r="AF225">
        <f t="shared" si="85"/>
        <v>196</v>
      </c>
      <c r="AG225">
        <v>0.43490000000000001</v>
      </c>
      <c r="AH225">
        <f t="shared" si="86"/>
        <v>187</v>
      </c>
      <c r="AI225">
        <f t="shared" si="87"/>
        <v>226.91666666666666</v>
      </c>
      <c r="AJ225">
        <f>IF(C225=1,(AI225/Z225),REF)</f>
        <v>619.14506593906322</v>
      </c>
      <c r="AK225">
        <f t="shared" si="88"/>
        <v>222</v>
      </c>
      <c r="AL225">
        <f>IF(B225=1,(AI225/AC225),REF)</f>
        <v>701.87648211155783</v>
      </c>
      <c r="AM225">
        <f t="shared" si="89"/>
        <v>237</v>
      </c>
      <c r="AN225">
        <f t="shared" si="90"/>
        <v>222</v>
      </c>
      <c r="AO225" t="str">
        <f t="shared" si="91"/>
        <v>Miami OH</v>
      </c>
      <c r="AP225">
        <f t="shared" si="92"/>
        <v>0.22167676137258979</v>
      </c>
      <c r="AQ225">
        <f t="shared" si="93"/>
        <v>0.1696340114925754</v>
      </c>
      <c r="AR225">
        <f t="shared" si="94"/>
        <v>0.52071096549298923</v>
      </c>
      <c r="AS225" t="str">
        <f t="shared" si="95"/>
        <v>Miami OH</v>
      </c>
      <c r="AT225">
        <f t="shared" si="96"/>
        <v>224</v>
      </c>
      <c r="AU225">
        <f t="shared" si="97"/>
        <v>229.33333333333334</v>
      </c>
      <c r="AW225" t="str">
        <f t="shared" si="98"/>
        <v>Miami OH</v>
      </c>
      <c r="AX225" t="str">
        <f t="shared" si="99"/>
        <v/>
      </c>
      <c r="AY225">
        <v>224</v>
      </c>
    </row>
    <row r="226" spans="1:51" x14ac:dyDescent="0.25">
      <c r="A226">
        <v>1</v>
      </c>
      <c r="B226">
        <v>1</v>
      </c>
      <c r="C226">
        <v>1</v>
      </c>
      <c r="D226" t="s">
        <v>245</v>
      </c>
      <c r="E226">
        <v>66.788399999999996</v>
      </c>
      <c r="F226">
        <v>132</v>
      </c>
      <c r="G226">
        <v>64.807100000000005</v>
      </c>
      <c r="H226">
        <v>130</v>
      </c>
      <c r="I226">
        <v>92.000100000000003</v>
      </c>
      <c r="J226">
        <v>311</v>
      </c>
      <c r="K226">
        <v>92.582800000000006</v>
      </c>
      <c r="L226">
        <v>315</v>
      </c>
      <c r="M226">
        <v>91.288200000000003</v>
      </c>
      <c r="N226">
        <v>19</v>
      </c>
      <c r="O226">
        <v>97.910799999999995</v>
      </c>
      <c r="P226">
        <v>90</v>
      </c>
      <c r="Q226">
        <v>-5.3280399999999997</v>
      </c>
      <c r="R226">
        <v>228</v>
      </c>
      <c r="S226">
        <f t="shared" si="75"/>
        <v>-7.9774332069640672E-2</v>
      </c>
      <c r="T226">
        <f t="shared" si="76"/>
        <v>228</v>
      </c>
      <c r="U226">
        <f t="shared" si="77"/>
        <v>572481.77010178426</v>
      </c>
      <c r="V226">
        <f t="shared" si="78"/>
        <v>302</v>
      </c>
      <c r="W226">
        <f t="shared" si="79"/>
        <v>22.941822694240813</v>
      </c>
      <c r="X226">
        <f t="shared" si="80"/>
        <v>80</v>
      </c>
      <c r="Y226">
        <f t="shared" si="81"/>
        <v>154</v>
      </c>
      <c r="Z226">
        <v>0.3301</v>
      </c>
      <c r="AA226">
        <f t="shared" si="82"/>
        <v>227</v>
      </c>
      <c r="AB226">
        <v>0.39229999999999998</v>
      </c>
      <c r="AC226">
        <f t="shared" si="83"/>
        <v>0.36119999999999997</v>
      </c>
      <c r="AD226">
        <f t="shared" si="84"/>
        <v>226</v>
      </c>
      <c r="AE226">
        <v>0.30919999999999997</v>
      </c>
      <c r="AF226">
        <f t="shared" si="85"/>
        <v>227</v>
      </c>
      <c r="AG226">
        <v>0.29580000000000001</v>
      </c>
      <c r="AH226">
        <f t="shared" si="86"/>
        <v>247</v>
      </c>
      <c r="AI226">
        <f t="shared" si="87"/>
        <v>230.66666666666666</v>
      </c>
      <c r="AJ226">
        <f>IF(C226=1,(AI226/Z226),REF)</f>
        <v>698.77814803594867</v>
      </c>
      <c r="AK226">
        <f t="shared" si="88"/>
        <v>231</v>
      </c>
      <c r="AL226">
        <f>IF(B226=1,(AI226/AC226),REF)</f>
        <v>638.61203396087126</v>
      </c>
      <c r="AM226">
        <f t="shared" si="89"/>
        <v>228</v>
      </c>
      <c r="AN226">
        <f t="shared" si="90"/>
        <v>226</v>
      </c>
      <c r="AO226" t="str">
        <f t="shared" si="91"/>
        <v>North Carolina A&amp;T</v>
      </c>
      <c r="AP226">
        <f t="shared" si="92"/>
        <v>0.1972590891207176</v>
      </c>
      <c r="AQ226">
        <f t="shared" si="93"/>
        <v>0.19177099362677796</v>
      </c>
      <c r="AR226">
        <f t="shared" si="94"/>
        <v>0.51949488518081621</v>
      </c>
      <c r="AS226" t="str">
        <f t="shared" si="95"/>
        <v>North Carolina A&amp;T</v>
      </c>
      <c r="AT226">
        <f t="shared" si="96"/>
        <v>225</v>
      </c>
      <c r="AU226">
        <f t="shared" si="97"/>
        <v>225.66666666666666</v>
      </c>
      <c r="AW226" t="str">
        <f t="shared" si="98"/>
        <v>North Carolina A&amp;T</v>
      </c>
      <c r="AX226" t="str">
        <f t="shared" si="99"/>
        <v/>
      </c>
      <c r="AY226">
        <v>225</v>
      </c>
    </row>
    <row r="227" spans="1:51" x14ac:dyDescent="0.25">
      <c r="A227">
        <v>1</v>
      </c>
      <c r="B227">
        <v>1</v>
      </c>
      <c r="C227">
        <v>1</v>
      </c>
      <c r="D227" t="s">
        <v>94</v>
      </c>
      <c r="E227">
        <v>65.194699999999997</v>
      </c>
      <c r="F227">
        <v>207</v>
      </c>
      <c r="G227">
        <v>63.5715</v>
      </c>
      <c r="H227">
        <v>186</v>
      </c>
      <c r="I227">
        <v>102.209</v>
      </c>
      <c r="J227">
        <v>142</v>
      </c>
      <c r="K227">
        <v>105.006</v>
      </c>
      <c r="L227">
        <v>134</v>
      </c>
      <c r="M227">
        <v>109.384</v>
      </c>
      <c r="N227">
        <v>330</v>
      </c>
      <c r="O227">
        <v>112.345</v>
      </c>
      <c r="P227">
        <v>325</v>
      </c>
      <c r="Q227">
        <v>-7.3387799999999999</v>
      </c>
      <c r="R227">
        <v>244</v>
      </c>
      <c r="S227">
        <f t="shared" si="75"/>
        <v>-0.11257050036275953</v>
      </c>
      <c r="T227">
        <f t="shared" si="76"/>
        <v>245</v>
      </c>
      <c r="U227">
        <f t="shared" si="77"/>
        <v>718853.71516900917</v>
      </c>
      <c r="V227">
        <f t="shared" si="78"/>
        <v>140</v>
      </c>
      <c r="W227">
        <f t="shared" si="79"/>
        <v>29.286920378411221</v>
      </c>
      <c r="X227">
        <f t="shared" si="80"/>
        <v>327</v>
      </c>
      <c r="Y227">
        <f t="shared" si="81"/>
        <v>286</v>
      </c>
      <c r="Z227">
        <v>0.3705</v>
      </c>
      <c r="AA227">
        <f t="shared" si="82"/>
        <v>210</v>
      </c>
      <c r="AB227">
        <v>0.25259999999999999</v>
      </c>
      <c r="AC227">
        <f t="shared" si="83"/>
        <v>0.31154999999999999</v>
      </c>
      <c r="AD227">
        <f t="shared" si="84"/>
        <v>249</v>
      </c>
      <c r="AE227">
        <v>0.34749999999999998</v>
      </c>
      <c r="AF227">
        <f t="shared" si="85"/>
        <v>215</v>
      </c>
      <c r="AG227">
        <v>0.40250000000000002</v>
      </c>
      <c r="AH227">
        <f t="shared" si="86"/>
        <v>206</v>
      </c>
      <c r="AI227">
        <f t="shared" si="87"/>
        <v>223.5</v>
      </c>
      <c r="AJ227">
        <f>IF(C227=1,(AI227/Z227),REF)</f>
        <v>603.23886639676118</v>
      </c>
      <c r="AK227">
        <f t="shared" si="88"/>
        <v>218</v>
      </c>
      <c r="AL227">
        <f>IF(B227=1,(AI227/AC227),REF)</f>
        <v>717.3808377467501</v>
      </c>
      <c r="AM227">
        <f t="shared" si="89"/>
        <v>244</v>
      </c>
      <c r="AN227">
        <f t="shared" si="90"/>
        <v>218</v>
      </c>
      <c r="AO227" t="str">
        <f t="shared" si="91"/>
        <v>Central Michigan</v>
      </c>
      <c r="AP227">
        <f t="shared" si="92"/>
        <v>0.22468015321988402</v>
      </c>
      <c r="AQ227">
        <f t="shared" si="93"/>
        <v>0.16302298772626653</v>
      </c>
      <c r="AR227">
        <f t="shared" si="94"/>
        <v>0.51878538103160055</v>
      </c>
      <c r="AS227" t="str">
        <f t="shared" si="95"/>
        <v>Central Michigan</v>
      </c>
      <c r="AT227">
        <f t="shared" si="96"/>
        <v>226</v>
      </c>
      <c r="AU227">
        <f t="shared" si="97"/>
        <v>231</v>
      </c>
      <c r="AW227" t="str">
        <f t="shared" si="98"/>
        <v>Central Michigan</v>
      </c>
      <c r="AX227" t="str">
        <f t="shared" si="99"/>
        <v/>
      </c>
      <c r="AY227">
        <v>226</v>
      </c>
    </row>
    <row r="228" spans="1:51" x14ac:dyDescent="0.25">
      <c r="A228">
        <v>1</v>
      </c>
      <c r="B228">
        <v>1</v>
      </c>
      <c r="C228">
        <v>1</v>
      </c>
      <c r="D228" t="s">
        <v>123</v>
      </c>
      <c r="E228">
        <v>69.329700000000003</v>
      </c>
      <c r="F228">
        <v>42</v>
      </c>
      <c r="G228">
        <v>67.192999999999998</v>
      </c>
      <c r="H228">
        <v>38</v>
      </c>
      <c r="I228">
        <v>96.225399999999993</v>
      </c>
      <c r="J228">
        <v>254</v>
      </c>
      <c r="K228">
        <v>100.517</v>
      </c>
      <c r="L228">
        <v>207</v>
      </c>
      <c r="M228">
        <v>108.276</v>
      </c>
      <c r="N228">
        <v>319</v>
      </c>
      <c r="O228">
        <v>107.374</v>
      </c>
      <c r="P228">
        <v>264</v>
      </c>
      <c r="Q228">
        <v>-6.8571499999999999</v>
      </c>
      <c r="R228">
        <v>240</v>
      </c>
      <c r="S228">
        <f t="shared" si="75"/>
        <v>-9.8904221423141869E-2</v>
      </c>
      <c r="T228">
        <f t="shared" si="76"/>
        <v>238</v>
      </c>
      <c r="U228">
        <f t="shared" si="77"/>
        <v>700484.22204618331</v>
      </c>
      <c r="V228">
        <f t="shared" si="78"/>
        <v>163</v>
      </c>
      <c r="W228">
        <f t="shared" si="79"/>
        <v>25.616470449887512</v>
      </c>
      <c r="X228">
        <f t="shared" si="80"/>
        <v>207</v>
      </c>
      <c r="Y228">
        <f t="shared" si="81"/>
        <v>222.5</v>
      </c>
      <c r="Z228">
        <v>0.32740000000000002</v>
      </c>
      <c r="AA228">
        <f t="shared" si="82"/>
        <v>228</v>
      </c>
      <c r="AB228">
        <v>0.37459999999999999</v>
      </c>
      <c r="AC228">
        <f t="shared" si="83"/>
        <v>0.35099999999999998</v>
      </c>
      <c r="AD228">
        <f t="shared" si="84"/>
        <v>230</v>
      </c>
      <c r="AE228">
        <v>0.27400000000000002</v>
      </c>
      <c r="AF228">
        <f t="shared" si="85"/>
        <v>243</v>
      </c>
      <c r="AG228">
        <v>0.41560000000000002</v>
      </c>
      <c r="AH228">
        <f t="shared" si="86"/>
        <v>200</v>
      </c>
      <c r="AI228">
        <f t="shared" si="87"/>
        <v>216.08333333333334</v>
      </c>
      <c r="AJ228">
        <f>IF(C228=1,(AI228/Z228),REF)</f>
        <v>659.99796375483606</v>
      </c>
      <c r="AK228">
        <f t="shared" si="88"/>
        <v>229</v>
      </c>
      <c r="AL228">
        <f>IF(B228=1,(AI228/AC228),REF)</f>
        <v>615.62203228869907</v>
      </c>
      <c r="AM228">
        <f t="shared" si="89"/>
        <v>225</v>
      </c>
      <c r="AN228">
        <f t="shared" si="90"/>
        <v>225</v>
      </c>
      <c r="AO228" t="str">
        <f t="shared" si="91"/>
        <v>Duquesne</v>
      </c>
      <c r="AP228">
        <f t="shared" si="92"/>
        <v>0.1967659044105825</v>
      </c>
      <c r="AQ228">
        <f t="shared" si="93"/>
        <v>0.1872115596083363</v>
      </c>
      <c r="AR228">
        <f t="shared" si="94"/>
        <v>0.51678547195508218</v>
      </c>
      <c r="AS228" t="str">
        <f t="shared" si="95"/>
        <v>Duquesne</v>
      </c>
      <c r="AT228">
        <f t="shared" si="96"/>
        <v>227</v>
      </c>
      <c r="AU228">
        <f t="shared" si="97"/>
        <v>227.33333333333334</v>
      </c>
      <c r="AW228" t="str">
        <f t="shared" si="98"/>
        <v>Duquesne</v>
      </c>
      <c r="AX228" t="str">
        <f t="shared" si="99"/>
        <v/>
      </c>
      <c r="AY228">
        <v>227</v>
      </c>
    </row>
    <row r="229" spans="1:51" x14ac:dyDescent="0.25">
      <c r="A229">
        <v>1</v>
      </c>
      <c r="B229">
        <v>1</v>
      </c>
      <c r="C229">
        <v>1</v>
      </c>
      <c r="D229" t="s">
        <v>327</v>
      </c>
      <c r="E229">
        <v>68.774600000000007</v>
      </c>
      <c r="F229">
        <v>63</v>
      </c>
      <c r="G229">
        <v>66.628600000000006</v>
      </c>
      <c r="H229">
        <v>56</v>
      </c>
      <c r="I229">
        <v>101.834</v>
      </c>
      <c r="J229">
        <v>153</v>
      </c>
      <c r="K229">
        <v>100.83799999999999</v>
      </c>
      <c r="L229">
        <v>202</v>
      </c>
      <c r="M229">
        <v>104.498</v>
      </c>
      <c r="N229">
        <v>255</v>
      </c>
      <c r="O229">
        <v>107.627</v>
      </c>
      <c r="P229">
        <v>266</v>
      </c>
      <c r="Q229">
        <v>-6.7892299999999999</v>
      </c>
      <c r="R229">
        <v>239</v>
      </c>
      <c r="S229">
        <f t="shared" si="75"/>
        <v>-9.8713769327629694E-2</v>
      </c>
      <c r="T229">
        <f t="shared" si="76"/>
        <v>237</v>
      </c>
      <c r="U229">
        <f t="shared" si="77"/>
        <v>699320.91951020237</v>
      </c>
      <c r="V229">
        <f t="shared" si="78"/>
        <v>164</v>
      </c>
      <c r="W229">
        <f t="shared" si="79"/>
        <v>25.920650879543334</v>
      </c>
      <c r="X229">
        <f t="shared" si="80"/>
        <v>221</v>
      </c>
      <c r="Y229">
        <f t="shared" si="81"/>
        <v>229</v>
      </c>
      <c r="Z229">
        <v>0.33939999999999998</v>
      </c>
      <c r="AA229">
        <f t="shared" si="82"/>
        <v>220</v>
      </c>
      <c r="AB229">
        <v>0.33550000000000002</v>
      </c>
      <c r="AC229">
        <f t="shared" si="83"/>
        <v>0.33745000000000003</v>
      </c>
      <c r="AD229">
        <f t="shared" si="84"/>
        <v>236</v>
      </c>
      <c r="AE229">
        <v>0.49519999999999997</v>
      </c>
      <c r="AF229">
        <f t="shared" si="85"/>
        <v>159</v>
      </c>
      <c r="AG229">
        <v>0.2356</v>
      </c>
      <c r="AH229">
        <f t="shared" si="86"/>
        <v>274</v>
      </c>
      <c r="AI229">
        <f t="shared" si="87"/>
        <v>216.5</v>
      </c>
      <c r="AJ229">
        <f>IF(C229=1,(AI229/Z229),REF)</f>
        <v>637.8903948143784</v>
      </c>
      <c r="AK229">
        <f t="shared" si="88"/>
        <v>225</v>
      </c>
      <c r="AL229">
        <f>IF(B229=1,(AI229/AC229),REF)</f>
        <v>641.57652985627499</v>
      </c>
      <c r="AM229">
        <f t="shared" si="89"/>
        <v>229</v>
      </c>
      <c r="AN229">
        <f t="shared" si="90"/>
        <v>225</v>
      </c>
      <c r="AO229" t="str">
        <f t="shared" si="91"/>
        <v>Stetson</v>
      </c>
      <c r="AP229">
        <f t="shared" si="92"/>
        <v>0.20467399297694114</v>
      </c>
      <c r="AQ229">
        <f t="shared" si="93"/>
        <v>0.17905777684120222</v>
      </c>
      <c r="AR229">
        <f t="shared" si="94"/>
        <v>0.51665317713353842</v>
      </c>
      <c r="AS229" t="str">
        <f t="shared" si="95"/>
        <v>Stetson</v>
      </c>
      <c r="AT229">
        <f t="shared" si="96"/>
        <v>228</v>
      </c>
      <c r="AU229">
        <f t="shared" si="97"/>
        <v>229.66666666666666</v>
      </c>
      <c r="AW229" t="str">
        <f t="shared" si="98"/>
        <v>Stetson</v>
      </c>
      <c r="AX229" t="str">
        <f t="shared" si="99"/>
        <v/>
      </c>
      <c r="AY229">
        <v>228</v>
      </c>
    </row>
    <row r="230" spans="1:51" x14ac:dyDescent="0.25">
      <c r="A230">
        <v>1</v>
      </c>
      <c r="B230">
        <v>1</v>
      </c>
      <c r="C230">
        <v>1</v>
      </c>
      <c r="D230" t="s">
        <v>93</v>
      </c>
      <c r="E230">
        <v>70.823599999999999</v>
      </c>
      <c r="F230">
        <v>18</v>
      </c>
      <c r="G230">
        <v>68.119699999999995</v>
      </c>
      <c r="H230">
        <v>25</v>
      </c>
      <c r="I230">
        <v>101.584</v>
      </c>
      <c r="J230">
        <v>159</v>
      </c>
      <c r="K230">
        <v>101.64400000000001</v>
      </c>
      <c r="L230">
        <v>188</v>
      </c>
      <c r="M230">
        <v>107.187</v>
      </c>
      <c r="N230">
        <v>307</v>
      </c>
      <c r="O230">
        <v>109.777</v>
      </c>
      <c r="P230">
        <v>302</v>
      </c>
      <c r="Q230">
        <v>-8.1325500000000002</v>
      </c>
      <c r="R230">
        <v>256</v>
      </c>
      <c r="S230">
        <f t="shared" si="75"/>
        <v>-0.11483460315488052</v>
      </c>
      <c r="T230">
        <f t="shared" si="76"/>
        <v>249</v>
      </c>
      <c r="U230">
        <f t="shared" si="77"/>
        <v>731714.2171733696</v>
      </c>
      <c r="V230">
        <f t="shared" si="78"/>
        <v>119</v>
      </c>
      <c r="W230">
        <f t="shared" si="79"/>
        <v>25.980061490935604</v>
      </c>
      <c r="X230">
        <f t="shared" si="80"/>
        <v>227</v>
      </c>
      <c r="Y230">
        <f t="shared" si="81"/>
        <v>238</v>
      </c>
      <c r="Z230">
        <v>0.36499999999999999</v>
      </c>
      <c r="AA230">
        <f t="shared" si="82"/>
        <v>214</v>
      </c>
      <c r="AB230">
        <v>0.2515</v>
      </c>
      <c r="AC230">
        <f t="shared" si="83"/>
        <v>0.30825000000000002</v>
      </c>
      <c r="AD230">
        <f t="shared" si="84"/>
        <v>252</v>
      </c>
      <c r="AE230">
        <v>0.27189999999999998</v>
      </c>
      <c r="AF230">
        <f t="shared" si="85"/>
        <v>245</v>
      </c>
      <c r="AG230">
        <v>0.41220000000000001</v>
      </c>
      <c r="AH230">
        <f t="shared" si="86"/>
        <v>203</v>
      </c>
      <c r="AI230">
        <f t="shared" si="87"/>
        <v>217.66666666666666</v>
      </c>
      <c r="AJ230">
        <f>IF(C230=1,(AI230/Z230),REF)</f>
        <v>596.34703196347027</v>
      </c>
      <c r="AK230">
        <f t="shared" si="88"/>
        <v>216</v>
      </c>
      <c r="AL230">
        <f>IF(B230=1,(AI230/AC230),REF)</f>
        <v>706.13679372803449</v>
      </c>
      <c r="AM230">
        <f t="shared" si="89"/>
        <v>241</v>
      </c>
      <c r="AN230">
        <f t="shared" si="90"/>
        <v>216</v>
      </c>
      <c r="AO230" t="str">
        <f t="shared" si="91"/>
        <v>Central Connecticut</v>
      </c>
      <c r="AP230">
        <f t="shared" si="92"/>
        <v>0.22159930236297606</v>
      </c>
      <c r="AQ230">
        <f t="shared" si="93"/>
        <v>0.16161504750088154</v>
      </c>
      <c r="AR230">
        <f t="shared" si="94"/>
        <v>0.51637440440704874</v>
      </c>
      <c r="AS230" t="str">
        <f t="shared" si="95"/>
        <v>Central Connecticut</v>
      </c>
      <c r="AT230">
        <f t="shared" si="96"/>
        <v>229</v>
      </c>
      <c r="AU230">
        <f t="shared" si="97"/>
        <v>232.33333333333334</v>
      </c>
      <c r="AW230" t="str">
        <f t="shared" si="98"/>
        <v>Central Connecticut</v>
      </c>
      <c r="AX230" t="str">
        <f t="shared" si="99"/>
        <v/>
      </c>
      <c r="AY230">
        <v>229</v>
      </c>
    </row>
    <row r="231" spans="1:51" x14ac:dyDescent="0.25">
      <c r="A231">
        <v>1</v>
      </c>
      <c r="B231">
        <v>1</v>
      </c>
      <c r="C231">
        <v>1</v>
      </c>
      <c r="D231" t="s">
        <v>341</v>
      </c>
      <c r="E231">
        <v>71.480599999999995</v>
      </c>
      <c r="F231">
        <v>8</v>
      </c>
      <c r="G231">
        <v>69.850899999999996</v>
      </c>
      <c r="H231">
        <v>5</v>
      </c>
      <c r="I231">
        <v>98.182000000000002</v>
      </c>
      <c r="J231">
        <v>224</v>
      </c>
      <c r="K231">
        <v>101.121</v>
      </c>
      <c r="L231">
        <v>197</v>
      </c>
      <c r="M231">
        <v>105.90900000000001</v>
      </c>
      <c r="N231">
        <v>284</v>
      </c>
      <c r="O231">
        <v>108.733</v>
      </c>
      <c r="P231">
        <v>288</v>
      </c>
      <c r="Q231">
        <v>-7.61212</v>
      </c>
      <c r="R231">
        <v>249</v>
      </c>
      <c r="S231">
        <f t="shared" si="75"/>
        <v>-0.10649043236906251</v>
      </c>
      <c r="T231">
        <f t="shared" si="76"/>
        <v>242</v>
      </c>
      <c r="U231">
        <f t="shared" si="77"/>
        <v>730921.77597266447</v>
      </c>
      <c r="V231">
        <f t="shared" si="78"/>
        <v>120</v>
      </c>
      <c r="W231">
        <f t="shared" si="79"/>
        <v>25.350702793032873</v>
      </c>
      <c r="X231">
        <f t="shared" si="80"/>
        <v>186</v>
      </c>
      <c r="Y231">
        <f t="shared" si="81"/>
        <v>214</v>
      </c>
      <c r="Z231">
        <v>0.39419999999999999</v>
      </c>
      <c r="AA231">
        <f t="shared" si="82"/>
        <v>199</v>
      </c>
      <c r="AB231">
        <v>0.1464</v>
      </c>
      <c r="AC231">
        <f t="shared" si="83"/>
        <v>0.27029999999999998</v>
      </c>
      <c r="AD231">
        <f t="shared" si="84"/>
        <v>263</v>
      </c>
      <c r="AE231">
        <v>0.4531</v>
      </c>
      <c r="AF231">
        <f t="shared" si="85"/>
        <v>175</v>
      </c>
      <c r="AG231">
        <v>0.33860000000000001</v>
      </c>
      <c r="AH231">
        <f t="shared" si="86"/>
        <v>225</v>
      </c>
      <c r="AI231">
        <f t="shared" si="87"/>
        <v>206.5</v>
      </c>
      <c r="AJ231">
        <f>IF(C231=1,(AI231/Z231),REF)</f>
        <v>523.84576357179094</v>
      </c>
      <c r="AK231">
        <f t="shared" si="88"/>
        <v>207</v>
      </c>
      <c r="AL231">
        <f>IF(B231=1,(AI231/AC231),REF)</f>
        <v>763.96596374398825</v>
      </c>
      <c r="AM231">
        <f t="shared" si="89"/>
        <v>249</v>
      </c>
      <c r="AN231">
        <f t="shared" si="90"/>
        <v>207</v>
      </c>
      <c r="AO231" t="str">
        <f t="shared" si="91"/>
        <v>Texas St.</v>
      </c>
      <c r="AP231">
        <f t="shared" si="92"/>
        <v>0.24244973117298568</v>
      </c>
      <c r="AQ231">
        <f t="shared" si="93"/>
        <v>0.14033035003689751</v>
      </c>
      <c r="AR231">
        <f t="shared" si="94"/>
        <v>0.51614025712114986</v>
      </c>
      <c r="AS231" t="str">
        <f t="shared" si="95"/>
        <v>Texas St.</v>
      </c>
      <c r="AT231">
        <f t="shared" si="96"/>
        <v>230</v>
      </c>
      <c r="AU231">
        <f t="shared" si="97"/>
        <v>233.33333333333334</v>
      </c>
      <c r="AW231" t="str">
        <f t="shared" si="98"/>
        <v>Texas St.</v>
      </c>
      <c r="AX231" t="str">
        <f t="shared" si="99"/>
        <v/>
      </c>
      <c r="AY231">
        <v>230</v>
      </c>
    </row>
    <row r="232" spans="1:51" x14ac:dyDescent="0.25">
      <c r="A232">
        <v>1</v>
      </c>
      <c r="B232">
        <v>1</v>
      </c>
      <c r="C232">
        <v>1</v>
      </c>
      <c r="D232" t="s">
        <v>384</v>
      </c>
      <c r="E232">
        <v>66.094200000000001</v>
      </c>
      <c r="F232">
        <v>168</v>
      </c>
      <c r="G232">
        <v>64.3643</v>
      </c>
      <c r="H232">
        <v>148</v>
      </c>
      <c r="I232">
        <v>102.649</v>
      </c>
      <c r="J232">
        <v>131</v>
      </c>
      <c r="K232">
        <v>101.492</v>
      </c>
      <c r="L232">
        <v>190</v>
      </c>
      <c r="M232">
        <v>105.538</v>
      </c>
      <c r="N232">
        <v>277</v>
      </c>
      <c r="O232">
        <v>108.97199999999999</v>
      </c>
      <c r="P232">
        <v>294</v>
      </c>
      <c r="Q232">
        <v>-7.48</v>
      </c>
      <c r="R232">
        <v>246</v>
      </c>
      <c r="S232">
        <f t="shared" si="75"/>
        <v>-0.11317180630070399</v>
      </c>
      <c r="T232">
        <f t="shared" si="76"/>
        <v>247</v>
      </c>
      <c r="U232">
        <f t="shared" si="77"/>
        <v>680811.63919922884</v>
      </c>
      <c r="V232">
        <f t="shared" si="78"/>
        <v>187</v>
      </c>
      <c r="W232">
        <f t="shared" si="79"/>
        <v>27.513163212554588</v>
      </c>
      <c r="X232">
        <f t="shared" si="80"/>
        <v>290</v>
      </c>
      <c r="Y232">
        <f t="shared" si="81"/>
        <v>268.5</v>
      </c>
      <c r="Z232">
        <v>0.37080000000000002</v>
      </c>
      <c r="AA232">
        <f t="shared" si="82"/>
        <v>209</v>
      </c>
      <c r="AB232">
        <v>0.21809999999999999</v>
      </c>
      <c r="AC232">
        <f t="shared" si="83"/>
        <v>0.29444999999999999</v>
      </c>
      <c r="AD232">
        <f t="shared" si="84"/>
        <v>257</v>
      </c>
      <c r="AE232">
        <v>0.31290000000000001</v>
      </c>
      <c r="AF232">
        <f t="shared" si="85"/>
        <v>226</v>
      </c>
      <c r="AG232">
        <v>0.40089999999999998</v>
      </c>
      <c r="AH232">
        <f t="shared" si="86"/>
        <v>207</v>
      </c>
      <c r="AI232">
        <f t="shared" si="87"/>
        <v>232.08333333333334</v>
      </c>
      <c r="AJ232">
        <f>IF(C232=1,(AI232/Z232),REF)</f>
        <v>625.89895720963682</v>
      </c>
      <c r="AK232">
        <f t="shared" si="88"/>
        <v>223</v>
      </c>
      <c r="AL232">
        <f>IF(B232=1,(AI232/AC232),REF)</f>
        <v>788.1926756098942</v>
      </c>
      <c r="AM232">
        <f t="shared" si="89"/>
        <v>251</v>
      </c>
      <c r="AN232">
        <f t="shared" si="90"/>
        <v>223</v>
      </c>
      <c r="AO232" t="str">
        <f t="shared" si="91"/>
        <v>Western Carolina</v>
      </c>
      <c r="AP232">
        <f t="shared" si="92"/>
        <v>0.22403441279629732</v>
      </c>
      <c r="AQ232">
        <f t="shared" si="93"/>
        <v>0.15227279640962188</v>
      </c>
      <c r="AR232">
        <f t="shared" si="94"/>
        <v>0.51263117905142952</v>
      </c>
      <c r="AS232" t="str">
        <f t="shared" si="95"/>
        <v>Western Carolina</v>
      </c>
      <c r="AT232">
        <f t="shared" si="96"/>
        <v>231</v>
      </c>
      <c r="AU232">
        <f t="shared" si="97"/>
        <v>237</v>
      </c>
      <c r="AW232" t="str">
        <f t="shared" si="98"/>
        <v>Western Carolina</v>
      </c>
      <c r="AX232" t="str">
        <f t="shared" si="99"/>
        <v/>
      </c>
      <c r="AY232">
        <v>231</v>
      </c>
    </row>
    <row r="233" spans="1:51" x14ac:dyDescent="0.25">
      <c r="A233">
        <v>1</v>
      </c>
      <c r="B233">
        <v>1</v>
      </c>
      <c r="C233">
        <v>1</v>
      </c>
      <c r="D233" t="s">
        <v>110</v>
      </c>
      <c r="E233">
        <v>66.659199999999998</v>
      </c>
      <c r="F233">
        <v>142</v>
      </c>
      <c r="G233">
        <v>65.428200000000004</v>
      </c>
      <c r="H233">
        <v>99</v>
      </c>
      <c r="I233">
        <v>97.175399999999996</v>
      </c>
      <c r="J233">
        <v>239</v>
      </c>
      <c r="K233">
        <v>99.712999999999994</v>
      </c>
      <c r="L233">
        <v>222</v>
      </c>
      <c r="M233">
        <v>104.685</v>
      </c>
      <c r="N233">
        <v>262</v>
      </c>
      <c r="O233">
        <v>108.399</v>
      </c>
      <c r="P233">
        <v>283</v>
      </c>
      <c r="Q233">
        <v>-8.6860999999999997</v>
      </c>
      <c r="R233">
        <v>261</v>
      </c>
      <c r="S233">
        <f t="shared" si="75"/>
        <v>-0.13030459411454093</v>
      </c>
      <c r="T233">
        <f t="shared" si="76"/>
        <v>262</v>
      </c>
      <c r="U233">
        <f t="shared" si="77"/>
        <v>662771.25257164473</v>
      </c>
      <c r="V233">
        <f t="shared" si="78"/>
        <v>208</v>
      </c>
      <c r="W233">
        <f t="shared" si="79"/>
        <v>27.050814360440359</v>
      </c>
      <c r="X233">
        <f t="shared" si="80"/>
        <v>278</v>
      </c>
      <c r="Y233">
        <f t="shared" si="81"/>
        <v>270</v>
      </c>
      <c r="Z233">
        <v>0.37030000000000002</v>
      </c>
      <c r="AA233">
        <f t="shared" si="82"/>
        <v>211</v>
      </c>
      <c r="AB233">
        <v>0.2132</v>
      </c>
      <c r="AC233">
        <f t="shared" si="83"/>
        <v>0.29175000000000001</v>
      </c>
      <c r="AD233">
        <f t="shared" si="84"/>
        <v>258</v>
      </c>
      <c r="AE233">
        <v>0.38030000000000003</v>
      </c>
      <c r="AF233">
        <f t="shared" si="85"/>
        <v>201</v>
      </c>
      <c r="AG233">
        <v>0.31619999999999998</v>
      </c>
      <c r="AH233">
        <f t="shared" si="86"/>
        <v>237</v>
      </c>
      <c r="AI233">
        <f t="shared" si="87"/>
        <v>239.33333333333334</v>
      </c>
      <c r="AJ233">
        <f>IF(C233=1,(AI233/Z233),REF)</f>
        <v>646.32280133225311</v>
      </c>
      <c r="AK233">
        <f t="shared" si="88"/>
        <v>227</v>
      </c>
      <c r="AL233">
        <f>IF(B233=1,(AI233/AC233),REF)</f>
        <v>820.3370465581263</v>
      </c>
      <c r="AM233">
        <f t="shared" si="89"/>
        <v>254</v>
      </c>
      <c r="AN233">
        <f t="shared" si="90"/>
        <v>227</v>
      </c>
      <c r="AO233" t="str">
        <f t="shared" si="91"/>
        <v>Cornell</v>
      </c>
      <c r="AP233">
        <f t="shared" si="92"/>
        <v>0.22301506171011259</v>
      </c>
      <c r="AQ233">
        <f t="shared" si="93"/>
        <v>0.15012452220785186</v>
      </c>
      <c r="AR233">
        <f t="shared" si="94"/>
        <v>0.51090073903408162</v>
      </c>
      <c r="AS233" t="str">
        <f t="shared" si="95"/>
        <v>Cornell</v>
      </c>
      <c r="AT233">
        <f t="shared" si="96"/>
        <v>232</v>
      </c>
      <c r="AU233">
        <f t="shared" si="97"/>
        <v>239</v>
      </c>
      <c r="AW233" t="str">
        <f t="shared" si="98"/>
        <v>Cornell</v>
      </c>
      <c r="AX233" t="str">
        <f t="shared" si="99"/>
        <v/>
      </c>
      <c r="AY233">
        <v>232</v>
      </c>
    </row>
    <row r="234" spans="1:51" x14ac:dyDescent="0.25">
      <c r="A234">
        <v>1</v>
      </c>
      <c r="B234">
        <v>1</v>
      </c>
      <c r="C234">
        <v>1</v>
      </c>
      <c r="D234" t="s">
        <v>206</v>
      </c>
      <c r="E234">
        <v>68.7423</v>
      </c>
      <c r="F234">
        <v>64</v>
      </c>
      <c r="G234">
        <v>65.646299999999997</v>
      </c>
      <c r="H234">
        <v>90</v>
      </c>
      <c r="I234">
        <v>99.156499999999994</v>
      </c>
      <c r="J234">
        <v>197</v>
      </c>
      <c r="K234">
        <v>102.04300000000001</v>
      </c>
      <c r="L234">
        <v>179</v>
      </c>
      <c r="M234">
        <v>105.506</v>
      </c>
      <c r="N234">
        <v>276</v>
      </c>
      <c r="O234">
        <v>106.544</v>
      </c>
      <c r="P234">
        <v>253</v>
      </c>
      <c r="Q234">
        <v>-4.5003700000000002</v>
      </c>
      <c r="R234">
        <v>219</v>
      </c>
      <c r="S234">
        <f t="shared" si="75"/>
        <v>-6.5476424268608863E-2</v>
      </c>
      <c r="T234">
        <f t="shared" si="76"/>
        <v>215</v>
      </c>
      <c r="U234">
        <f t="shared" si="77"/>
        <v>715798.02376011282</v>
      </c>
      <c r="V234">
        <f t="shared" si="78"/>
        <v>143</v>
      </c>
      <c r="W234">
        <f t="shared" si="79"/>
        <v>25.516572481747318</v>
      </c>
      <c r="X234">
        <f t="shared" si="80"/>
        <v>196</v>
      </c>
      <c r="Y234">
        <f t="shared" si="81"/>
        <v>205.5</v>
      </c>
      <c r="Z234">
        <v>0.26840000000000003</v>
      </c>
      <c r="AA234">
        <f t="shared" si="82"/>
        <v>248</v>
      </c>
      <c r="AB234">
        <v>0.51629999999999998</v>
      </c>
      <c r="AC234">
        <f t="shared" si="83"/>
        <v>0.39234999999999998</v>
      </c>
      <c r="AD234">
        <f t="shared" si="84"/>
        <v>213</v>
      </c>
      <c r="AE234">
        <v>0.35670000000000002</v>
      </c>
      <c r="AF234">
        <f t="shared" si="85"/>
        <v>212</v>
      </c>
      <c r="AG234">
        <v>0.33139999999999997</v>
      </c>
      <c r="AH234">
        <f t="shared" si="86"/>
        <v>229</v>
      </c>
      <c r="AI234">
        <f t="shared" si="87"/>
        <v>202.91666666666666</v>
      </c>
      <c r="AJ234">
        <f>IF(C234=1,(AI234/Z234),REF)</f>
        <v>756.02334823646288</v>
      </c>
      <c r="AK234">
        <f t="shared" si="88"/>
        <v>237</v>
      </c>
      <c r="AL234">
        <f>IF(B234=1,(AI234/AC234),REF)</f>
        <v>517.18278747716749</v>
      </c>
      <c r="AM234">
        <f t="shared" si="89"/>
        <v>211</v>
      </c>
      <c r="AN234">
        <f t="shared" si="90"/>
        <v>211</v>
      </c>
      <c r="AO234" t="str">
        <f t="shared" si="91"/>
        <v>Marshall</v>
      </c>
      <c r="AP234">
        <f t="shared" si="92"/>
        <v>0.15913086417675862</v>
      </c>
      <c r="AQ234">
        <f t="shared" si="93"/>
        <v>0.21387398585378462</v>
      </c>
      <c r="AR234">
        <f t="shared" si="94"/>
        <v>0.51082694026960029</v>
      </c>
      <c r="AS234" t="str">
        <f t="shared" si="95"/>
        <v>Marshall</v>
      </c>
      <c r="AT234">
        <f t="shared" si="96"/>
        <v>233</v>
      </c>
      <c r="AU234">
        <f t="shared" si="97"/>
        <v>219</v>
      </c>
      <c r="AW234" t="str">
        <f t="shared" si="98"/>
        <v>Marshall</v>
      </c>
      <c r="AX234" t="str">
        <f t="shared" si="99"/>
        <v/>
      </c>
      <c r="AY234">
        <v>233</v>
      </c>
    </row>
    <row r="235" spans="1:51" x14ac:dyDescent="0.25">
      <c r="A235">
        <v>1</v>
      </c>
      <c r="B235">
        <v>1</v>
      </c>
      <c r="C235">
        <v>1</v>
      </c>
      <c r="D235" t="s">
        <v>296</v>
      </c>
      <c r="E235">
        <v>64.281899999999993</v>
      </c>
      <c r="F235">
        <v>245</v>
      </c>
      <c r="G235">
        <v>60.765799999999999</v>
      </c>
      <c r="H235">
        <v>293</v>
      </c>
      <c r="I235">
        <v>94.430599999999998</v>
      </c>
      <c r="J235">
        <v>288</v>
      </c>
      <c r="K235">
        <v>93.8125</v>
      </c>
      <c r="L235">
        <v>304</v>
      </c>
      <c r="M235">
        <v>96.196600000000004</v>
      </c>
      <c r="N235">
        <v>76</v>
      </c>
      <c r="O235">
        <v>99.391599999999997</v>
      </c>
      <c r="P235">
        <v>114</v>
      </c>
      <c r="Q235">
        <v>-5.5791000000000004</v>
      </c>
      <c r="R235">
        <v>229</v>
      </c>
      <c r="S235">
        <f t="shared" si="75"/>
        <v>-8.679114960821005E-2</v>
      </c>
      <c r="T235">
        <f t="shared" si="76"/>
        <v>230</v>
      </c>
      <c r="U235">
        <f t="shared" si="77"/>
        <v>565731.19133554678</v>
      </c>
      <c r="V235">
        <f t="shared" si="78"/>
        <v>315</v>
      </c>
      <c r="W235">
        <f t="shared" si="79"/>
        <v>24.415790295819566</v>
      </c>
      <c r="X235">
        <f t="shared" si="80"/>
        <v>132</v>
      </c>
      <c r="Y235">
        <f t="shared" si="81"/>
        <v>181</v>
      </c>
      <c r="Z235">
        <v>0.29430000000000001</v>
      </c>
      <c r="AA235">
        <f t="shared" si="82"/>
        <v>237</v>
      </c>
      <c r="AB235">
        <v>0.41699999999999998</v>
      </c>
      <c r="AC235">
        <f t="shared" si="83"/>
        <v>0.35565000000000002</v>
      </c>
      <c r="AD235">
        <f t="shared" si="84"/>
        <v>228</v>
      </c>
      <c r="AE235">
        <v>0.2802</v>
      </c>
      <c r="AF235">
        <f t="shared" si="85"/>
        <v>242</v>
      </c>
      <c r="AG235">
        <v>0.27950000000000003</v>
      </c>
      <c r="AH235">
        <f t="shared" si="86"/>
        <v>256</v>
      </c>
      <c r="AI235">
        <f t="shared" si="87"/>
        <v>242</v>
      </c>
      <c r="AJ235">
        <f>IF(C235=1,(AI235/Z235),REF)</f>
        <v>822.29018008834521</v>
      </c>
      <c r="AK235">
        <f t="shared" si="88"/>
        <v>241</v>
      </c>
      <c r="AL235">
        <f>IF(B235=1,(AI235/AC235),REF)</f>
        <v>680.44425699423584</v>
      </c>
      <c r="AM235">
        <f t="shared" si="89"/>
        <v>236</v>
      </c>
      <c r="AN235">
        <f t="shared" si="90"/>
        <v>228</v>
      </c>
      <c r="AO235" t="str">
        <f t="shared" si="91"/>
        <v>Sam Houston St.</v>
      </c>
      <c r="AP235">
        <f t="shared" si="92"/>
        <v>0.1730267228576966</v>
      </c>
      <c r="AQ235">
        <f t="shared" si="93"/>
        <v>0.1873326850830222</v>
      </c>
      <c r="AR235">
        <f t="shared" si="94"/>
        <v>0.50382805577744372</v>
      </c>
      <c r="AS235" t="str">
        <f t="shared" si="95"/>
        <v>Sam Houston St.</v>
      </c>
      <c r="AT235">
        <f t="shared" si="96"/>
        <v>234</v>
      </c>
      <c r="AU235">
        <f t="shared" si="97"/>
        <v>230</v>
      </c>
      <c r="AW235" t="str">
        <f t="shared" si="98"/>
        <v>Sam Houston St.</v>
      </c>
      <c r="AX235" t="str">
        <f t="shared" si="99"/>
        <v/>
      </c>
      <c r="AY235">
        <v>234</v>
      </c>
    </row>
    <row r="236" spans="1:51" x14ac:dyDescent="0.25">
      <c r="A236">
        <v>1</v>
      </c>
      <c r="B236">
        <v>1</v>
      </c>
      <c r="C236">
        <v>1</v>
      </c>
      <c r="D236" t="s">
        <v>160</v>
      </c>
      <c r="E236">
        <v>62.332900000000002</v>
      </c>
      <c r="F236">
        <v>307</v>
      </c>
      <c r="G236">
        <v>60.726500000000001</v>
      </c>
      <c r="H236">
        <v>294</v>
      </c>
      <c r="I236">
        <v>97.609899999999996</v>
      </c>
      <c r="J236">
        <v>234</v>
      </c>
      <c r="K236">
        <v>98.941500000000005</v>
      </c>
      <c r="L236">
        <v>236</v>
      </c>
      <c r="M236">
        <v>102.819</v>
      </c>
      <c r="N236">
        <v>221</v>
      </c>
      <c r="O236">
        <v>105.33799999999999</v>
      </c>
      <c r="P236">
        <v>231</v>
      </c>
      <c r="Q236">
        <v>-6.3967000000000001</v>
      </c>
      <c r="R236">
        <v>236</v>
      </c>
      <c r="S236">
        <f t="shared" si="75"/>
        <v>-0.10261836044849491</v>
      </c>
      <c r="T236">
        <f t="shared" si="76"/>
        <v>241</v>
      </c>
      <c r="U236">
        <f t="shared" si="77"/>
        <v>610202.96423806716</v>
      </c>
      <c r="V236">
        <f t="shared" si="78"/>
        <v>274</v>
      </c>
      <c r="W236">
        <f t="shared" si="79"/>
        <v>27.632410799178597</v>
      </c>
      <c r="X236">
        <f t="shared" si="80"/>
        <v>296</v>
      </c>
      <c r="Y236">
        <f t="shared" si="81"/>
        <v>268.5</v>
      </c>
      <c r="Z236">
        <v>0.27239999999999998</v>
      </c>
      <c r="AA236">
        <f t="shared" si="82"/>
        <v>247</v>
      </c>
      <c r="AB236">
        <v>0.48859999999999998</v>
      </c>
      <c r="AC236">
        <f t="shared" si="83"/>
        <v>0.38049999999999995</v>
      </c>
      <c r="AD236">
        <f t="shared" si="84"/>
        <v>218</v>
      </c>
      <c r="AE236">
        <v>0.13950000000000001</v>
      </c>
      <c r="AF236">
        <f t="shared" si="85"/>
        <v>298</v>
      </c>
      <c r="AG236">
        <v>0.41589999999999999</v>
      </c>
      <c r="AH236">
        <f t="shared" si="86"/>
        <v>199</v>
      </c>
      <c r="AI236">
        <f t="shared" si="87"/>
        <v>249.75</v>
      </c>
      <c r="AJ236">
        <f>IF(C236=1,(AI236/Z236),REF)</f>
        <v>916.85022026431727</v>
      </c>
      <c r="AK236">
        <f t="shared" si="88"/>
        <v>249</v>
      </c>
      <c r="AL236">
        <f>IF(B236=1,(AI236/AC236),REF)</f>
        <v>656.37319316688581</v>
      </c>
      <c r="AM236">
        <f t="shared" si="89"/>
        <v>231</v>
      </c>
      <c r="AN236">
        <f t="shared" si="90"/>
        <v>218</v>
      </c>
      <c r="AO236" t="str">
        <f t="shared" si="91"/>
        <v>Holy Cross</v>
      </c>
      <c r="AP236">
        <f t="shared" si="92"/>
        <v>0.15841733186857282</v>
      </c>
      <c r="AQ236">
        <f t="shared" si="93"/>
        <v>0.20132635036037186</v>
      </c>
      <c r="AR236">
        <f t="shared" si="94"/>
        <v>0.50348353412152869</v>
      </c>
      <c r="AS236" t="str">
        <f t="shared" si="95"/>
        <v>Holy Cross</v>
      </c>
      <c r="AT236">
        <f t="shared" si="96"/>
        <v>235</v>
      </c>
      <c r="AU236">
        <f t="shared" si="97"/>
        <v>223.66666666666666</v>
      </c>
      <c r="AW236" t="str">
        <f t="shared" si="98"/>
        <v>Holy Cross</v>
      </c>
      <c r="AX236" t="str">
        <f t="shared" si="99"/>
        <v/>
      </c>
      <c r="AY236">
        <v>235</v>
      </c>
    </row>
    <row r="237" spans="1:51" x14ac:dyDescent="0.25">
      <c r="A237">
        <v>1</v>
      </c>
      <c r="B237">
        <v>1</v>
      </c>
      <c r="C237">
        <v>1</v>
      </c>
      <c r="D237" t="s">
        <v>266</v>
      </c>
      <c r="E237">
        <v>65.871499999999997</v>
      </c>
      <c r="F237">
        <v>180</v>
      </c>
      <c r="G237">
        <v>64.605400000000003</v>
      </c>
      <c r="H237">
        <v>133</v>
      </c>
      <c r="I237">
        <v>98.020600000000002</v>
      </c>
      <c r="J237">
        <v>227</v>
      </c>
      <c r="K237">
        <v>98.4178</v>
      </c>
      <c r="L237">
        <v>249</v>
      </c>
      <c r="M237">
        <v>107.236</v>
      </c>
      <c r="N237">
        <v>308</v>
      </c>
      <c r="O237">
        <v>109.069</v>
      </c>
      <c r="P237">
        <v>295</v>
      </c>
      <c r="Q237">
        <v>-10.6516</v>
      </c>
      <c r="R237">
        <v>277</v>
      </c>
      <c r="S237">
        <f t="shared" si="75"/>
        <v>-0.16169663663344547</v>
      </c>
      <c r="T237">
        <f t="shared" si="76"/>
        <v>275</v>
      </c>
      <c r="U237">
        <f t="shared" si="77"/>
        <v>638035.52241008612</v>
      </c>
      <c r="V237">
        <f t="shared" si="78"/>
        <v>242</v>
      </c>
      <c r="W237">
        <f t="shared" si="79"/>
        <v>27.645508143250179</v>
      </c>
      <c r="X237">
        <f t="shared" si="80"/>
        <v>297</v>
      </c>
      <c r="Y237">
        <f t="shared" si="81"/>
        <v>286</v>
      </c>
      <c r="Z237">
        <v>0.35849999999999999</v>
      </c>
      <c r="AA237">
        <f t="shared" si="82"/>
        <v>216</v>
      </c>
      <c r="AB237">
        <v>0.1971</v>
      </c>
      <c r="AC237">
        <f t="shared" si="83"/>
        <v>0.27779999999999999</v>
      </c>
      <c r="AD237">
        <f t="shared" si="84"/>
        <v>262</v>
      </c>
      <c r="AE237">
        <v>0.45300000000000001</v>
      </c>
      <c r="AF237">
        <f t="shared" si="85"/>
        <v>176</v>
      </c>
      <c r="AG237">
        <v>0.2707</v>
      </c>
      <c r="AH237">
        <f t="shared" si="86"/>
        <v>261</v>
      </c>
      <c r="AI237">
        <f t="shared" si="87"/>
        <v>250.33333333333334</v>
      </c>
      <c r="AJ237">
        <f>IF(C237=1,(AI237/Z237),REF)</f>
        <v>698.279869827987</v>
      </c>
      <c r="AK237">
        <f t="shared" si="88"/>
        <v>230</v>
      </c>
      <c r="AL237">
        <f>IF(B237=1,(AI237/AC237),REF)</f>
        <v>901.12790976721874</v>
      </c>
      <c r="AM237">
        <f t="shared" si="89"/>
        <v>262</v>
      </c>
      <c r="AN237">
        <f t="shared" si="90"/>
        <v>230</v>
      </c>
      <c r="AO237" t="str">
        <f t="shared" si="91"/>
        <v>Old Dominion</v>
      </c>
      <c r="AP237">
        <f t="shared" si="92"/>
        <v>0.21424546524596758</v>
      </c>
      <c r="AQ237">
        <f t="shared" si="93"/>
        <v>0.14127774372257823</v>
      </c>
      <c r="AR237">
        <f t="shared" si="94"/>
        <v>0.50111244057050952</v>
      </c>
      <c r="AS237" t="str">
        <f t="shared" si="95"/>
        <v>Old Dominion</v>
      </c>
      <c r="AT237">
        <f t="shared" si="96"/>
        <v>236</v>
      </c>
      <c r="AU237">
        <f t="shared" si="97"/>
        <v>242.66666666666666</v>
      </c>
      <c r="AW237" t="str">
        <f t="shared" si="98"/>
        <v>Old Dominion</v>
      </c>
      <c r="AX237" t="str">
        <f t="shared" si="99"/>
        <v/>
      </c>
      <c r="AY237">
        <v>236</v>
      </c>
    </row>
    <row r="238" spans="1:51" x14ac:dyDescent="0.25">
      <c r="A238">
        <v>1</v>
      </c>
      <c r="B238">
        <v>1</v>
      </c>
      <c r="C238">
        <v>1</v>
      </c>
      <c r="D238" t="s">
        <v>228</v>
      </c>
      <c r="E238">
        <v>69.850499999999997</v>
      </c>
      <c r="F238">
        <v>30</v>
      </c>
      <c r="G238">
        <v>67.507499999999993</v>
      </c>
      <c r="H238">
        <v>32</v>
      </c>
      <c r="I238">
        <v>98.650199999999998</v>
      </c>
      <c r="J238">
        <v>214</v>
      </c>
      <c r="K238">
        <v>99.604500000000002</v>
      </c>
      <c r="L238">
        <v>224</v>
      </c>
      <c r="M238">
        <v>103.876</v>
      </c>
      <c r="N238">
        <v>241</v>
      </c>
      <c r="O238">
        <v>104.414</v>
      </c>
      <c r="P238">
        <v>208</v>
      </c>
      <c r="Q238">
        <v>-4.8095999999999997</v>
      </c>
      <c r="R238">
        <v>225</v>
      </c>
      <c r="S238">
        <f t="shared" si="75"/>
        <v>-6.8854195746630306E-2</v>
      </c>
      <c r="T238">
        <f t="shared" si="76"/>
        <v>222</v>
      </c>
      <c r="U238">
        <f t="shared" si="77"/>
        <v>692990.75148267264</v>
      </c>
      <c r="V238">
        <f t="shared" si="78"/>
        <v>175</v>
      </c>
      <c r="W238">
        <f t="shared" si="79"/>
        <v>24.313330540554393</v>
      </c>
      <c r="X238">
        <f t="shared" si="80"/>
        <v>124</v>
      </c>
      <c r="Y238">
        <f t="shared" si="81"/>
        <v>173</v>
      </c>
      <c r="Z238">
        <v>0.30149999999999999</v>
      </c>
      <c r="AA238">
        <f t="shared" si="82"/>
        <v>234</v>
      </c>
      <c r="AB238">
        <v>0.36030000000000001</v>
      </c>
      <c r="AC238">
        <f t="shared" si="83"/>
        <v>0.33089999999999997</v>
      </c>
      <c r="AD238">
        <f t="shared" si="84"/>
        <v>240</v>
      </c>
      <c r="AE238">
        <v>0.2621</v>
      </c>
      <c r="AF238">
        <f t="shared" si="85"/>
        <v>250</v>
      </c>
      <c r="AG238">
        <v>0.32529999999999998</v>
      </c>
      <c r="AH238">
        <f t="shared" si="86"/>
        <v>232</v>
      </c>
      <c r="AI238">
        <f t="shared" si="87"/>
        <v>215.33333333333334</v>
      </c>
      <c r="AJ238">
        <f>IF(C238=1,(AI238/Z238),REF)</f>
        <v>714.20674405749037</v>
      </c>
      <c r="AK238">
        <f t="shared" si="88"/>
        <v>233</v>
      </c>
      <c r="AL238">
        <f>IF(B238=1,(AI238/AC238),REF)</f>
        <v>650.75047849299892</v>
      </c>
      <c r="AM238">
        <f t="shared" si="89"/>
        <v>230</v>
      </c>
      <c r="AN238">
        <f t="shared" si="90"/>
        <v>230</v>
      </c>
      <c r="AO238" t="str">
        <f t="shared" si="91"/>
        <v>Morehead St.</v>
      </c>
      <c r="AP238">
        <f t="shared" si="92"/>
        <v>0.17977543669031204</v>
      </c>
      <c r="AQ238">
        <f t="shared" si="93"/>
        <v>0.17527088083394046</v>
      </c>
      <c r="AR238">
        <f t="shared" si="94"/>
        <v>0.50084345956933574</v>
      </c>
      <c r="AS238" t="str">
        <f t="shared" si="95"/>
        <v>Morehead St.</v>
      </c>
      <c r="AT238">
        <f t="shared" si="96"/>
        <v>237</v>
      </c>
      <c r="AU238">
        <f t="shared" si="97"/>
        <v>235.66666666666666</v>
      </c>
      <c r="AW238" t="str">
        <f t="shared" si="98"/>
        <v>Morehead St.</v>
      </c>
      <c r="AX238" t="str">
        <f t="shared" si="99"/>
        <v/>
      </c>
      <c r="AY238">
        <v>237</v>
      </c>
    </row>
    <row r="239" spans="1:51" x14ac:dyDescent="0.25">
      <c r="A239">
        <v>1</v>
      </c>
      <c r="B239">
        <v>1</v>
      </c>
      <c r="C239">
        <v>1</v>
      </c>
      <c r="D239" t="s">
        <v>250</v>
      </c>
      <c r="E239">
        <v>66.317300000000003</v>
      </c>
      <c r="F239">
        <v>160</v>
      </c>
      <c r="G239">
        <v>64.116</v>
      </c>
      <c r="H239">
        <v>161</v>
      </c>
      <c r="I239">
        <v>98.863399999999999</v>
      </c>
      <c r="J239">
        <v>203</v>
      </c>
      <c r="K239">
        <v>100.515</v>
      </c>
      <c r="L239">
        <v>208</v>
      </c>
      <c r="M239">
        <v>105.886</v>
      </c>
      <c r="N239">
        <v>282</v>
      </c>
      <c r="O239">
        <v>108.776</v>
      </c>
      <c r="P239">
        <v>290</v>
      </c>
      <c r="Q239">
        <v>-8.2611399999999993</v>
      </c>
      <c r="R239">
        <v>258</v>
      </c>
      <c r="S239">
        <f t="shared" si="75"/>
        <v>-0.12456779754302415</v>
      </c>
      <c r="T239">
        <f t="shared" si="76"/>
        <v>257</v>
      </c>
      <c r="U239">
        <f t="shared" si="77"/>
        <v>670021.2709058926</v>
      </c>
      <c r="V239">
        <f t="shared" si="78"/>
        <v>196</v>
      </c>
      <c r="W239">
        <f t="shared" si="79"/>
        <v>27.341736838840976</v>
      </c>
      <c r="X239">
        <f t="shared" si="80"/>
        <v>286</v>
      </c>
      <c r="Y239">
        <f t="shared" si="81"/>
        <v>271.5</v>
      </c>
      <c r="Z239">
        <v>0.3201</v>
      </c>
      <c r="AA239">
        <f t="shared" si="82"/>
        <v>232</v>
      </c>
      <c r="AB239">
        <v>0.31159999999999999</v>
      </c>
      <c r="AC239">
        <f t="shared" si="83"/>
        <v>0.31584999999999996</v>
      </c>
      <c r="AD239">
        <f t="shared" si="84"/>
        <v>248</v>
      </c>
      <c r="AE239">
        <v>0.15509999999999999</v>
      </c>
      <c r="AF239">
        <f t="shared" si="85"/>
        <v>293</v>
      </c>
      <c r="AG239">
        <v>0.44340000000000002</v>
      </c>
      <c r="AH239">
        <f t="shared" si="86"/>
        <v>185</v>
      </c>
      <c r="AI239">
        <f t="shared" si="87"/>
        <v>241.75</v>
      </c>
      <c r="AJ239">
        <f>IF(C239=1,(AI239/Z239),REF)</f>
        <v>755.23273976882228</v>
      </c>
      <c r="AK239">
        <f t="shared" si="88"/>
        <v>236</v>
      </c>
      <c r="AL239">
        <f>IF(B239=1,(AI239/AC239),REF)</f>
        <v>765.39496596485685</v>
      </c>
      <c r="AM239">
        <f t="shared" si="89"/>
        <v>250</v>
      </c>
      <c r="AN239">
        <f t="shared" si="90"/>
        <v>236</v>
      </c>
      <c r="AO239" t="str">
        <f t="shared" si="91"/>
        <v>North Florida</v>
      </c>
      <c r="AP239">
        <f t="shared" si="92"/>
        <v>0.18980297872008578</v>
      </c>
      <c r="AQ239">
        <f t="shared" si="93"/>
        <v>0.16394002430370344</v>
      </c>
      <c r="AR239">
        <f t="shared" si="94"/>
        <v>0.50010724373588678</v>
      </c>
      <c r="AS239" t="str">
        <f t="shared" si="95"/>
        <v>North Florida</v>
      </c>
      <c r="AT239">
        <f t="shared" si="96"/>
        <v>238</v>
      </c>
      <c r="AU239">
        <f t="shared" si="97"/>
        <v>240.66666666666666</v>
      </c>
      <c r="AW239" t="str">
        <f t="shared" si="98"/>
        <v>North Florida</v>
      </c>
      <c r="AX239" t="str">
        <f t="shared" si="99"/>
        <v/>
      </c>
      <c r="AY239">
        <v>238</v>
      </c>
    </row>
    <row r="240" spans="1:51" x14ac:dyDescent="0.25">
      <c r="A240">
        <v>1</v>
      </c>
      <c r="B240">
        <v>1</v>
      </c>
      <c r="C240">
        <v>1</v>
      </c>
      <c r="D240" t="s">
        <v>155</v>
      </c>
      <c r="E240">
        <v>64.351200000000006</v>
      </c>
      <c r="F240">
        <v>241</v>
      </c>
      <c r="G240">
        <v>61.803699999999999</v>
      </c>
      <c r="H240">
        <v>265</v>
      </c>
      <c r="I240">
        <v>93.752399999999994</v>
      </c>
      <c r="J240">
        <v>297</v>
      </c>
      <c r="K240">
        <v>93.971999999999994</v>
      </c>
      <c r="L240">
        <v>301</v>
      </c>
      <c r="M240">
        <v>94.6768</v>
      </c>
      <c r="N240">
        <v>51</v>
      </c>
      <c r="O240">
        <v>98.671300000000002</v>
      </c>
      <c r="P240">
        <v>102</v>
      </c>
      <c r="Q240">
        <v>-4.6992599999999998</v>
      </c>
      <c r="R240">
        <v>220</v>
      </c>
      <c r="S240">
        <f t="shared" si="75"/>
        <v>-7.3025833240095095E-2</v>
      </c>
      <c r="T240">
        <f t="shared" si="76"/>
        <v>225</v>
      </c>
      <c r="U240">
        <f t="shared" si="77"/>
        <v>568268.50893454079</v>
      </c>
      <c r="V240">
        <f t="shared" si="78"/>
        <v>312</v>
      </c>
      <c r="W240">
        <f t="shared" si="79"/>
        <v>24.10730765018884</v>
      </c>
      <c r="X240">
        <f t="shared" si="80"/>
        <v>119</v>
      </c>
      <c r="Y240">
        <f t="shared" si="81"/>
        <v>172</v>
      </c>
      <c r="Z240">
        <v>0.27979999999999999</v>
      </c>
      <c r="AA240">
        <f t="shared" si="82"/>
        <v>244</v>
      </c>
      <c r="AB240">
        <v>0.43519999999999998</v>
      </c>
      <c r="AC240">
        <f t="shared" si="83"/>
        <v>0.35749999999999998</v>
      </c>
      <c r="AD240">
        <f t="shared" si="84"/>
        <v>227</v>
      </c>
      <c r="AE240">
        <v>0.2334</v>
      </c>
      <c r="AF240">
        <f t="shared" si="85"/>
        <v>265</v>
      </c>
      <c r="AG240">
        <v>0.39739999999999998</v>
      </c>
      <c r="AH240">
        <f t="shared" si="86"/>
        <v>209</v>
      </c>
      <c r="AI240">
        <f t="shared" si="87"/>
        <v>235</v>
      </c>
      <c r="AJ240">
        <f>IF(C240=1,(AI240/Z240),REF)</f>
        <v>839.8856325947105</v>
      </c>
      <c r="AK240">
        <f t="shared" si="88"/>
        <v>243</v>
      </c>
      <c r="AL240">
        <f>IF(B240=1,(AI240/AC240),REF)</f>
        <v>657.34265734265739</v>
      </c>
      <c r="AM240">
        <f t="shared" si="89"/>
        <v>232</v>
      </c>
      <c r="AN240">
        <f t="shared" si="90"/>
        <v>227</v>
      </c>
      <c r="AO240" t="str">
        <f t="shared" si="91"/>
        <v>Hartford</v>
      </c>
      <c r="AP240">
        <f t="shared" si="92"/>
        <v>0.16415386986532757</v>
      </c>
      <c r="AQ240">
        <f t="shared" si="93"/>
        <v>0.18912192651215598</v>
      </c>
      <c r="AR240">
        <f t="shared" si="94"/>
        <v>0.49984293199447727</v>
      </c>
      <c r="AS240" t="str">
        <f t="shared" si="95"/>
        <v>Hartford</v>
      </c>
      <c r="AT240">
        <f t="shared" si="96"/>
        <v>239</v>
      </c>
      <c r="AU240">
        <f t="shared" si="97"/>
        <v>231</v>
      </c>
      <c r="AW240" t="str">
        <f t="shared" si="98"/>
        <v>Hartford</v>
      </c>
      <c r="AX240" t="str">
        <f t="shared" si="99"/>
        <v/>
      </c>
      <c r="AY240">
        <v>239</v>
      </c>
    </row>
    <row r="241" spans="1:51" x14ac:dyDescent="0.25">
      <c r="A241">
        <v>1</v>
      </c>
      <c r="B241">
        <v>1</v>
      </c>
      <c r="C241">
        <v>1</v>
      </c>
      <c r="D241" t="s">
        <v>137</v>
      </c>
      <c r="E241">
        <v>66.149900000000002</v>
      </c>
      <c r="F241">
        <v>167</v>
      </c>
      <c r="G241">
        <v>63.176600000000001</v>
      </c>
      <c r="H241">
        <v>201</v>
      </c>
      <c r="I241">
        <v>96.978200000000001</v>
      </c>
      <c r="J241">
        <v>243</v>
      </c>
      <c r="K241">
        <v>99.391499999999994</v>
      </c>
      <c r="L241">
        <v>226</v>
      </c>
      <c r="M241">
        <v>101.634</v>
      </c>
      <c r="N241">
        <v>190</v>
      </c>
      <c r="O241">
        <v>105.499</v>
      </c>
      <c r="P241">
        <v>238</v>
      </c>
      <c r="Q241">
        <v>-6.1075799999999996</v>
      </c>
      <c r="R241">
        <v>234</v>
      </c>
      <c r="S241">
        <f t="shared" si="75"/>
        <v>-9.2328181902013473E-2</v>
      </c>
      <c r="T241">
        <f t="shared" si="76"/>
        <v>232</v>
      </c>
      <c r="U241">
        <f t="shared" si="77"/>
        <v>653473.05064231029</v>
      </c>
      <c r="V241">
        <f t="shared" si="78"/>
        <v>220</v>
      </c>
      <c r="W241">
        <f t="shared" si="79"/>
        <v>26.101661723607311</v>
      </c>
      <c r="X241">
        <f t="shared" si="80"/>
        <v>232</v>
      </c>
      <c r="Y241">
        <f t="shared" si="81"/>
        <v>232</v>
      </c>
      <c r="Z241">
        <v>0.29060000000000002</v>
      </c>
      <c r="AA241">
        <f t="shared" si="82"/>
        <v>240</v>
      </c>
      <c r="AB241">
        <v>0.38840000000000002</v>
      </c>
      <c r="AC241">
        <f t="shared" si="83"/>
        <v>0.33950000000000002</v>
      </c>
      <c r="AD241">
        <f t="shared" si="84"/>
        <v>235</v>
      </c>
      <c r="AE241">
        <v>0.2051</v>
      </c>
      <c r="AF241">
        <f t="shared" si="85"/>
        <v>274</v>
      </c>
      <c r="AG241">
        <v>0.30790000000000001</v>
      </c>
      <c r="AH241">
        <f t="shared" si="86"/>
        <v>240</v>
      </c>
      <c r="AI241">
        <f t="shared" si="87"/>
        <v>238.83333333333334</v>
      </c>
      <c r="AJ241">
        <f>IF(C241=1,(AI241/Z241),REF)</f>
        <v>821.86281257169071</v>
      </c>
      <c r="AK241">
        <f t="shared" si="88"/>
        <v>240</v>
      </c>
      <c r="AL241">
        <f>IF(B241=1,(AI241/AC241),REF)</f>
        <v>703.48551791850764</v>
      </c>
      <c r="AM241">
        <f t="shared" si="89"/>
        <v>238</v>
      </c>
      <c r="AN241">
        <f t="shared" si="90"/>
        <v>235</v>
      </c>
      <c r="AO241" t="str">
        <f t="shared" si="91"/>
        <v>Florida Atlantic</v>
      </c>
      <c r="AP241">
        <f t="shared" si="92"/>
        <v>0.1708602775576934</v>
      </c>
      <c r="AQ241">
        <f t="shared" si="93"/>
        <v>0.17808309608530684</v>
      </c>
      <c r="AR241">
        <f t="shared" si="94"/>
        <v>0.4973819079722776</v>
      </c>
      <c r="AS241" t="str">
        <f t="shared" si="95"/>
        <v>Florida Atlantic</v>
      </c>
      <c r="AT241">
        <f t="shared" si="96"/>
        <v>240</v>
      </c>
      <c r="AU241">
        <f t="shared" si="97"/>
        <v>236.66666666666666</v>
      </c>
      <c r="AW241" t="str">
        <f t="shared" si="98"/>
        <v>Florida Atlantic</v>
      </c>
      <c r="AX241" t="str">
        <f t="shared" si="99"/>
        <v/>
      </c>
      <c r="AY241">
        <v>240</v>
      </c>
    </row>
    <row r="242" spans="1:51" x14ac:dyDescent="0.25">
      <c r="A242">
        <v>1</v>
      </c>
      <c r="B242">
        <v>1</v>
      </c>
      <c r="C242">
        <v>1</v>
      </c>
      <c r="D242" t="s">
        <v>157</v>
      </c>
      <c r="E242">
        <v>69.689700000000002</v>
      </c>
      <c r="F242">
        <v>33</v>
      </c>
      <c r="G242">
        <v>67.260300000000001</v>
      </c>
      <c r="H242">
        <v>36</v>
      </c>
      <c r="I242">
        <v>103.29900000000001</v>
      </c>
      <c r="J242">
        <v>118</v>
      </c>
      <c r="K242">
        <v>103.479</v>
      </c>
      <c r="L242">
        <v>150</v>
      </c>
      <c r="M242">
        <v>102.754</v>
      </c>
      <c r="N242">
        <v>217</v>
      </c>
      <c r="O242">
        <v>106.352</v>
      </c>
      <c r="P242">
        <v>251</v>
      </c>
      <c r="Q242">
        <v>-2.8735599999999999</v>
      </c>
      <c r="R242">
        <v>201</v>
      </c>
      <c r="S242">
        <f t="shared" si="75"/>
        <v>-4.1225604357602412E-2</v>
      </c>
      <c r="T242">
        <f t="shared" si="76"/>
        <v>199</v>
      </c>
      <c r="U242">
        <f t="shared" si="77"/>
        <v>746230.57843225775</v>
      </c>
      <c r="V242">
        <f t="shared" si="78"/>
        <v>104</v>
      </c>
      <c r="W242">
        <f t="shared" si="79"/>
        <v>25.097153291283458</v>
      </c>
      <c r="X242">
        <f t="shared" si="80"/>
        <v>172</v>
      </c>
      <c r="Y242">
        <f t="shared" si="81"/>
        <v>185.5</v>
      </c>
      <c r="Z242">
        <v>0.2213</v>
      </c>
      <c r="AA242">
        <f t="shared" si="82"/>
        <v>266</v>
      </c>
      <c r="AB242">
        <v>0.56989999999999996</v>
      </c>
      <c r="AC242">
        <f t="shared" si="83"/>
        <v>0.39559999999999995</v>
      </c>
      <c r="AD242">
        <f t="shared" si="84"/>
        <v>210</v>
      </c>
      <c r="AE242">
        <v>0.17699999999999999</v>
      </c>
      <c r="AF242">
        <f t="shared" si="85"/>
        <v>285</v>
      </c>
      <c r="AG242">
        <v>0.66169999999999995</v>
      </c>
      <c r="AH242">
        <f t="shared" si="86"/>
        <v>112</v>
      </c>
      <c r="AI242">
        <f t="shared" si="87"/>
        <v>182.58333333333334</v>
      </c>
      <c r="AJ242">
        <f>IF(C242=1,(AI242/Z242),REF)</f>
        <v>825.04895315559577</v>
      </c>
      <c r="AK242">
        <f t="shared" si="88"/>
        <v>242</v>
      </c>
      <c r="AL242">
        <f>IF(B242=1,(AI242/AC242),REF)</f>
        <v>461.53522076171225</v>
      </c>
      <c r="AM242">
        <f t="shared" si="89"/>
        <v>201</v>
      </c>
      <c r="AN242">
        <f t="shared" si="90"/>
        <v>201</v>
      </c>
      <c r="AO242" t="str">
        <f t="shared" si="91"/>
        <v>Hawaii</v>
      </c>
      <c r="AP242">
        <f t="shared" si="92"/>
        <v>0.13006452904738508</v>
      </c>
      <c r="AQ242">
        <f t="shared" si="93"/>
        <v>0.21873611331683943</v>
      </c>
      <c r="AR242">
        <f t="shared" si="94"/>
        <v>0.49730051864144414</v>
      </c>
      <c r="AS242" t="str">
        <f t="shared" si="95"/>
        <v>Hawaii</v>
      </c>
      <c r="AT242">
        <f t="shared" si="96"/>
        <v>241</v>
      </c>
      <c r="AU242">
        <f t="shared" si="97"/>
        <v>217.33333333333334</v>
      </c>
      <c r="AW242" t="str">
        <f t="shared" si="98"/>
        <v>Hawaii</v>
      </c>
      <c r="AX242" t="str">
        <f t="shared" si="99"/>
        <v/>
      </c>
      <c r="AY242">
        <v>241</v>
      </c>
    </row>
    <row r="243" spans="1:51" x14ac:dyDescent="0.25">
      <c r="A243">
        <v>1</v>
      </c>
      <c r="B243">
        <v>1</v>
      </c>
      <c r="C243">
        <v>1</v>
      </c>
      <c r="D243" t="s">
        <v>174</v>
      </c>
      <c r="E243">
        <v>65.089299999999994</v>
      </c>
      <c r="F243">
        <v>213</v>
      </c>
      <c r="G243">
        <v>64.103499999999997</v>
      </c>
      <c r="H243">
        <v>163</v>
      </c>
      <c r="I243">
        <v>99.482200000000006</v>
      </c>
      <c r="J243">
        <v>187</v>
      </c>
      <c r="K243">
        <v>98.255099999999999</v>
      </c>
      <c r="L243">
        <v>252</v>
      </c>
      <c r="M243">
        <v>102.477</v>
      </c>
      <c r="N243">
        <v>210</v>
      </c>
      <c r="O243">
        <v>105.218</v>
      </c>
      <c r="P243">
        <v>226</v>
      </c>
      <c r="Q243">
        <v>-6.9627400000000002</v>
      </c>
      <c r="R243">
        <v>242</v>
      </c>
      <c r="S243">
        <f t="shared" si="75"/>
        <v>-0.10697457185743287</v>
      </c>
      <c r="T243">
        <f t="shared" si="76"/>
        <v>243</v>
      </c>
      <c r="U243">
        <f t="shared" si="77"/>
        <v>628376.31191621756</v>
      </c>
      <c r="V243">
        <f t="shared" si="78"/>
        <v>255</v>
      </c>
      <c r="W243">
        <f t="shared" si="79"/>
        <v>26.414017843142958</v>
      </c>
      <c r="X243">
        <f t="shared" si="80"/>
        <v>251</v>
      </c>
      <c r="Y243">
        <f t="shared" si="81"/>
        <v>247</v>
      </c>
      <c r="Z243">
        <v>0.29310000000000003</v>
      </c>
      <c r="AA243">
        <f t="shared" si="82"/>
        <v>238</v>
      </c>
      <c r="AB243">
        <v>0.34100000000000003</v>
      </c>
      <c r="AC243">
        <f t="shared" si="83"/>
        <v>0.31705000000000005</v>
      </c>
      <c r="AD243">
        <f t="shared" si="84"/>
        <v>246</v>
      </c>
      <c r="AE243">
        <v>0.54190000000000005</v>
      </c>
      <c r="AF243">
        <f t="shared" si="85"/>
        <v>137</v>
      </c>
      <c r="AG243">
        <v>0.32069999999999999</v>
      </c>
      <c r="AH243">
        <f t="shared" si="86"/>
        <v>236</v>
      </c>
      <c r="AI243">
        <f t="shared" si="87"/>
        <v>227.33333333333334</v>
      </c>
      <c r="AJ243">
        <f>IF(C243=1,(AI243/Z243),REF)</f>
        <v>775.6169680427613</v>
      </c>
      <c r="AK243">
        <f t="shared" si="88"/>
        <v>238</v>
      </c>
      <c r="AL243">
        <f>IF(B243=1,(AI243/AC243),REF)</f>
        <v>717.02675708353036</v>
      </c>
      <c r="AM243">
        <f t="shared" si="89"/>
        <v>243</v>
      </c>
      <c r="AN243">
        <f t="shared" si="90"/>
        <v>238</v>
      </c>
      <c r="AO243" t="str">
        <f t="shared" si="91"/>
        <v>IPFW</v>
      </c>
      <c r="AP243">
        <f t="shared" si="92"/>
        <v>0.17333111025578896</v>
      </c>
      <c r="AQ243">
        <f t="shared" si="93"/>
        <v>0.1659111796845881</v>
      </c>
      <c r="AR243">
        <f t="shared" si="94"/>
        <v>0.49180393149170781</v>
      </c>
      <c r="AS243" t="str">
        <f t="shared" si="95"/>
        <v>IPFW</v>
      </c>
      <c r="AT243">
        <f t="shared" si="96"/>
        <v>242</v>
      </c>
      <c r="AU243">
        <f t="shared" si="97"/>
        <v>242</v>
      </c>
      <c r="AW243" t="str">
        <f t="shared" si="98"/>
        <v>IPFW</v>
      </c>
      <c r="AX243" t="str">
        <f t="shared" si="99"/>
        <v/>
      </c>
      <c r="AY243">
        <v>242</v>
      </c>
    </row>
    <row r="244" spans="1:51" x14ac:dyDescent="0.25">
      <c r="A244">
        <v>1</v>
      </c>
      <c r="B244">
        <v>1</v>
      </c>
      <c r="C244">
        <v>1</v>
      </c>
      <c r="D244" t="s">
        <v>353</v>
      </c>
      <c r="E244">
        <v>64.019400000000005</v>
      </c>
      <c r="F244">
        <v>259</v>
      </c>
      <c r="G244">
        <v>61.9129</v>
      </c>
      <c r="H244">
        <v>259</v>
      </c>
      <c r="I244">
        <v>97.326099999999997</v>
      </c>
      <c r="J244">
        <v>237</v>
      </c>
      <c r="K244">
        <v>98.966399999999993</v>
      </c>
      <c r="L244">
        <v>234</v>
      </c>
      <c r="M244">
        <v>104.474</v>
      </c>
      <c r="N244">
        <v>253</v>
      </c>
      <c r="O244">
        <v>102.76600000000001</v>
      </c>
      <c r="P244">
        <v>175</v>
      </c>
      <c r="Q244">
        <v>-3.7998400000000001</v>
      </c>
      <c r="R244">
        <v>213</v>
      </c>
      <c r="S244">
        <f t="shared" si="75"/>
        <v>-5.9350759301087047E-2</v>
      </c>
      <c r="T244">
        <f t="shared" si="76"/>
        <v>214</v>
      </c>
      <c r="U244">
        <f t="shared" si="77"/>
        <v>627028.30341102183</v>
      </c>
      <c r="V244">
        <f t="shared" si="78"/>
        <v>258</v>
      </c>
      <c r="W244">
        <f t="shared" si="79"/>
        <v>25.861131623550271</v>
      </c>
      <c r="X244">
        <f t="shared" si="80"/>
        <v>217</v>
      </c>
      <c r="Y244">
        <f t="shared" si="81"/>
        <v>215.5</v>
      </c>
      <c r="Z244">
        <v>0.29160000000000003</v>
      </c>
      <c r="AA244">
        <f t="shared" si="82"/>
        <v>239</v>
      </c>
      <c r="AB244">
        <v>0.34560000000000002</v>
      </c>
      <c r="AC244">
        <f t="shared" si="83"/>
        <v>0.31859999999999999</v>
      </c>
      <c r="AD244">
        <f t="shared" si="84"/>
        <v>244</v>
      </c>
      <c r="AE244">
        <v>0.25950000000000001</v>
      </c>
      <c r="AF244">
        <f t="shared" si="85"/>
        <v>252</v>
      </c>
      <c r="AG244">
        <v>0.28970000000000001</v>
      </c>
      <c r="AH244">
        <f t="shared" si="86"/>
        <v>251</v>
      </c>
      <c r="AI244">
        <f t="shared" si="87"/>
        <v>239.08333333333334</v>
      </c>
      <c r="AJ244">
        <f>IF(C244=1,(AI244/Z244),REF)</f>
        <v>819.90169181527199</v>
      </c>
      <c r="AK244">
        <f t="shared" si="88"/>
        <v>239</v>
      </c>
      <c r="AL244">
        <f>IF(B244=1,(AI244/AC244),REF)</f>
        <v>750.4184975936389</v>
      </c>
      <c r="AM244">
        <f t="shared" si="89"/>
        <v>248</v>
      </c>
      <c r="AN244">
        <f t="shared" si="90"/>
        <v>239</v>
      </c>
      <c r="AO244" t="str">
        <f t="shared" si="91"/>
        <v>UC Santa Barbara</v>
      </c>
      <c r="AP244">
        <f t="shared" si="92"/>
        <v>0.17148919905221946</v>
      </c>
      <c r="AQ244">
        <f t="shared" si="93"/>
        <v>0.16577637707918949</v>
      </c>
      <c r="AR244">
        <f t="shared" si="94"/>
        <v>0.49065565448247467</v>
      </c>
      <c r="AS244" t="str">
        <f t="shared" si="95"/>
        <v>UC Santa Barbara</v>
      </c>
      <c r="AT244">
        <f t="shared" si="96"/>
        <v>243</v>
      </c>
      <c r="AU244">
        <f t="shared" si="97"/>
        <v>242</v>
      </c>
      <c r="AW244" t="str">
        <f t="shared" si="98"/>
        <v>UC Santa Barbara</v>
      </c>
      <c r="AX244" t="str">
        <f t="shared" si="99"/>
        <v/>
      </c>
      <c r="AY244">
        <v>243</v>
      </c>
    </row>
    <row r="245" spans="1:51" x14ac:dyDescent="0.25">
      <c r="A245">
        <v>1</v>
      </c>
      <c r="B245">
        <v>1</v>
      </c>
      <c r="C245">
        <v>1</v>
      </c>
      <c r="D245" t="s">
        <v>79</v>
      </c>
      <c r="E245">
        <v>63.750900000000001</v>
      </c>
      <c r="F245">
        <v>270</v>
      </c>
      <c r="G245">
        <v>62.568100000000001</v>
      </c>
      <c r="H245">
        <v>228</v>
      </c>
      <c r="I245">
        <v>95.363900000000001</v>
      </c>
      <c r="J245">
        <v>270</v>
      </c>
      <c r="K245">
        <v>95.675700000000006</v>
      </c>
      <c r="L245">
        <v>286</v>
      </c>
      <c r="M245">
        <v>100.35899999999999</v>
      </c>
      <c r="N245">
        <v>164</v>
      </c>
      <c r="O245">
        <v>101.589</v>
      </c>
      <c r="P245">
        <v>153</v>
      </c>
      <c r="Q245">
        <v>-5.9128499999999997</v>
      </c>
      <c r="R245">
        <v>233</v>
      </c>
      <c r="S245">
        <f t="shared" si="75"/>
        <v>-9.2756337557587304E-2</v>
      </c>
      <c r="T245">
        <f t="shared" si="76"/>
        <v>233</v>
      </c>
      <c r="U245">
        <f t="shared" si="77"/>
        <v>583565.51107435103</v>
      </c>
      <c r="V245">
        <f t="shared" si="78"/>
        <v>296</v>
      </c>
      <c r="W245">
        <f t="shared" si="79"/>
        <v>25.495784299790444</v>
      </c>
      <c r="X245">
        <f t="shared" si="80"/>
        <v>195</v>
      </c>
      <c r="Y245">
        <f t="shared" si="81"/>
        <v>214</v>
      </c>
      <c r="Z245">
        <v>0.2747</v>
      </c>
      <c r="AA245">
        <f t="shared" si="82"/>
        <v>245</v>
      </c>
      <c r="AB245">
        <v>0.3967</v>
      </c>
      <c r="AC245">
        <f t="shared" si="83"/>
        <v>0.3357</v>
      </c>
      <c r="AD245">
        <f t="shared" si="84"/>
        <v>237</v>
      </c>
      <c r="AE245">
        <v>0.49890000000000001</v>
      </c>
      <c r="AF245">
        <f t="shared" si="85"/>
        <v>154</v>
      </c>
      <c r="AG245">
        <v>0.2162</v>
      </c>
      <c r="AH245">
        <f t="shared" si="86"/>
        <v>283</v>
      </c>
      <c r="AI245">
        <f t="shared" si="87"/>
        <v>236.16666666666666</v>
      </c>
      <c r="AJ245">
        <f>IF(C245=1,(AI245/Z245),REF)</f>
        <v>859.72576143671881</v>
      </c>
      <c r="AK245">
        <f t="shared" si="88"/>
        <v>244</v>
      </c>
      <c r="AL245">
        <f>IF(B245=1,(AI245/AC245),REF)</f>
        <v>703.50511369278126</v>
      </c>
      <c r="AM245">
        <f t="shared" si="89"/>
        <v>239</v>
      </c>
      <c r="AN245">
        <f t="shared" si="90"/>
        <v>237</v>
      </c>
      <c r="AO245" t="str">
        <f t="shared" si="91"/>
        <v>Brown</v>
      </c>
      <c r="AP245">
        <f t="shared" si="92"/>
        <v>0.16078594997850837</v>
      </c>
      <c r="AQ245">
        <f t="shared" si="93"/>
        <v>0.17608921119869206</v>
      </c>
      <c r="AR245">
        <f t="shared" si="94"/>
        <v>0.49042838448087472</v>
      </c>
      <c r="AS245" t="str">
        <f t="shared" si="95"/>
        <v>Brown</v>
      </c>
      <c r="AT245">
        <f t="shared" si="96"/>
        <v>244</v>
      </c>
      <c r="AU245">
        <f t="shared" si="97"/>
        <v>239.33333333333334</v>
      </c>
      <c r="AW245" t="str">
        <f t="shared" si="98"/>
        <v>Brown</v>
      </c>
      <c r="AX245" t="str">
        <f t="shared" si="99"/>
        <v/>
      </c>
      <c r="AY245">
        <v>244</v>
      </c>
    </row>
    <row r="246" spans="1:51" x14ac:dyDescent="0.25">
      <c r="A246">
        <v>1</v>
      </c>
      <c r="B246">
        <v>1</v>
      </c>
      <c r="C246">
        <v>1</v>
      </c>
      <c r="D246" t="s">
        <v>128</v>
      </c>
      <c r="E246">
        <v>60.652999999999999</v>
      </c>
      <c r="F246">
        <v>335</v>
      </c>
      <c r="G246">
        <v>58.342300000000002</v>
      </c>
      <c r="H246">
        <v>337</v>
      </c>
      <c r="I246">
        <v>90.986699999999999</v>
      </c>
      <c r="J246">
        <v>321</v>
      </c>
      <c r="K246">
        <v>92.902600000000007</v>
      </c>
      <c r="L246">
        <v>312</v>
      </c>
      <c r="M246">
        <v>97.175299999999993</v>
      </c>
      <c r="N246">
        <v>91</v>
      </c>
      <c r="O246">
        <v>98.674700000000001</v>
      </c>
      <c r="P246">
        <v>103</v>
      </c>
      <c r="Q246">
        <v>-5.7721</v>
      </c>
      <c r="R246">
        <v>231</v>
      </c>
      <c r="S246">
        <f t="shared" si="75"/>
        <v>-9.5165943976390194E-2</v>
      </c>
      <c r="T246">
        <f t="shared" si="76"/>
        <v>235</v>
      </c>
      <c r="U246">
        <f t="shared" si="77"/>
        <v>523489.55839125434</v>
      </c>
      <c r="V246">
        <f t="shared" si="78"/>
        <v>334</v>
      </c>
      <c r="W246">
        <f t="shared" si="79"/>
        <v>25.578614511170315</v>
      </c>
      <c r="X246">
        <f t="shared" si="80"/>
        <v>203</v>
      </c>
      <c r="Y246">
        <f t="shared" si="81"/>
        <v>219</v>
      </c>
      <c r="Z246">
        <v>0.23050000000000001</v>
      </c>
      <c r="AA246">
        <f t="shared" si="82"/>
        <v>259</v>
      </c>
      <c r="AB246">
        <v>0.50919999999999999</v>
      </c>
      <c r="AC246">
        <f t="shared" si="83"/>
        <v>0.36985000000000001</v>
      </c>
      <c r="AD246">
        <f t="shared" si="84"/>
        <v>223</v>
      </c>
      <c r="AE246">
        <v>0.32019999999999998</v>
      </c>
      <c r="AF246">
        <f t="shared" si="85"/>
        <v>223</v>
      </c>
      <c r="AG246">
        <v>0.23580000000000001</v>
      </c>
      <c r="AH246">
        <f t="shared" si="86"/>
        <v>273</v>
      </c>
      <c r="AI246">
        <f t="shared" si="87"/>
        <v>251.16666666666666</v>
      </c>
      <c r="AJ246">
        <f>IF(C246=1,(AI246/Z246),REF)</f>
        <v>1089.6601590744756</v>
      </c>
      <c r="AK246">
        <f t="shared" si="88"/>
        <v>262</v>
      </c>
      <c r="AL246">
        <f>IF(B246=1,(AI246/AC246),REF)</f>
        <v>679.10414131855248</v>
      </c>
      <c r="AM246">
        <f t="shared" si="89"/>
        <v>235</v>
      </c>
      <c r="AN246">
        <f t="shared" si="90"/>
        <v>223</v>
      </c>
      <c r="AO246" t="str">
        <f t="shared" si="91"/>
        <v>Eastern Michigan</v>
      </c>
      <c r="AP246">
        <f t="shared" si="92"/>
        <v>0.13175504482065781</v>
      </c>
      <c r="AQ246">
        <f t="shared" si="93"/>
        <v>0.19486031028896109</v>
      </c>
      <c r="AR246">
        <f t="shared" si="94"/>
        <v>0.48439833428294782</v>
      </c>
      <c r="AS246" t="str">
        <f t="shared" si="95"/>
        <v>Eastern Michigan</v>
      </c>
      <c r="AT246">
        <f t="shared" si="96"/>
        <v>245</v>
      </c>
      <c r="AU246">
        <f t="shared" si="97"/>
        <v>230.33333333333334</v>
      </c>
      <c r="AW246" t="str">
        <f t="shared" si="98"/>
        <v>Eastern Michigan</v>
      </c>
      <c r="AX246" t="str">
        <f t="shared" si="99"/>
        <v/>
      </c>
      <c r="AY246">
        <v>245</v>
      </c>
    </row>
    <row r="247" spans="1:51" x14ac:dyDescent="0.25">
      <c r="A247">
        <v>1</v>
      </c>
      <c r="B247">
        <v>1</v>
      </c>
      <c r="C247">
        <v>1</v>
      </c>
      <c r="D247" t="s">
        <v>271</v>
      </c>
      <c r="E247">
        <v>67.484300000000005</v>
      </c>
      <c r="F247">
        <v>104</v>
      </c>
      <c r="G247">
        <v>65.988299999999995</v>
      </c>
      <c r="H247">
        <v>71</v>
      </c>
      <c r="I247">
        <v>92.679900000000004</v>
      </c>
      <c r="J247">
        <v>305</v>
      </c>
      <c r="K247">
        <v>94.811800000000005</v>
      </c>
      <c r="L247">
        <v>294</v>
      </c>
      <c r="M247">
        <v>100.88800000000001</v>
      </c>
      <c r="N247">
        <v>173</v>
      </c>
      <c r="O247">
        <v>102.60299999999999</v>
      </c>
      <c r="P247">
        <v>169</v>
      </c>
      <c r="Q247">
        <v>-7.7908799999999996</v>
      </c>
      <c r="R247">
        <v>251</v>
      </c>
      <c r="S247">
        <f t="shared" si="75"/>
        <v>-0.11545203847413382</v>
      </c>
      <c r="T247">
        <f t="shared" si="76"/>
        <v>250</v>
      </c>
      <c r="U247">
        <f t="shared" si="77"/>
        <v>606635.09414321801</v>
      </c>
      <c r="V247">
        <f t="shared" si="78"/>
        <v>279</v>
      </c>
      <c r="W247">
        <f t="shared" si="79"/>
        <v>24.471091866798826</v>
      </c>
      <c r="X247">
        <f t="shared" si="80"/>
        <v>135</v>
      </c>
      <c r="Y247">
        <f t="shared" si="81"/>
        <v>192.5</v>
      </c>
      <c r="Z247">
        <v>0.27400000000000002</v>
      </c>
      <c r="AA247">
        <f t="shared" si="82"/>
        <v>246</v>
      </c>
      <c r="AB247">
        <v>0.34289999999999998</v>
      </c>
      <c r="AC247">
        <f t="shared" si="83"/>
        <v>0.30845</v>
      </c>
      <c r="AD247">
        <f t="shared" si="84"/>
        <v>251</v>
      </c>
      <c r="AE247">
        <v>0.2462</v>
      </c>
      <c r="AF247">
        <f t="shared" si="85"/>
        <v>258</v>
      </c>
      <c r="AG247">
        <v>0.29070000000000001</v>
      </c>
      <c r="AH247">
        <f t="shared" si="86"/>
        <v>250</v>
      </c>
      <c r="AI247">
        <f t="shared" si="87"/>
        <v>246.75</v>
      </c>
      <c r="AJ247">
        <f>IF(C247=1,(AI247/Z247),REF)</f>
        <v>900.54744525547437</v>
      </c>
      <c r="AK247">
        <f t="shared" si="88"/>
        <v>247</v>
      </c>
      <c r="AL247">
        <f>IF(B247=1,(AI247/AC247),REF)</f>
        <v>799.96757983465716</v>
      </c>
      <c r="AM247">
        <f t="shared" si="89"/>
        <v>252</v>
      </c>
      <c r="AN247">
        <f t="shared" si="90"/>
        <v>247</v>
      </c>
      <c r="AO247" t="str">
        <f t="shared" si="91"/>
        <v>Penn</v>
      </c>
      <c r="AP247">
        <f t="shared" si="92"/>
        <v>0.15963397702760324</v>
      </c>
      <c r="AQ247">
        <f t="shared" si="93"/>
        <v>0.15921740464189374</v>
      </c>
      <c r="AR247">
        <f t="shared" si="94"/>
        <v>0.4797592125810084</v>
      </c>
      <c r="AS247" t="str">
        <f t="shared" si="95"/>
        <v>Penn</v>
      </c>
      <c r="AT247">
        <f t="shared" si="96"/>
        <v>246</v>
      </c>
      <c r="AU247">
        <f t="shared" si="97"/>
        <v>248</v>
      </c>
      <c r="AW247" t="str">
        <f t="shared" si="98"/>
        <v>Penn</v>
      </c>
      <c r="AX247" t="str">
        <f t="shared" si="99"/>
        <v/>
      </c>
      <c r="AY247">
        <v>246</v>
      </c>
    </row>
    <row r="248" spans="1:51" x14ac:dyDescent="0.25">
      <c r="A248">
        <v>1</v>
      </c>
      <c r="B248">
        <v>1</v>
      </c>
      <c r="C248">
        <v>1</v>
      </c>
      <c r="D248" t="s">
        <v>194</v>
      </c>
      <c r="E248">
        <v>70.637500000000003</v>
      </c>
      <c r="F248">
        <v>21</v>
      </c>
      <c r="G248">
        <v>67.845799999999997</v>
      </c>
      <c r="H248">
        <v>27</v>
      </c>
      <c r="I248">
        <v>98.781300000000002</v>
      </c>
      <c r="J248">
        <v>209</v>
      </c>
      <c r="K248">
        <v>100.587</v>
      </c>
      <c r="L248">
        <v>204</v>
      </c>
      <c r="M248">
        <v>102.77200000000001</v>
      </c>
      <c r="N248">
        <v>218</v>
      </c>
      <c r="O248">
        <v>106.241</v>
      </c>
      <c r="P248">
        <v>250</v>
      </c>
      <c r="Q248">
        <v>-5.6546599999999998</v>
      </c>
      <c r="R248">
        <v>230</v>
      </c>
      <c r="S248">
        <f t="shared" si="75"/>
        <v>-8.0042470359228401E-2</v>
      </c>
      <c r="T248">
        <f t="shared" si="76"/>
        <v>229</v>
      </c>
      <c r="U248">
        <f t="shared" si="77"/>
        <v>714692.18199273758</v>
      </c>
      <c r="V248">
        <f t="shared" si="78"/>
        <v>144</v>
      </c>
      <c r="W248">
        <f t="shared" si="79"/>
        <v>24.719069551510973</v>
      </c>
      <c r="X248">
        <f t="shared" si="80"/>
        <v>144</v>
      </c>
      <c r="Y248">
        <f t="shared" si="81"/>
        <v>186.5</v>
      </c>
      <c r="Z248">
        <v>0.23300000000000001</v>
      </c>
      <c r="AA248">
        <f t="shared" si="82"/>
        <v>257</v>
      </c>
      <c r="AB248">
        <v>0.45379999999999998</v>
      </c>
      <c r="AC248">
        <f t="shared" si="83"/>
        <v>0.34339999999999998</v>
      </c>
      <c r="AD248">
        <f t="shared" si="84"/>
        <v>232</v>
      </c>
      <c r="AE248">
        <v>0.21240000000000001</v>
      </c>
      <c r="AF248">
        <f t="shared" si="85"/>
        <v>273</v>
      </c>
      <c r="AG248">
        <v>0.37009999999999998</v>
      </c>
      <c r="AH248">
        <f t="shared" si="86"/>
        <v>215</v>
      </c>
      <c r="AI248">
        <f t="shared" si="87"/>
        <v>213.25</v>
      </c>
      <c r="AJ248">
        <f>IF(C248=1,(AI248/Z248),REF)</f>
        <v>915.23605150214587</v>
      </c>
      <c r="AK248">
        <f t="shared" si="88"/>
        <v>248</v>
      </c>
      <c r="AL248">
        <f>IF(B248=1,(AI248/AC248),REF)</f>
        <v>620.99592312172399</v>
      </c>
      <c r="AM248">
        <f t="shared" si="89"/>
        <v>226</v>
      </c>
      <c r="AN248">
        <f t="shared" si="90"/>
        <v>226</v>
      </c>
      <c r="AO248" t="str">
        <f t="shared" si="91"/>
        <v>Louisiana Lafayette</v>
      </c>
      <c r="AP248">
        <f t="shared" si="92"/>
        <v>0.1355276911392494</v>
      </c>
      <c r="AQ248">
        <f t="shared" si="93"/>
        <v>0.18295909833172405</v>
      </c>
      <c r="AR248">
        <f t="shared" si="94"/>
        <v>0.47953970403817425</v>
      </c>
      <c r="AS248" t="str">
        <f t="shared" si="95"/>
        <v>Louisiana Lafayette</v>
      </c>
      <c r="AT248">
        <f t="shared" si="96"/>
        <v>247</v>
      </c>
      <c r="AU248">
        <f t="shared" si="97"/>
        <v>235</v>
      </c>
      <c r="AW248" t="str">
        <f t="shared" si="98"/>
        <v>Louisiana Lafayette</v>
      </c>
      <c r="AX248" t="str">
        <f t="shared" si="99"/>
        <v/>
      </c>
      <c r="AY248">
        <v>247</v>
      </c>
    </row>
    <row r="249" spans="1:51" x14ac:dyDescent="0.25">
      <c r="A249">
        <v>1</v>
      </c>
      <c r="B249">
        <v>1</v>
      </c>
      <c r="C249">
        <v>1</v>
      </c>
      <c r="D249" t="s">
        <v>251</v>
      </c>
      <c r="E249">
        <v>67.459999999999994</v>
      </c>
      <c r="F249">
        <v>105</v>
      </c>
      <c r="G249">
        <v>64.595699999999994</v>
      </c>
      <c r="H249">
        <v>134</v>
      </c>
      <c r="I249">
        <v>95.969899999999996</v>
      </c>
      <c r="J249">
        <v>262</v>
      </c>
      <c r="K249">
        <v>97.225099999999998</v>
      </c>
      <c r="L249">
        <v>266</v>
      </c>
      <c r="M249">
        <v>101.38500000000001</v>
      </c>
      <c r="N249">
        <v>183</v>
      </c>
      <c r="O249">
        <v>105.42700000000001</v>
      </c>
      <c r="P249">
        <v>237</v>
      </c>
      <c r="Q249">
        <v>-8.2019300000000008</v>
      </c>
      <c r="R249">
        <v>257</v>
      </c>
      <c r="S249">
        <f t="shared" si="75"/>
        <v>-0.12158167803142618</v>
      </c>
      <c r="T249">
        <f t="shared" si="76"/>
        <v>255</v>
      </c>
      <c r="U249">
        <f t="shared" si="77"/>
        <v>637680.49592287454</v>
      </c>
      <c r="V249">
        <f t="shared" si="78"/>
        <v>243</v>
      </c>
      <c r="W249">
        <f t="shared" si="79"/>
        <v>25.566814522129985</v>
      </c>
      <c r="X249">
        <f t="shared" si="80"/>
        <v>202</v>
      </c>
      <c r="Y249">
        <f t="shared" si="81"/>
        <v>228.5</v>
      </c>
      <c r="Z249">
        <v>0.245</v>
      </c>
      <c r="AA249">
        <f t="shared" si="82"/>
        <v>254</v>
      </c>
      <c r="AB249">
        <v>0.42280000000000001</v>
      </c>
      <c r="AC249">
        <f t="shared" si="83"/>
        <v>0.33389999999999997</v>
      </c>
      <c r="AD249">
        <f t="shared" si="84"/>
        <v>238</v>
      </c>
      <c r="AE249">
        <v>0.1182</v>
      </c>
      <c r="AF249">
        <f t="shared" si="85"/>
        <v>306</v>
      </c>
      <c r="AG249">
        <v>0.41210000000000002</v>
      </c>
      <c r="AH249">
        <f t="shared" si="86"/>
        <v>204</v>
      </c>
      <c r="AI249">
        <f t="shared" si="87"/>
        <v>245.75</v>
      </c>
      <c r="AJ249">
        <f>IF(C249=1,(AI249/Z249),REF)</f>
        <v>1003.0612244897959</v>
      </c>
      <c r="AK249">
        <f t="shared" si="88"/>
        <v>255</v>
      </c>
      <c r="AL249">
        <f>IF(B249=1,(AI249/AC249),REF)</f>
        <v>735.998802036538</v>
      </c>
      <c r="AM249">
        <f t="shared" si="89"/>
        <v>246</v>
      </c>
      <c r="AN249">
        <f t="shared" si="90"/>
        <v>238</v>
      </c>
      <c r="AO249" t="str">
        <f t="shared" si="91"/>
        <v>North Texas</v>
      </c>
      <c r="AP249">
        <f t="shared" si="92"/>
        <v>0.14120782727804457</v>
      </c>
      <c r="AQ249">
        <f t="shared" si="93"/>
        <v>0.17415926962062825</v>
      </c>
      <c r="AR249">
        <f t="shared" si="94"/>
        <v>0.47765524813989829</v>
      </c>
      <c r="AS249" t="str">
        <f t="shared" si="95"/>
        <v>North Texas</v>
      </c>
      <c r="AT249">
        <f t="shared" si="96"/>
        <v>248</v>
      </c>
      <c r="AU249">
        <f t="shared" si="97"/>
        <v>241.33333333333334</v>
      </c>
      <c r="AW249" t="str">
        <f t="shared" si="98"/>
        <v>North Texas</v>
      </c>
      <c r="AX249" t="str">
        <f t="shared" si="99"/>
        <v/>
      </c>
      <c r="AY249">
        <v>248</v>
      </c>
    </row>
    <row r="250" spans="1:51" x14ac:dyDescent="0.25">
      <c r="A250">
        <v>1</v>
      </c>
      <c r="B250">
        <v>1</v>
      </c>
      <c r="C250">
        <v>1</v>
      </c>
      <c r="D250" t="s">
        <v>312</v>
      </c>
      <c r="E250">
        <v>66.780799999999999</v>
      </c>
      <c r="F250">
        <v>133</v>
      </c>
      <c r="G250">
        <v>65.114800000000002</v>
      </c>
      <c r="H250">
        <v>121</v>
      </c>
      <c r="I250">
        <v>103.76600000000001</v>
      </c>
      <c r="J250">
        <v>108</v>
      </c>
      <c r="K250">
        <v>105.456</v>
      </c>
      <c r="L250">
        <v>128</v>
      </c>
      <c r="M250">
        <v>111.255</v>
      </c>
      <c r="N250">
        <v>337</v>
      </c>
      <c r="O250">
        <v>112.985</v>
      </c>
      <c r="P250">
        <v>331</v>
      </c>
      <c r="Q250">
        <v>-7.5289799999999998</v>
      </c>
      <c r="R250">
        <v>247</v>
      </c>
      <c r="S250">
        <f t="shared" si="75"/>
        <v>-0.11274198572044654</v>
      </c>
      <c r="T250">
        <f t="shared" si="76"/>
        <v>246</v>
      </c>
      <c r="U250">
        <f t="shared" si="77"/>
        <v>742667.1355404288</v>
      </c>
      <c r="V250">
        <f t="shared" si="78"/>
        <v>108</v>
      </c>
      <c r="W250">
        <f t="shared" si="79"/>
        <v>28.852380206703653</v>
      </c>
      <c r="X250">
        <f t="shared" si="80"/>
        <v>323</v>
      </c>
      <c r="Y250">
        <f t="shared" si="81"/>
        <v>284.5</v>
      </c>
      <c r="Z250">
        <v>0.3256</v>
      </c>
      <c r="AA250">
        <f t="shared" si="82"/>
        <v>230</v>
      </c>
      <c r="AB250">
        <v>0.1532</v>
      </c>
      <c r="AC250">
        <f t="shared" si="83"/>
        <v>0.2394</v>
      </c>
      <c r="AD250">
        <f t="shared" si="84"/>
        <v>276</v>
      </c>
      <c r="AE250">
        <v>0.25940000000000002</v>
      </c>
      <c r="AF250">
        <f t="shared" si="85"/>
        <v>253</v>
      </c>
      <c r="AG250">
        <v>0.2596</v>
      </c>
      <c r="AH250">
        <f t="shared" si="86"/>
        <v>268</v>
      </c>
      <c r="AI250">
        <f t="shared" si="87"/>
        <v>239.25</v>
      </c>
      <c r="AJ250">
        <f>IF(C250=1,(AI250/Z250),REF)</f>
        <v>734.79729729729729</v>
      </c>
      <c r="AK250">
        <f t="shared" si="88"/>
        <v>234</v>
      </c>
      <c r="AL250">
        <f>IF(B250=1,(AI250/AC250),REF)</f>
        <v>999.37343358395992</v>
      </c>
      <c r="AM250">
        <f t="shared" si="89"/>
        <v>267</v>
      </c>
      <c r="AN250">
        <f t="shared" si="90"/>
        <v>234</v>
      </c>
      <c r="AO250" t="str">
        <f t="shared" si="91"/>
        <v>South Dakota</v>
      </c>
      <c r="AP250">
        <f t="shared" si="92"/>
        <v>0.1935945253544237</v>
      </c>
      <c r="AQ250">
        <f t="shared" si="93"/>
        <v>0.12018436830009406</v>
      </c>
      <c r="AR250">
        <f t="shared" si="94"/>
        <v>0.47669159297792657</v>
      </c>
      <c r="AS250" t="str">
        <f t="shared" si="95"/>
        <v>South Dakota</v>
      </c>
      <c r="AT250">
        <f t="shared" si="96"/>
        <v>249</v>
      </c>
      <c r="AU250">
        <f t="shared" si="97"/>
        <v>253</v>
      </c>
      <c r="AW250" t="str">
        <f t="shared" si="98"/>
        <v>South Dakota</v>
      </c>
      <c r="AX250" t="str">
        <f t="shared" si="99"/>
        <v/>
      </c>
      <c r="AY250">
        <v>249</v>
      </c>
    </row>
    <row r="251" spans="1:51" x14ac:dyDescent="0.25">
      <c r="A251">
        <v>1</v>
      </c>
      <c r="B251">
        <v>1</v>
      </c>
      <c r="C251">
        <v>1</v>
      </c>
      <c r="D251" t="s">
        <v>257</v>
      </c>
      <c r="E251">
        <v>60.422699999999999</v>
      </c>
      <c r="F251">
        <v>338</v>
      </c>
      <c r="G251">
        <v>57.4285</v>
      </c>
      <c r="H251">
        <v>345</v>
      </c>
      <c r="I251">
        <v>97.38</v>
      </c>
      <c r="J251">
        <v>236</v>
      </c>
      <c r="K251">
        <v>97.087000000000003</v>
      </c>
      <c r="L251">
        <v>270</v>
      </c>
      <c r="M251">
        <v>100.681</v>
      </c>
      <c r="N251">
        <v>169</v>
      </c>
      <c r="O251">
        <v>105.051</v>
      </c>
      <c r="P251">
        <v>221</v>
      </c>
      <c r="Q251">
        <v>-7.9642999999999997</v>
      </c>
      <c r="R251">
        <v>254</v>
      </c>
      <c r="S251">
        <f t="shared" si="75"/>
        <v>-0.13180476873757707</v>
      </c>
      <c r="T251">
        <f t="shared" si="76"/>
        <v>263</v>
      </c>
      <c r="U251">
        <f t="shared" si="77"/>
        <v>569537.45597001631</v>
      </c>
      <c r="V251">
        <f t="shared" si="78"/>
        <v>311</v>
      </c>
      <c r="W251">
        <f t="shared" si="79"/>
        <v>28.381815826208594</v>
      </c>
      <c r="X251">
        <f t="shared" si="80"/>
        <v>320</v>
      </c>
      <c r="Y251">
        <f t="shared" si="81"/>
        <v>291.5</v>
      </c>
      <c r="Z251">
        <v>0.26079999999999998</v>
      </c>
      <c r="AA251">
        <f t="shared" si="82"/>
        <v>250</v>
      </c>
      <c r="AB251">
        <v>0.37669999999999998</v>
      </c>
      <c r="AC251">
        <f t="shared" si="83"/>
        <v>0.31874999999999998</v>
      </c>
      <c r="AD251">
        <f t="shared" si="84"/>
        <v>243</v>
      </c>
      <c r="AE251">
        <v>0.27379999999999999</v>
      </c>
      <c r="AF251">
        <f t="shared" si="85"/>
        <v>244</v>
      </c>
      <c r="AG251">
        <v>0.2616</v>
      </c>
      <c r="AH251">
        <f t="shared" si="86"/>
        <v>263</v>
      </c>
      <c r="AI251">
        <f t="shared" si="87"/>
        <v>269.25</v>
      </c>
      <c r="AJ251">
        <f>IF(C251=1,(AI251/Z251),REF)</f>
        <v>1032.4003067484664</v>
      </c>
      <c r="AK251">
        <f t="shared" si="88"/>
        <v>257</v>
      </c>
      <c r="AL251">
        <f>IF(B251=1,(AI251/AC251),REF)</f>
        <v>844.70588235294122</v>
      </c>
      <c r="AM251">
        <f t="shared" si="89"/>
        <v>259</v>
      </c>
      <c r="AN251">
        <f t="shared" si="90"/>
        <v>243</v>
      </c>
      <c r="AO251" t="str">
        <f t="shared" si="91"/>
        <v>Northern Kentucky</v>
      </c>
      <c r="AP251">
        <f t="shared" si="92"/>
        <v>0.14988156015930384</v>
      </c>
      <c r="AQ251">
        <f t="shared" si="93"/>
        <v>0.16341872497302781</v>
      </c>
      <c r="AR251">
        <f t="shared" si="94"/>
        <v>0.47640061975140235</v>
      </c>
      <c r="AS251" t="str">
        <f t="shared" si="95"/>
        <v>Northern Kentucky</v>
      </c>
      <c r="AT251">
        <f t="shared" si="96"/>
        <v>250</v>
      </c>
      <c r="AU251">
        <f t="shared" si="97"/>
        <v>245.33333333333334</v>
      </c>
      <c r="AW251" t="str">
        <f t="shared" si="98"/>
        <v>Northern Kentucky</v>
      </c>
      <c r="AX251" t="str">
        <f t="shared" si="99"/>
        <v/>
      </c>
      <c r="AY251">
        <v>250</v>
      </c>
    </row>
    <row r="252" spans="1:51" x14ac:dyDescent="0.25">
      <c r="A252">
        <v>1</v>
      </c>
      <c r="B252">
        <v>1</v>
      </c>
      <c r="C252">
        <v>1</v>
      </c>
      <c r="D252" t="s">
        <v>140</v>
      </c>
      <c r="E252">
        <v>68.816900000000004</v>
      </c>
      <c r="F252">
        <v>60</v>
      </c>
      <c r="G252">
        <v>66.564499999999995</v>
      </c>
      <c r="H252">
        <v>58</v>
      </c>
      <c r="I252">
        <v>93.780199999999994</v>
      </c>
      <c r="J252">
        <v>296</v>
      </c>
      <c r="K252">
        <v>99.905699999999996</v>
      </c>
      <c r="L252">
        <v>220</v>
      </c>
      <c r="M252">
        <v>110.717</v>
      </c>
      <c r="N252">
        <v>335</v>
      </c>
      <c r="O252">
        <v>107.79300000000001</v>
      </c>
      <c r="P252">
        <v>270</v>
      </c>
      <c r="Q252">
        <v>-7.8871599999999997</v>
      </c>
      <c r="R252">
        <v>252</v>
      </c>
      <c r="S252">
        <f t="shared" si="75"/>
        <v>-0.1146128349286296</v>
      </c>
      <c r="T252">
        <f t="shared" si="76"/>
        <v>248</v>
      </c>
      <c r="U252">
        <f t="shared" si="77"/>
        <v>686871.72521959501</v>
      </c>
      <c r="V252">
        <f t="shared" si="78"/>
        <v>180</v>
      </c>
      <c r="W252">
        <f t="shared" si="79"/>
        <v>25.968674891136811</v>
      </c>
      <c r="X252">
        <f t="shared" si="80"/>
        <v>226</v>
      </c>
      <c r="Y252">
        <f t="shared" si="81"/>
        <v>237</v>
      </c>
      <c r="Z252">
        <v>0.2412</v>
      </c>
      <c r="AA252">
        <f t="shared" si="82"/>
        <v>256</v>
      </c>
      <c r="AB252">
        <v>0.40820000000000001</v>
      </c>
      <c r="AC252">
        <f t="shared" si="83"/>
        <v>0.32469999999999999</v>
      </c>
      <c r="AD252">
        <f t="shared" si="84"/>
        <v>241</v>
      </c>
      <c r="AE252">
        <v>0.29720000000000002</v>
      </c>
      <c r="AF252">
        <f t="shared" si="85"/>
        <v>235</v>
      </c>
      <c r="AG252">
        <v>0.26650000000000001</v>
      </c>
      <c r="AH252">
        <f t="shared" si="86"/>
        <v>262</v>
      </c>
      <c r="AI252">
        <f t="shared" si="87"/>
        <v>233.83333333333334</v>
      </c>
      <c r="AJ252">
        <f>IF(C252=1,(AI252/Z252),REF)</f>
        <v>969.45826423438371</v>
      </c>
      <c r="AK252">
        <f t="shared" si="88"/>
        <v>253</v>
      </c>
      <c r="AL252">
        <f>IF(B252=1,(AI252/AC252),REF)</f>
        <v>720.15193511959762</v>
      </c>
      <c r="AM252">
        <f t="shared" si="89"/>
        <v>245</v>
      </c>
      <c r="AN252">
        <f t="shared" si="90"/>
        <v>241</v>
      </c>
      <c r="AO252" t="str">
        <f t="shared" si="91"/>
        <v>Fordham</v>
      </c>
      <c r="AP252">
        <f t="shared" si="92"/>
        <v>0.1394921674059719</v>
      </c>
      <c r="AQ252">
        <f t="shared" si="93"/>
        <v>0.16982205276569068</v>
      </c>
      <c r="AR252">
        <f t="shared" si="94"/>
        <v>0.47396683777789173</v>
      </c>
      <c r="AS252" t="str">
        <f t="shared" si="95"/>
        <v>Fordham</v>
      </c>
      <c r="AT252">
        <f t="shared" si="96"/>
        <v>251</v>
      </c>
      <c r="AU252">
        <f t="shared" si="97"/>
        <v>244.33333333333334</v>
      </c>
      <c r="AW252" t="str">
        <f t="shared" si="98"/>
        <v>Fordham</v>
      </c>
      <c r="AX252" t="str">
        <f t="shared" si="99"/>
        <v/>
      </c>
      <c r="AY252">
        <v>251</v>
      </c>
    </row>
    <row r="253" spans="1:51" x14ac:dyDescent="0.25">
      <c r="A253">
        <v>1</v>
      </c>
      <c r="B253">
        <v>1</v>
      </c>
      <c r="C253">
        <v>1</v>
      </c>
      <c r="D253" t="s">
        <v>59</v>
      </c>
      <c r="E253">
        <v>67.864500000000007</v>
      </c>
      <c r="F253">
        <v>89</v>
      </c>
      <c r="G253">
        <v>65.749600000000001</v>
      </c>
      <c r="H253">
        <v>84</v>
      </c>
      <c r="I253">
        <v>101.84</v>
      </c>
      <c r="J253">
        <v>152</v>
      </c>
      <c r="K253">
        <v>99.153800000000004</v>
      </c>
      <c r="L253">
        <v>230</v>
      </c>
      <c r="M253">
        <v>104.779</v>
      </c>
      <c r="N253">
        <v>264</v>
      </c>
      <c r="O253">
        <v>108.194</v>
      </c>
      <c r="P253">
        <v>281</v>
      </c>
      <c r="Q253">
        <v>-9.0396699999999992</v>
      </c>
      <c r="R253">
        <v>264</v>
      </c>
      <c r="S253">
        <f t="shared" si="75"/>
        <v>-0.13320955727957912</v>
      </c>
      <c r="T253">
        <f t="shared" si="76"/>
        <v>264</v>
      </c>
      <c r="U253">
        <f t="shared" si="77"/>
        <v>667208.20669654349</v>
      </c>
      <c r="V253">
        <f t="shared" si="78"/>
        <v>201</v>
      </c>
      <c r="W253">
        <f t="shared" si="79"/>
        <v>26.490028762243028</v>
      </c>
      <c r="X253">
        <f t="shared" si="80"/>
        <v>256</v>
      </c>
      <c r="Y253">
        <f t="shared" si="81"/>
        <v>260</v>
      </c>
      <c r="Z253">
        <v>0.28660000000000002</v>
      </c>
      <c r="AA253">
        <f t="shared" si="82"/>
        <v>243</v>
      </c>
      <c r="AB253">
        <v>0.24229999999999999</v>
      </c>
      <c r="AC253">
        <f t="shared" si="83"/>
        <v>0.26445000000000002</v>
      </c>
      <c r="AD253">
        <f t="shared" si="84"/>
        <v>267</v>
      </c>
      <c r="AE253">
        <v>0.42059999999999997</v>
      </c>
      <c r="AF253">
        <f t="shared" si="85"/>
        <v>189</v>
      </c>
      <c r="AG253">
        <v>0.14599999999999999</v>
      </c>
      <c r="AH253">
        <f t="shared" si="86"/>
        <v>308</v>
      </c>
      <c r="AI253">
        <f t="shared" si="87"/>
        <v>248.16666666666666</v>
      </c>
      <c r="AJ253">
        <f>IF(C253=1,(AI253/Z253),REF)</f>
        <v>865.8990462898347</v>
      </c>
      <c r="AK253">
        <f t="shared" si="88"/>
        <v>246</v>
      </c>
      <c r="AL253">
        <f>IF(B253=1,(AI253/AC253),REF)</f>
        <v>938.42566332640058</v>
      </c>
      <c r="AM253">
        <f t="shared" si="89"/>
        <v>263</v>
      </c>
      <c r="AN253">
        <f t="shared" si="90"/>
        <v>246</v>
      </c>
      <c r="AO253" t="str">
        <f t="shared" si="91"/>
        <v>Appalachian St.</v>
      </c>
      <c r="AP253">
        <f t="shared" si="92"/>
        <v>0.16763121410682158</v>
      </c>
      <c r="AQ253">
        <f t="shared" si="93"/>
        <v>0.13380840716245707</v>
      </c>
      <c r="AR253">
        <f t="shared" si="94"/>
        <v>0.46910291960481965</v>
      </c>
      <c r="AS253" t="str">
        <f t="shared" si="95"/>
        <v>Appalachian St.</v>
      </c>
      <c r="AT253">
        <f t="shared" si="96"/>
        <v>252</v>
      </c>
      <c r="AU253">
        <f t="shared" si="97"/>
        <v>255</v>
      </c>
      <c r="AW253" t="str">
        <f t="shared" si="98"/>
        <v>Appalachian St.</v>
      </c>
      <c r="AX253" t="str">
        <f t="shared" si="99"/>
        <v/>
      </c>
      <c r="AY253">
        <v>252</v>
      </c>
    </row>
    <row r="254" spans="1:51" x14ac:dyDescent="0.25">
      <c r="A254">
        <v>1</v>
      </c>
      <c r="B254">
        <v>1</v>
      </c>
      <c r="C254">
        <v>1</v>
      </c>
      <c r="D254" t="s">
        <v>221</v>
      </c>
      <c r="E254">
        <v>68.255399999999995</v>
      </c>
      <c r="F254">
        <v>76</v>
      </c>
      <c r="G254">
        <v>66.1036</v>
      </c>
      <c r="H254">
        <v>66</v>
      </c>
      <c r="I254">
        <v>87.605400000000003</v>
      </c>
      <c r="J254">
        <v>337</v>
      </c>
      <c r="K254">
        <v>91.6785</v>
      </c>
      <c r="L254">
        <v>321</v>
      </c>
      <c r="M254">
        <v>101.572</v>
      </c>
      <c r="N254">
        <v>188</v>
      </c>
      <c r="O254">
        <v>99.587800000000001</v>
      </c>
      <c r="P254">
        <v>119</v>
      </c>
      <c r="Q254">
        <v>-7.9093499999999999</v>
      </c>
      <c r="R254">
        <v>253</v>
      </c>
      <c r="S254">
        <f t="shared" si="75"/>
        <v>-0.11587801111706916</v>
      </c>
      <c r="T254">
        <f t="shared" si="76"/>
        <v>251</v>
      </c>
      <c r="U254">
        <f t="shared" si="77"/>
        <v>573683.04418931855</v>
      </c>
      <c r="V254">
        <f t="shared" si="78"/>
        <v>301</v>
      </c>
      <c r="W254">
        <f t="shared" si="79"/>
        <v>23.067089750934649</v>
      </c>
      <c r="X254">
        <f t="shared" si="80"/>
        <v>85</v>
      </c>
      <c r="Y254">
        <f t="shared" si="81"/>
        <v>168</v>
      </c>
      <c r="Z254">
        <v>0.25459999999999999</v>
      </c>
      <c r="AA254">
        <f t="shared" si="82"/>
        <v>252</v>
      </c>
      <c r="AB254">
        <v>0.31509999999999999</v>
      </c>
      <c r="AC254">
        <f t="shared" si="83"/>
        <v>0.28484999999999999</v>
      </c>
      <c r="AD254">
        <f t="shared" si="84"/>
        <v>260</v>
      </c>
      <c r="AE254">
        <v>0.30380000000000001</v>
      </c>
      <c r="AF254">
        <f t="shared" si="85"/>
        <v>228</v>
      </c>
      <c r="AG254">
        <v>0.35139999999999999</v>
      </c>
      <c r="AH254">
        <f t="shared" si="86"/>
        <v>222</v>
      </c>
      <c r="AI254">
        <f t="shared" si="87"/>
        <v>238.33333333333334</v>
      </c>
      <c r="AJ254">
        <f>IF(C254=1,(AI254/Z254),REF)</f>
        <v>936.10892903901549</v>
      </c>
      <c r="AK254">
        <f t="shared" si="88"/>
        <v>250</v>
      </c>
      <c r="AL254">
        <f>IF(B254=1,(AI254/AC254),REF)</f>
        <v>836.69767714001523</v>
      </c>
      <c r="AM254">
        <f t="shared" si="89"/>
        <v>258</v>
      </c>
      <c r="AN254">
        <f t="shared" si="90"/>
        <v>250</v>
      </c>
      <c r="AO254" t="str">
        <f t="shared" si="91"/>
        <v>Mississippi St.</v>
      </c>
      <c r="AP254">
        <f t="shared" si="92"/>
        <v>0.14775806365465208</v>
      </c>
      <c r="AQ254">
        <f t="shared" si="93"/>
        <v>0.14621265640190531</v>
      </c>
      <c r="AR254">
        <f t="shared" si="94"/>
        <v>0.46441862914594856</v>
      </c>
      <c r="AS254" t="str">
        <f t="shared" si="95"/>
        <v>Mississippi St.</v>
      </c>
      <c r="AT254">
        <f t="shared" si="96"/>
        <v>253</v>
      </c>
      <c r="AU254">
        <f t="shared" si="97"/>
        <v>254.33333333333334</v>
      </c>
      <c r="AW254" t="str">
        <f t="shared" si="98"/>
        <v>Mississippi St.</v>
      </c>
      <c r="AX254" t="str">
        <f t="shared" si="99"/>
        <v/>
      </c>
      <c r="AY254">
        <v>253</v>
      </c>
    </row>
    <row r="255" spans="1:51" x14ac:dyDescent="0.25">
      <c r="A255">
        <v>1</v>
      </c>
      <c r="B255">
        <v>1</v>
      </c>
      <c r="C255">
        <v>1</v>
      </c>
      <c r="D255" t="s">
        <v>254</v>
      </c>
      <c r="E255">
        <v>66.858099999999993</v>
      </c>
      <c r="F255">
        <v>129</v>
      </c>
      <c r="G255">
        <v>65.796700000000001</v>
      </c>
      <c r="H255">
        <v>79</v>
      </c>
      <c r="I255">
        <v>103.572</v>
      </c>
      <c r="J255">
        <v>111</v>
      </c>
      <c r="K255">
        <v>102.581</v>
      </c>
      <c r="L255">
        <v>167</v>
      </c>
      <c r="M255">
        <v>107.145</v>
      </c>
      <c r="N255">
        <v>306</v>
      </c>
      <c r="O255">
        <v>109.804</v>
      </c>
      <c r="P255">
        <v>303</v>
      </c>
      <c r="Q255">
        <v>-7.2229099999999997</v>
      </c>
      <c r="R255">
        <v>243</v>
      </c>
      <c r="S255">
        <f t="shared" si="75"/>
        <v>-0.10803477813458653</v>
      </c>
      <c r="T255">
        <f t="shared" si="76"/>
        <v>244</v>
      </c>
      <c r="U255">
        <f t="shared" si="77"/>
        <v>703538.53053149418</v>
      </c>
      <c r="V255">
        <f t="shared" si="78"/>
        <v>161</v>
      </c>
      <c r="W255">
        <f t="shared" si="79"/>
        <v>27.531826706420368</v>
      </c>
      <c r="X255">
        <f t="shared" si="80"/>
        <v>293</v>
      </c>
      <c r="Y255">
        <f t="shared" si="81"/>
        <v>268.5</v>
      </c>
      <c r="Z255">
        <v>0.224</v>
      </c>
      <c r="AA255">
        <f t="shared" si="82"/>
        <v>265</v>
      </c>
      <c r="AB255">
        <v>0.4103</v>
      </c>
      <c r="AC255">
        <f t="shared" si="83"/>
        <v>0.31714999999999999</v>
      </c>
      <c r="AD255">
        <f t="shared" si="84"/>
        <v>245</v>
      </c>
      <c r="AE255">
        <v>0.34689999999999999</v>
      </c>
      <c r="AF255">
        <f t="shared" si="85"/>
        <v>217</v>
      </c>
      <c r="AG255">
        <v>0.2132</v>
      </c>
      <c r="AH255">
        <f t="shared" si="86"/>
        <v>284</v>
      </c>
      <c r="AI255">
        <f t="shared" si="87"/>
        <v>236.58333333333334</v>
      </c>
      <c r="AJ255">
        <f>IF(C255=1,(AI255/Z255),REF)</f>
        <v>1056.1755952380952</v>
      </c>
      <c r="AK255">
        <f t="shared" si="88"/>
        <v>259</v>
      </c>
      <c r="AL255">
        <f>IF(B255=1,(AI255/AC255),REF)</f>
        <v>745.96668243207739</v>
      </c>
      <c r="AM255">
        <f t="shared" si="89"/>
        <v>247</v>
      </c>
      <c r="AN255">
        <f t="shared" si="90"/>
        <v>245</v>
      </c>
      <c r="AO255" t="str">
        <f t="shared" si="91"/>
        <v>Northern Colorado</v>
      </c>
      <c r="AP255">
        <f t="shared" si="92"/>
        <v>0.12843986371977134</v>
      </c>
      <c r="AQ255">
        <f t="shared" si="93"/>
        <v>0.1651446850083759</v>
      </c>
      <c r="AR255">
        <f t="shared" si="94"/>
        <v>0.46417450158534485</v>
      </c>
      <c r="AS255" t="str">
        <f t="shared" si="95"/>
        <v>Northern Colorado</v>
      </c>
      <c r="AT255">
        <f t="shared" si="96"/>
        <v>254</v>
      </c>
      <c r="AU255">
        <f t="shared" si="97"/>
        <v>248</v>
      </c>
      <c r="AW255" t="str">
        <f t="shared" si="98"/>
        <v>Northern Colorado</v>
      </c>
      <c r="AX255" t="str">
        <f t="shared" si="99"/>
        <v/>
      </c>
      <c r="AY255">
        <v>254</v>
      </c>
    </row>
    <row r="256" spans="1:51" x14ac:dyDescent="0.25">
      <c r="A256">
        <v>1</v>
      </c>
      <c r="B256">
        <v>1</v>
      </c>
      <c r="C256">
        <v>1</v>
      </c>
      <c r="D256" t="s">
        <v>102</v>
      </c>
      <c r="E256">
        <v>65.263300000000001</v>
      </c>
      <c r="F256">
        <v>204</v>
      </c>
      <c r="G256">
        <v>63.064</v>
      </c>
      <c r="H256">
        <v>208</v>
      </c>
      <c r="I256">
        <v>99.173000000000002</v>
      </c>
      <c r="J256">
        <v>196</v>
      </c>
      <c r="K256">
        <v>97.711299999999994</v>
      </c>
      <c r="L256">
        <v>258</v>
      </c>
      <c r="M256">
        <v>99.319500000000005</v>
      </c>
      <c r="N256">
        <v>144</v>
      </c>
      <c r="O256">
        <v>103.57299999999999</v>
      </c>
      <c r="P256">
        <v>192</v>
      </c>
      <c r="Q256">
        <v>-5.8613499999999998</v>
      </c>
      <c r="R256">
        <v>232</v>
      </c>
      <c r="S256">
        <f t="shared" si="75"/>
        <v>-8.9816175400263223E-2</v>
      </c>
      <c r="T256">
        <f t="shared" si="76"/>
        <v>231</v>
      </c>
      <c r="U256">
        <f t="shared" si="77"/>
        <v>623101.2358621367</v>
      </c>
      <c r="V256">
        <f t="shared" si="78"/>
        <v>263</v>
      </c>
      <c r="W256">
        <f t="shared" si="79"/>
        <v>25.687714128060076</v>
      </c>
      <c r="X256">
        <f t="shared" si="80"/>
        <v>211</v>
      </c>
      <c r="Y256">
        <f t="shared" si="81"/>
        <v>221</v>
      </c>
      <c r="Z256">
        <v>0.1714</v>
      </c>
      <c r="AA256">
        <f t="shared" si="82"/>
        <v>293</v>
      </c>
      <c r="AB256">
        <v>0.57799999999999996</v>
      </c>
      <c r="AC256">
        <f t="shared" si="83"/>
        <v>0.37469999999999998</v>
      </c>
      <c r="AD256">
        <f t="shared" si="84"/>
        <v>220</v>
      </c>
      <c r="AE256">
        <v>0.16350000000000001</v>
      </c>
      <c r="AF256">
        <f t="shared" si="85"/>
        <v>289</v>
      </c>
      <c r="AG256">
        <v>0.28129999999999999</v>
      </c>
      <c r="AH256">
        <f t="shared" si="86"/>
        <v>255</v>
      </c>
      <c r="AI256">
        <f t="shared" si="87"/>
        <v>246.5</v>
      </c>
      <c r="AJ256">
        <f>IF(C256=1,(AI256/Z256),REF)</f>
        <v>1438.1563593932322</v>
      </c>
      <c r="AK256">
        <f t="shared" si="88"/>
        <v>285</v>
      </c>
      <c r="AL256">
        <f>IF(B256=1,(AI256/AC256),REF)</f>
        <v>657.85962103015754</v>
      </c>
      <c r="AM256">
        <f t="shared" si="89"/>
        <v>233</v>
      </c>
      <c r="AN256">
        <f t="shared" si="90"/>
        <v>220</v>
      </c>
      <c r="AO256" t="str">
        <f t="shared" si="91"/>
        <v>Coastal Carolina</v>
      </c>
      <c r="AP256">
        <f t="shared" si="92"/>
        <v>9.5291823475301948E-2</v>
      </c>
      <c r="AQ256">
        <f t="shared" si="93"/>
        <v>0.1982014618680743</v>
      </c>
      <c r="AR256">
        <f t="shared" si="94"/>
        <v>0.46411677908247811</v>
      </c>
      <c r="AS256" t="str">
        <f t="shared" si="95"/>
        <v>Coastal Carolina</v>
      </c>
      <c r="AT256">
        <f t="shared" si="96"/>
        <v>255</v>
      </c>
      <c r="AU256">
        <f t="shared" si="97"/>
        <v>231.66666666666666</v>
      </c>
      <c r="AW256" t="str">
        <f t="shared" si="98"/>
        <v>Coastal Carolina</v>
      </c>
      <c r="AX256" t="str">
        <f t="shared" si="99"/>
        <v/>
      </c>
      <c r="AY256">
        <v>255</v>
      </c>
    </row>
    <row r="257" spans="1:51" x14ac:dyDescent="0.25">
      <c r="A257">
        <v>1</v>
      </c>
      <c r="B257">
        <v>1</v>
      </c>
      <c r="C257">
        <v>1</v>
      </c>
      <c r="D257" t="s">
        <v>86</v>
      </c>
      <c r="E257">
        <v>66.610200000000006</v>
      </c>
      <c r="F257">
        <v>146</v>
      </c>
      <c r="G257">
        <v>63.748100000000001</v>
      </c>
      <c r="H257">
        <v>180</v>
      </c>
      <c r="I257">
        <v>96.4148</v>
      </c>
      <c r="J257">
        <v>253</v>
      </c>
      <c r="K257">
        <v>98.268299999999996</v>
      </c>
      <c r="L257">
        <v>251</v>
      </c>
      <c r="M257">
        <v>102.785</v>
      </c>
      <c r="N257">
        <v>219</v>
      </c>
      <c r="O257">
        <v>104.49</v>
      </c>
      <c r="P257">
        <v>212</v>
      </c>
      <c r="Q257">
        <v>-6.2218</v>
      </c>
      <c r="R257">
        <v>235</v>
      </c>
      <c r="S257">
        <f t="shared" si="75"/>
        <v>-9.3404613707810488E-2</v>
      </c>
      <c r="T257">
        <f t="shared" si="76"/>
        <v>234</v>
      </c>
      <c r="U257">
        <f t="shared" si="77"/>
        <v>643231.97299327992</v>
      </c>
      <c r="V257">
        <f t="shared" si="78"/>
        <v>234</v>
      </c>
      <c r="W257">
        <f t="shared" si="79"/>
        <v>25.525768667598836</v>
      </c>
      <c r="X257">
        <f t="shared" si="80"/>
        <v>198</v>
      </c>
      <c r="Y257">
        <f t="shared" si="81"/>
        <v>216</v>
      </c>
      <c r="Z257">
        <v>0.21210000000000001</v>
      </c>
      <c r="AA257">
        <f t="shared" si="82"/>
        <v>271</v>
      </c>
      <c r="AB257">
        <v>0.42159999999999997</v>
      </c>
      <c r="AC257">
        <f t="shared" si="83"/>
        <v>0.31684999999999997</v>
      </c>
      <c r="AD257">
        <f t="shared" si="84"/>
        <v>247</v>
      </c>
      <c r="AE257">
        <v>0.51270000000000004</v>
      </c>
      <c r="AF257">
        <f t="shared" si="85"/>
        <v>150</v>
      </c>
      <c r="AG257">
        <v>0.27860000000000001</v>
      </c>
      <c r="AH257">
        <f t="shared" si="86"/>
        <v>257</v>
      </c>
      <c r="AI257">
        <f t="shared" si="87"/>
        <v>223</v>
      </c>
      <c r="AJ257">
        <f>IF(C257=1,(AI257/Z257),REF)</f>
        <v>1051.3908533710514</v>
      </c>
      <c r="AK257">
        <f t="shared" si="88"/>
        <v>258</v>
      </c>
      <c r="AL257">
        <f>IF(B257=1,(AI257/AC257),REF)</f>
        <v>703.80306138551373</v>
      </c>
      <c r="AM257">
        <f t="shared" si="89"/>
        <v>240</v>
      </c>
      <c r="AN257">
        <f t="shared" si="90"/>
        <v>240</v>
      </c>
      <c r="AO257" t="str">
        <f t="shared" si="91"/>
        <v>Cal St. Bakersfield</v>
      </c>
      <c r="AP257">
        <f t="shared" si="92"/>
        <v>0.12167172901465846</v>
      </c>
      <c r="AQ257">
        <f t="shared" si="93"/>
        <v>0.16619277197593912</v>
      </c>
      <c r="AR257">
        <f t="shared" si="94"/>
        <v>0.46053564139495823</v>
      </c>
      <c r="AS257" t="str">
        <f t="shared" si="95"/>
        <v>Cal St. Bakersfield</v>
      </c>
      <c r="AT257">
        <f t="shared" si="96"/>
        <v>256</v>
      </c>
      <c r="AU257">
        <f t="shared" si="97"/>
        <v>247.66666666666666</v>
      </c>
      <c r="AW257" t="str">
        <f t="shared" si="98"/>
        <v>Cal St. Bakersfield</v>
      </c>
      <c r="AX257" t="str">
        <f t="shared" si="99"/>
        <v/>
      </c>
      <c r="AY257">
        <v>256</v>
      </c>
    </row>
    <row r="258" spans="1:51" x14ac:dyDescent="0.25">
      <c r="A258">
        <v>1</v>
      </c>
      <c r="B258">
        <v>1</v>
      </c>
      <c r="C258">
        <v>1</v>
      </c>
      <c r="D258" t="s">
        <v>242</v>
      </c>
      <c r="E258">
        <v>68.386399999999995</v>
      </c>
      <c r="F258">
        <v>74</v>
      </c>
      <c r="G258">
        <v>65.267700000000005</v>
      </c>
      <c r="H258">
        <v>109</v>
      </c>
      <c r="I258">
        <v>95.914400000000001</v>
      </c>
      <c r="J258">
        <v>263</v>
      </c>
      <c r="K258">
        <v>94.589500000000001</v>
      </c>
      <c r="L258">
        <v>296</v>
      </c>
      <c r="M258">
        <v>94.949200000000005</v>
      </c>
      <c r="N258">
        <v>56</v>
      </c>
      <c r="O258">
        <v>103.39700000000001</v>
      </c>
      <c r="P258">
        <v>189</v>
      </c>
      <c r="Q258">
        <v>-8.8073200000000007</v>
      </c>
      <c r="R258">
        <v>262</v>
      </c>
      <c r="S258">
        <f t="shared" ref="S258:S321" si="100">(K258-O258)/E258</f>
        <v>-0.12879022729665554</v>
      </c>
      <c r="T258">
        <f t="shared" ref="T258:T321" si="101">RANK(S258,S:S,0)</f>
        <v>260</v>
      </c>
      <c r="U258">
        <f t="shared" ref="U258:U321" si="102">(K258^2)*E258</f>
        <v>611864.98654136062</v>
      </c>
      <c r="V258">
        <f t="shared" ref="V258:V321" si="103">RANK(U258,U:U,0)</f>
        <v>273</v>
      </c>
      <c r="W258">
        <f t="shared" ref="W258:W321" si="104">O258^1.6/E258</f>
        <v>24.447978719202951</v>
      </c>
      <c r="X258">
        <f t="shared" ref="X258:X321" si="105">RANK(W258,W:W,1)</f>
        <v>134</v>
      </c>
      <c r="Y258">
        <f t="shared" ref="Y258:Y321" si="106">AVERAGE(X258,T258)</f>
        <v>197</v>
      </c>
      <c r="Z258">
        <v>0.26029999999999998</v>
      </c>
      <c r="AA258">
        <f t="shared" ref="AA258:AA321" si="107">RANK(Z258,Z:Z,0)</f>
        <v>251</v>
      </c>
      <c r="AB258">
        <v>0.2787</v>
      </c>
      <c r="AC258">
        <f t="shared" ref="AC258:AC321" si="108">(Z258+AB258)/2</f>
        <v>0.26949999999999996</v>
      </c>
      <c r="AD258">
        <f t="shared" ref="AD258:AD321" si="109">RANK(AC258,AC:AC,0)</f>
        <v>265</v>
      </c>
      <c r="AE258">
        <v>0.21690000000000001</v>
      </c>
      <c r="AF258">
        <f t="shared" ref="AF258:AF321" si="110">RANK(AE258,AE:AE,0)</f>
        <v>271</v>
      </c>
      <c r="AG258">
        <v>0.28899999999999998</v>
      </c>
      <c r="AH258">
        <f t="shared" ref="AH258:AH321" si="111">RANK(AG258,AG:AG,0)</f>
        <v>252</v>
      </c>
      <c r="AI258">
        <f t="shared" ref="AI258:AI321" si="112">(T258+V258+Y258+(AD258)+AF258+AH258)/6</f>
        <v>253</v>
      </c>
      <c r="AJ258">
        <f>IF(C258=1,(AI258/Z258),REF)</f>
        <v>971.95543603534395</v>
      </c>
      <c r="AK258">
        <f t="shared" ref="AK258:AK321" si="113">RANK(AJ258,AJ:AJ,1)</f>
        <v>254</v>
      </c>
      <c r="AL258">
        <f>IF(B258=1,(AI258/AC258),REF)</f>
        <v>938.7755102040818</v>
      </c>
      <c r="AM258">
        <f t="shared" ref="AM258:AM321" si="114">RANK(AL258,AL:AL,1)</f>
        <v>264</v>
      </c>
      <c r="AN258">
        <f t="shared" ref="AN258:AN321" si="115">MIN(AK258,AM258,AD258)</f>
        <v>254</v>
      </c>
      <c r="AO258" t="str">
        <f t="shared" ref="AO258:AO321" si="116">D258</f>
        <v>NJIT</v>
      </c>
      <c r="AP258">
        <f t="shared" ref="AP258:AP321" si="117">(Z258*(($BD$2)/((AJ258)))^(1/10))</f>
        <v>0.15049946752376048</v>
      </c>
      <c r="AQ258">
        <f t="shared" ref="AQ258:AQ321" si="118">(AC258*(($BC$2)/((AL258)))^(1/8))</f>
        <v>0.13635729103551544</v>
      </c>
      <c r="AR258">
        <f t="shared" ref="AR258:AR321" si="119">((AP258+AQ258)/2)^(1/2.5)</f>
        <v>0.45989007429147882</v>
      </c>
      <c r="AS258" t="str">
        <f t="shared" ref="AS258:AS321" si="120">AO258</f>
        <v>NJIT</v>
      </c>
      <c r="AT258">
        <f t="shared" ref="AT258:AT321" si="121">RANK(AR258,AR:AR,0)</f>
        <v>257</v>
      </c>
      <c r="AU258">
        <f t="shared" ref="AU258:AU321" si="122">(AT258+AN258+AD258)/3</f>
        <v>258.66666666666669</v>
      </c>
      <c r="AW258" t="str">
        <f t="shared" ref="AW258:AW321" si="123">AS258</f>
        <v>NJIT</v>
      </c>
      <c r="AX258" t="str">
        <f t="shared" ref="AX258:AX321" si="124">IF(OR(((RANK(Z258,Z:Z,0))&lt;17),(RANK(AB258,AB:AB,0)&lt;17)),"y","")</f>
        <v/>
      </c>
      <c r="AY258">
        <v>257</v>
      </c>
    </row>
    <row r="259" spans="1:51" x14ac:dyDescent="0.25">
      <c r="A259">
        <v>1</v>
      </c>
      <c r="B259">
        <v>1</v>
      </c>
      <c r="C259">
        <v>1</v>
      </c>
      <c r="D259" t="s">
        <v>204</v>
      </c>
      <c r="E259">
        <v>67.749600000000001</v>
      </c>
      <c r="F259">
        <v>92</v>
      </c>
      <c r="G259">
        <v>66.099800000000002</v>
      </c>
      <c r="H259">
        <v>67</v>
      </c>
      <c r="I259">
        <v>95.414199999999994</v>
      </c>
      <c r="J259">
        <v>268</v>
      </c>
      <c r="K259">
        <v>98.697400000000002</v>
      </c>
      <c r="L259">
        <v>243</v>
      </c>
      <c r="M259">
        <v>102.973</v>
      </c>
      <c r="N259">
        <v>224</v>
      </c>
      <c r="O259">
        <v>105.249</v>
      </c>
      <c r="P259">
        <v>229</v>
      </c>
      <c r="Q259">
        <v>-6.5514000000000001</v>
      </c>
      <c r="R259">
        <v>237</v>
      </c>
      <c r="S259">
        <f t="shared" si="100"/>
        <v>-9.6703153966960595E-2</v>
      </c>
      <c r="T259">
        <f t="shared" si="101"/>
        <v>236</v>
      </c>
      <c r="U259">
        <f t="shared" si="102"/>
        <v>659960.82947728329</v>
      </c>
      <c r="V259">
        <f t="shared" si="103"/>
        <v>212</v>
      </c>
      <c r="W259">
        <f t="shared" si="104"/>
        <v>25.388791534013894</v>
      </c>
      <c r="X259">
        <f t="shared" si="105"/>
        <v>188</v>
      </c>
      <c r="Y259">
        <f t="shared" si="106"/>
        <v>212</v>
      </c>
      <c r="Z259">
        <v>0.1767</v>
      </c>
      <c r="AA259">
        <f t="shared" si="107"/>
        <v>290</v>
      </c>
      <c r="AB259">
        <v>0.52449999999999997</v>
      </c>
      <c r="AC259">
        <f t="shared" si="108"/>
        <v>0.35059999999999997</v>
      </c>
      <c r="AD259">
        <f t="shared" si="109"/>
        <v>231</v>
      </c>
      <c r="AE259">
        <v>0.37840000000000001</v>
      </c>
      <c r="AF259">
        <f t="shared" si="110"/>
        <v>202</v>
      </c>
      <c r="AG259">
        <v>0.33040000000000003</v>
      </c>
      <c r="AH259">
        <f t="shared" si="111"/>
        <v>231</v>
      </c>
      <c r="AI259">
        <f t="shared" si="112"/>
        <v>220.66666666666666</v>
      </c>
      <c r="AJ259">
        <f>IF(C259=1,(AI259/Z259),REF)</f>
        <v>1248.8209771741181</v>
      </c>
      <c r="AK259">
        <f t="shared" si="113"/>
        <v>272</v>
      </c>
      <c r="AL259">
        <f>IF(B259=1,(AI259/AC259),REF)</f>
        <v>629.39722380680746</v>
      </c>
      <c r="AM259">
        <f t="shared" si="114"/>
        <v>227</v>
      </c>
      <c r="AN259">
        <f t="shared" si="115"/>
        <v>227</v>
      </c>
      <c r="AO259" t="str">
        <f t="shared" si="116"/>
        <v>Marist</v>
      </c>
      <c r="AP259">
        <f t="shared" si="117"/>
        <v>9.9635008354746549E-2</v>
      </c>
      <c r="AQ259">
        <f t="shared" si="118"/>
        <v>0.18648165849769111</v>
      </c>
      <c r="AR259">
        <f t="shared" si="119"/>
        <v>0.4594150990674844</v>
      </c>
      <c r="AS259" t="str">
        <f t="shared" si="120"/>
        <v>Marist</v>
      </c>
      <c r="AT259">
        <f t="shared" si="121"/>
        <v>258</v>
      </c>
      <c r="AU259">
        <f t="shared" si="122"/>
        <v>238.66666666666666</v>
      </c>
      <c r="AW259" t="str">
        <f t="shared" si="123"/>
        <v>Marist</v>
      </c>
      <c r="AX259" t="str">
        <f t="shared" si="124"/>
        <v/>
      </c>
      <c r="AY259">
        <v>258</v>
      </c>
    </row>
    <row r="260" spans="1:51" x14ac:dyDescent="0.25">
      <c r="A260">
        <v>1</v>
      </c>
      <c r="B260">
        <v>1</v>
      </c>
      <c r="C260">
        <v>1</v>
      </c>
      <c r="D260" t="s">
        <v>202</v>
      </c>
      <c r="E260">
        <v>68.904399999999995</v>
      </c>
      <c r="F260">
        <v>55</v>
      </c>
      <c r="G260">
        <v>67.067999999999998</v>
      </c>
      <c r="H260">
        <v>43</v>
      </c>
      <c r="I260">
        <v>94.831599999999995</v>
      </c>
      <c r="J260">
        <v>283</v>
      </c>
      <c r="K260">
        <v>97.128399999999999</v>
      </c>
      <c r="L260">
        <v>267</v>
      </c>
      <c r="M260">
        <v>102.386</v>
      </c>
      <c r="N260">
        <v>206</v>
      </c>
      <c r="O260">
        <v>106.012</v>
      </c>
      <c r="P260">
        <v>246</v>
      </c>
      <c r="Q260">
        <v>-8.8838899999999992</v>
      </c>
      <c r="R260">
        <v>263</v>
      </c>
      <c r="S260">
        <f t="shared" si="100"/>
        <v>-0.12892645462408789</v>
      </c>
      <c r="T260">
        <f t="shared" si="101"/>
        <v>261</v>
      </c>
      <c r="U260">
        <f t="shared" si="102"/>
        <v>650039.01663876476</v>
      </c>
      <c r="V260">
        <f t="shared" si="103"/>
        <v>223</v>
      </c>
      <c r="W260">
        <f t="shared" si="104"/>
        <v>25.253471609470907</v>
      </c>
      <c r="X260">
        <f t="shared" si="105"/>
        <v>181</v>
      </c>
      <c r="Y260">
        <f t="shared" si="106"/>
        <v>221</v>
      </c>
      <c r="Z260">
        <v>0.2273</v>
      </c>
      <c r="AA260">
        <f t="shared" si="107"/>
        <v>260</v>
      </c>
      <c r="AB260">
        <v>0.37559999999999999</v>
      </c>
      <c r="AC260">
        <f t="shared" si="108"/>
        <v>0.30145</v>
      </c>
      <c r="AD260">
        <f t="shared" si="109"/>
        <v>255</v>
      </c>
      <c r="AE260">
        <v>0.35759999999999997</v>
      </c>
      <c r="AF260">
        <f t="shared" si="110"/>
        <v>211</v>
      </c>
      <c r="AG260">
        <v>0.1966</v>
      </c>
      <c r="AH260">
        <f t="shared" si="111"/>
        <v>289</v>
      </c>
      <c r="AI260">
        <f t="shared" si="112"/>
        <v>243.33333333333334</v>
      </c>
      <c r="AJ260">
        <f>IF(C260=1,(AI260/Z260),REF)</f>
        <v>1070.5382020824168</v>
      </c>
      <c r="AK260">
        <f t="shared" si="113"/>
        <v>260</v>
      </c>
      <c r="AL260">
        <f>IF(B260=1,(AI260/AC260),REF)</f>
        <v>807.20959805385087</v>
      </c>
      <c r="AM260">
        <f t="shared" si="114"/>
        <v>253</v>
      </c>
      <c r="AN260">
        <f t="shared" si="115"/>
        <v>253</v>
      </c>
      <c r="AO260" t="str">
        <f t="shared" si="116"/>
        <v>Maine</v>
      </c>
      <c r="AP260">
        <f t="shared" si="117"/>
        <v>0.13015613668633655</v>
      </c>
      <c r="AQ260">
        <f t="shared" si="118"/>
        <v>0.1554289140337419</v>
      </c>
      <c r="AR260">
        <f t="shared" si="119"/>
        <v>0.45907346395203924</v>
      </c>
      <c r="AS260" t="str">
        <f t="shared" si="120"/>
        <v>Maine</v>
      </c>
      <c r="AT260">
        <f t="shared" si="121"/>
        <v>259</v>
      </c>
      <c r="AU260">
        <f t="shared" si="122"/>
        <v>255.66666666666666</v>
      </c>
      <c r="AW260" t="str">
        <f t="shared" si="123"/>
        <v>Maine</v>
      </c>
      <c r="AX260" t="str">
        <f t="shared" si="124"/>
        <v/>
      </c>
      <c r="AY260">
        <v>259</v>
      </c>
    </row>
    <row r="261" spans="1:51" x14ac:dyDescent="0.25">
      <c r="A261">
        <v>1</v>
      </c>
      <c r="B261">
        <v>1</v>
      </c>
      <c r="C261">
        <v>1</v>
      </c>
      <c r="D261" t="s">
        <v>248</v>
      </c>
      <c r="E261">
        <v>67.208200000000005</v>
      </c>
      <c r="F261">
        <v>116</v>
      </c>
      <c r="G261">
        <v>65.364099999999993</v>
      </c>
      <c r="H261">
        <v>102</v>
      </c>
      <c r="I261">
        <v>98.632400000000004</v>
      </c>
      <c r="J261">
        <v>215</v>
      </c>
      <c r="K261">
        <v>96.784599999999998</v>
      </c>
      <c r="L261">
        <v>276</v>
      </c>
      <c r="M261">
        <v>102.71</v>
      </c>
      <c r="N261">
        <v>215</v>
      </c>
      <c r="O261">
        <v>105.119</v>
      </c>
      <c r="P261">
        <v>223</v>
      </c>
      <c r="Q261">
        <v>-8.3340399999999999</v>
      </c>
      <c r="R261">
        <v>260</v>
      </c>
      <c r="S261">
        <f t="shared" si="100"/>
        <v>-0.12400867751256546</v>
      </c>
      <c r="T261">
        <f t="shared" si="101"/>
        <v>256</v>
      </c>
      <c r="U261">
        <f t="shared" si="102"/>
        <v>629556.60269128869</v>
      </c>
      <c r="V261">
        <f t="shared" si="103"/>
        <v>252</v>
      </c>
      <c r="W261">
        <f t="shared" si="104"/>
        <v>25.542752142188089</v>
      </c>
      <c r="X261">
        <f t="shared" si="105"/>
        <v>200</v>
      </c>
      <c r="Y261">
        <f t="shared" si="106"/>
        <v>228</v>
      </c>
      <c r="Z261">
        <v>0.26269999999999999</v>
      </c>
      <c r="AA261">
        <f t="shared" si="107"/>
        <v>249</v>
      </c>
      <c r="AB261">
        <v>0.26490000000000002</v>
      </c>
      <c r="AC261">
        <f t="shared" si="108"/>
        <v>0.26380000000000003</v>
      </c>
      <c r="AD261">
        <f t="shared" si="109"/>
        <v>268</v>
      </c>
      <c r="AE261">
        <v>0.35859999999999997</v>
      </c>
      <c r="AF261">
        <f t="shared" si="110"/>
        <v>208</v>
      </c>
      <c r="AG261">
        <v>0.1857</v>
      </c>
      <c r="AH261">
        <f t="shared" si="111"/>
        <v>293</v>
      </c>
      <c r="AI261">
        <f t="shared" si="112"/>
        <v>250.83333333333334</v>
      </c>
      <c r="AJ261">
        <f>IF(C261=1,(AI261/Z261),REF)</f>
        <v>954.82806750412396</v>
      </c>
      <c r="AK261">
        <f t="shared" si="113"/>
        <v>251</v>
      </c>
      <c r="AL261">
        <f>IF(B261=1,(AI261/AC261),REF)</f>
        <v>950.84660096032337</v>
      </c>
      <c r="AM261">
        <f t="shared" si="114"/>
        <v>266</v>
      </c>
      <c r="AN261">
        <f t="shared" si="115"/>
        <v>251</v>
      </c>
      <c r="AO261" t="str">
        <f t="shared" si="116"/>
        <v>North Dakota</v>
      </c>
      <c r="AP261">
        <f t="shared" si="117"/>
        <v>0.15215736743791825</v>
      </c>
      <c r="AQ261">
        <f t="shared" si="118"/>
        <v>0.13326030349215479</v>
      </c>
      <c r="AR261">
        <f t="shared" si="119"/>
        <v>0.45896582087393706</v>
      </c>
      <c r="AS261" t="str">
        <f t="shared" si="120"/>
        <v>North Dakota</v>
      </c>
      <c r="AT261">
        <f t="shared" si="121"/>
        <v>260</v>
      </c>
      <c r="AU261">
        <f t="shared" si="122"/>
        <v>259.66666666666669</v>
      </c>
      <c r="AW261" t="str">
        <f t="shared" si="123"/>
        <v>North Dakota</v>
      </c>
      <c r="AX261" t="str">
        <f t="shared" si="124"/>
        <v/>
      </c>
      <c r="AY261">
        <v>260</v>
      </c>
    </row>
    <row r="262" spans="1:51" x14ac:dyDescent="0.25">
      <c r="A262">
        <v>1</v>
      </c>
      <c r="B262">
        <v>1</v>
      </c>
      <c r="C262">
        <v>1</v>
      </c>
      <c r="D262" t="s">
        <v>369</v>
      </c>
      <c r="E262">
        <v>65.172600000000003</v>
      </c>
      <c r="F262">
        <v>209</v>
      </c>
      <c r="G262">
        <v>62.066000000000003</v>
      </c>
      <c r="H262">
        <v>250</v>
      </c>
      <c r="I262">
        <v>98.144900000000007</v>
      </c>
      <c r="J262">
        <v>225</v>
      </c>
      <c r="K262">
        <v>101.011</v>
      </c>
      <c r="L262">
        <v>198</v>
      </c>
      <c r="M262">
        <v>106.446</v>
      </c>
      <c r="N262">
        <v>297</v>
      </c>
      <c r="O262">
        <v>108.569</v>
      </c>
      <c r="P262">
        <v>287</v>
      </c>
      <c r="Q262">
        <v>-7.5581800000000001</v>
      </c>
      <c r="R262">
        <v>248</v>
      </c>
      <c r="S262">
        <f t="shared" si="100"/>
        <v>-0.11596898082936705</v>
      </c>
      <c r="T262">
        <f t="shared" si="101"/>
        <v>253</v>
      </c>
      <c r="U262">
        <f t="shared" si="102"/>
        <v>664970.51400308451</v>
      </c>
      <c r="V262">
        <f t="shared" si="103"/>
        <v>206</v>
      </c>
      <c r="W262">
        <f t="shared" si="104"/>
        <v>27.737306987098528</v>
      </c>
      <c r="X262">
        <f t="shared" si="105"/>
        <v>301</v>
      </c>
      <c r="Y262">
        <f t="shared" si="106"/>
        <v>277</v>
      </c>
      <c r="Z262">
        <v>0.28670000000000001</v>
      </c>
      <c r="AA262">
        <f t="shared" si="107"/>
        <v>242</v>
      </c>
      <c r="AB262">
        <v>0.17829999999999999</v>
      </c>
      <c r="AC262">
        <f t="shared" si="108"/>
        <v>0.23249999999999998</v>
      </c>
      <c r="AD262">
        <f t="shared" si="109"/>
        <v>278</v>
      </c>
      <c r="AE262">
        <v>0.38819999999999999</v>
      </c>
      <c r="AF262">
        <f t="shared" si="110"/>
        <v>199</v>
      </c>
      <c r="AG262">
        <v>0.2409</v>
      </c>
      <c r="AH262">
        <f t="shared" si="111"/>
        <v>271</v>
      </c>
      <c r="AI262">
        <f t="shared" si="112"/>
        <v>247.33333333333334</v>
      </c>
      <c r="AJ262">
        <f>IF(C262=1,(AI262/Z262),REF)</f>
        <v>862.69038483897225</v>
      </c>
      <c r="AK262">
        <f t="shared" si="113"/>
        <v>245</v>
      </c>
      <c r="AL262">
        <f>IF(B262=1,(AI262/AC262),REF)</f>
        <v>1063.7992831541219</v>
      </c>
      <c r="AM262">
        <f t="shared" si="114"/>
        <v>273</v>
      </c>
      <c r="AN262">
        <f t="shared" si="115"/>
        <v>245</v>
      </c>
      <c r="AO262" t="str">
        <f t="shared" si="116"/>
        <v>UTSA</v>
      </c>
      <c r="AP262">
        <f t="shared" si="117"/>
        <v>0.1677519695111831</v>
      </c>
      <c r="AQ262">
        <f t="shared" si="118"/>
        <v>0.11581246613054108</v>
      </c>
      <c r="AR262">
        <f t="shared" si="119"/>
        <v>0.45777145297166111</v>
      </c>
      <c r="AS262" t="str">
        <f t="shared" si="120"/>
        <v>UTSA</v>
      </c>
      <c r="AT262">
        <f t="shared" si="121"/>
        <v>261</v>
      </c>
      <c r="AU262">
        <f t="shared" si="122"/>
        <v>261.33333333333331</v>
      </c>
      <c r="AW262" t="str">
        <f t="shared" si="123"/>
        <v>UTSA</v>
      </c>
      <c r="AX262" t="str">
        <f t="shared" si="124"/>
        <v/>
      </c>
      <c r="AY262">
        <v>261</v>
      </c>
    </row>
    <row r="263" spans="1:51" x14ac:dyDescent="0.25">
      <c r="A263">
        <v>1</v>
      </c>
      <c r="B263">
        <v>1</v>
      </c>
      <c r="C263">
        <v>1</v>
      </c>
      <c r="D263" t="s">
        <v>103</v>
      </c>
      <c r="E263">
        <v>66.396500000000003</v>
      </c>
      <c r="F263">
        <v>154</v>
      </c>
      <c r="G263">
        <v>64.945400000000006</v>
      </c>
      <c r="H263">
        <v>123</v>
      </c>
      <c r="I263">
        <v>95.357399999999998</v>
      </c>
      <c r="J263">
        <v>271</v>
      </c>
      <c r="K263">
        <v>97.440600000000003</v>
      </c>
      <c r="L263">
        <v>265</v>
      </c>
      <c r="M263">
        <v>104.80200000000001</v>
      </c>
      <c r="N263">
        <v>265</v>
      </c>
      <c r="O263">
        <v>107.059</v>
      </c>
      <c r="P263">
        <v>259</v>
      </c>
      <c r="Q263">
        <v>-9.6181999999999999</v>
      </c>
      <c r="R263">
        <v>269</v>
      </c>
      <c r="S263">
        <f t="shared" si="100"/>
        <v>-0.14486305754068352</v>
      </c>
      <c r="T263">
        <f t="shared" si="101"/>
        <v>267</v>
      </c>
      <c r="U263">
        <f t="shared" si="102"/>
        <v>630412.89173625479</v>
      </c>
      <c r="V263">
        <f t="shared" si="103"/>
        <v>250</v>
      </c>
      <c r="W263">
        <f t="shared" si="104"/>
        <v>26.622688163881634</v>
      </c>
      <c r="X263">
        <f t="shared" si="105"/>
        <v>264</v>
      </c>
      <c r="Y263">
        <f t="shared" si="106"/>
        <v>265.5</v>
      </c>
      <c r="Z263">
        <v>0.22520000000000001</v>
      </c>
      <c r="AA263">
        <f t="shared" si="107"/>
        <v>264</v>
      </c>
      <c r="AB263">
        <v>0.35560000000000003</v>
      </c>
      <c r="AC263">
        <f t="shared" si="108"/>
        <v>0.29039999999999999</v>
      </c>
      <c r="AD263">
        <f t="shared" si="109"/>
        <v>259</v>
      </c>
      <c r="AE263">
        <v>0.23980000000000001</v>
      </c>
      <c r="AF263">
        <f t="shared" si="110"/>
        <v>263</v>
      </c>
      <c r="AG263">
        <v>0.27129999999999999</v>
      </c>
      <c r="AH263">
        <f t="shared" si="111"/>
        <v>260</v>
      </c>
      <c r="AI263">
        <f t="shared" si="112"/>
        <v>260.75</v>
      </c>
      <c r="AJ263">
        <f>IF(C263=1,(AI263/Z263),REF)</f>
        <v>1157.8596802841919</v>
      </c>
      <c r="AK263">
        <f t="shared" si="113"/>
        <v>264</v>
      </c>
      <c r="AL263">
        <f>IF(B263=1,(AI263/AC263),REF)</f>
        <v>897.89944903581272</v>
      </c>
      <c r="AM263">
        <f t="shared" si="114"/>
        <v>261</v>
      </c>
      <c r="AN263">
        <f t="shared" si="115"/>
        <v>259</v>
      </c>
      <c r="AO263" t="str">
        <f t="shared" si="116"/>
        <v>Colgate</v>
      </c>
      <c r="AP263">
        <f t="shared" si="117"/>
        <v>0.12794644504883471</v>
      </c>
      <c r="AQ263">
        <f t="shared" si="118"/>
        <v>0.14775186211229108</v>
      </c>
      <c r="AR263">
        <f t="shared" si="119"/>
        <v>0.4526490794868771</v>
      </c>
      <c r="AS263" t="str">
        <f t="shared" si="120"/>
        <v>Colgate</v>
      </c>
      <c r="AT263">
        <f t="shared" si="121"/>
        <v>262</v>
      </c>
      <c r="AU263">
        <f t="shared" si="122"/>
        <v>260</v>
      </c>
      <c r="AW263" t="str">
        <f t="shared" si="123"/>
        <v>Colgate</v>
      </c>
      <c r="AX263" t="str">
        <f t="shared" si="124"/>
        <v/>
      </c>
      <c r="AY263">
        <v>262</v>
      </c>
    </row>
    <row r="264" spans="1:51" x14ac:dyDescent="0.25">
      <c r="A264">
        <v>1</v>
      </c>
      <c r="B264">
        <v>1</v>
      </c>
      <c r="C264">
        <v>1</v>
      </c>
      <c r="D264" t="s">
        <v>63</v>
      </c>
      <c r="E264">
        <v>69.197900000000004</v>
      </c>
      <c r="F264">
        <v>46</v>
      </c>
      <c r="G264">
        <v>65.67</v>
      </c>
      <c r="H264">
        <v>88</v>
      </c>
      <c r="I264">
        <v>95.325199999999995</v>
      </c>
      <c r="J264">
        <v>272</v>
      </c>
      <c r="K264">
        <v>97.543199999999999</v>
      </c>
      <c r="L264">
        <v>261</v>
      </c>
      <c r="M264">
        <v>97.863200000000006</v>
      </c>
      <c r="N264">
        <v>110</v>
      </c>
      <c r="O264">
        <v>102.244</v>
      </c>
      <c r="P264">
        <v>162</v>
      </c>
      <c r="Q264">
        <v>-4.7013100000000003</v>
      </c>
      <c r="R264">
        <v>221</v>
      </c>
      <c r="S264">
        <f t="shared" si="100"/>
        <v>-6.7932697379544771E-2</v>
      </c>
      <c r="T264">
        <f t="shared" si="101"/>
        <v>220</v>
      </c>
      <c r="U264">
        <f t="shared" si="102"/>
        <v>658395.58912448888</v>
      </c>
      <c r="V264">
        <f t="shared" si="103"/>
        <v>215</v>
      </c>
      <c r="W264">
        <f t="shared" si="104"/>
        <v>23.731632580522234</v>
      </c>
      <c r="X264">
        <f t="shared" si="105"/>
        <v>104</v>
      </c>
      <c r="Y264">
        <f t="shared" si="106"/>
        <v>162</v>
      </c>
      <c r="Z264">
        <v>0.1678</v>
      </c>
      <c r="AA264">
        <f t="shared" si="107"/>
        <v>294</v>
      </c>
      <c r="AB264">
        <v>0.51519999999999999</v>
      </c>
      <c r="AC264">
        <f t="shared" si="108"/>
        <v>0.34150000000000003</v>
      </c>
      <c r="AD264">
        <f t="shared" si="109"/>
        <v>234</v>
      </c>
      <c r="AE264">
        <v>0.1031</v>
      </c>
      <c r="AF264">
        <f t="shared" si="110"/>
        <v>316</v>
      </c>
      <c r="AG264">
        <v>0.36580000000000001</v>
      </c>
      <c r="AH264">
        <f t="shared" si="111"/>
        <v>217</v>
      </c>
      <c r="AI264">
        <f t="shared" si="112"/>
        <v>227.33333333333334</v>
      </c>
      <c r="AJ264">
        <f>IF(C264=1,(AI264/Z264),REF)</f>
        <v>1354.787445371474</v>
      </c>
      <c r="AK264">
        <f t="shared" si="113"/>
        <v>280</v>
      </c>
      <c r="AL264">
        <f>IF(B264=1,(AI264/AC264),REF)</f>
        <v>665.69058077110788</v>
      </c>
      <c r="AM264">
        <f t="shared" si="114"/>
        <v>234</v>
      </c>
      <c r="AN264">
        <f t="shared" si="115"/>
        <v>234</v>
      </c>
      <c r="AO264" t="str">
        <f t="shared" si="116"/>
        <v>Arkansas Little Rock</v>
      </c>
      <c r="AP264">
        <f t="shared" si="117"/>
        <v>9.3849134265251669E-2</v>
      </c>
      <c r="AQ264">
        <f t="shared" si="118"/>
        <v>0.18037297591481449</v>
      </c>
      <c r="AR264">
        <f t="shared" si="119"/>
        <v>0.45167805340028644</v>
      </c>
      <c r="AS264" t="str">
        <f t="shared" si="120"/>
        <v>Arkansas Little Rock</v>
      </c>
      <c r="AT264">
        <f t="shared" si="121"/>
        <v>263</v>
      </c>
      <c r="AU264">
        <f t="shared" si="122"/>
        <v>243.66666666666666</v>
      </c>
      <c r="AW264" t="str">
        <f t="shared" si="123"/>
        <v>Arkansas Little Rock</v>
      </c>
      <c r="AX264" t="str">
        <f t="shared" si="124"/>
        <v/>
      </c>
      <c r="AY264">
        <v>263</v>
      </c>
    </row>
    <row r="265" spans="1:51" x14ac:dyDescent="0.25">
      <c r="A265">
        <v>1</v>
      </c>
      <c r="B265">
        <v>1</v>
      </c>
      <c r="C265">
        <v>1</v>
      </c>
      <c r="D265" t="s">
        <v>392</v>
      </c>
      <c r="E265">
        <v>63.326599999999999</v>
      </c>
      <c r="F265">
        <v>280</v>
      </c>
      <c r="G265">
        <v>61.656599999999997</v>
      </c>
      <c r="H265">
        <v>269</v>
      </c>
      <c r="I265">
        <v>90.181799999999996</v>
      </c>
      <c r="J265">
        <v>324</v>
      </c>
      <c r="K265">
        <v>89.0441</v>
      </c>
      <c r="L265">
        <v>335</v>
      </c>
      <c r="M265">
        <v>93.570400000000006</v>
      </c>
      <c r="N265">
        <v>38</v>
      </c>
      <c r="O265">
        <v>96.518199999999993</v>
      </c>
      <c r="P265">
        <v>73</v>
      </c>
      <c r="Q265">
        <v>-7.4740900000000003</v>
      </c>
      <c r="R265">
        <v>245</v>
      </c>
      <c r="S265">
        <f t="shared" si="100"/>
        <v>-0.1180246531473345</v>
      </c>
      <c r="T265">
        <f t="shared" si="101"/>
        <v>254</v>
      </c>
      <c r="U265">
        <f t="shared" si="102"/>
        <v>502107.22290288494</v>
      </c>
      <c r="V265">
        <f t="shared" si="103"/>
        <v>339</v>
      </c>
      <c r="W265">
        <f t="shared" si="104"/>
        <v>23.647681693924692</v>
      </c>
      <c r="X265">
        <f t="shared" si="105"/>
        <v>102</v>
      </c>
      <c r="Y265">
        <f t="shared" si="106"/>
        <v>178</v>
      </c>
      <c r="Z265">
        <v>0.20430000000000001</v>
      </c>
      <c r="AA265">
        <f t="shared" si="107"/>
        <v>279</v>
      </c>
      <c r="AB265">
        <v>0.40770000000000001</v>
      </c>
      <c r="AC265">
        <f t="shared" si="108"/>
        <v>0.30599999999999999</v>
      </c>
      <c r="AD265">
        <f t="shared" si="109"/>
        <v>254</v>
      </c>
      <c r="AE265">
        <v>0.13159999999999999</v>
      </c>
      <c r="AF265">
        <f t="shared" si="110"/>
        <v>301</v>
      </c>
      <c r="AG265">
        <v>0.45590000000000003</v>
      </c>
      <c r="AH265">
        <f t="shared" si="111"/>
        <v>182</v>
      </c>
      <c r="AI265">
        <f t="shared" si="112"/>
        <v>251.33333333333334</v>
      </c>
      <c r="AJ265">
        <f>IF(C265=1,(AI265/Z265),REF)</f>
        <v>1230.2170011421113</v>
      </c>
      <c r="AK265">
        <f t="shared" si="113"/>
        <v>269</v>
      </c>
      <c r="AL265">
        <f>IF(B265=1,(AI265/AC265),REF)</f>
        <v>821.3507625272332</v>
      </c>
      <c r="AM265">
        <f t="shared" si="114"/>
        <v>255</v>
      </c>
      <c r="AN265">
        <f t="shared" si="115"/>
        <v>254</v>
      </c>
      <c r="AO265" t="str">
        <f t="shared" si="116"/>
        <v>Wofford</v>
      </c>
      <c r="AP265">
        <f t="shared" si="117"/>
        <v>0.11537072578797306</v>
      </c>
      <c r="AQ265">
        <f t="shared" si="118"/>
        <v>0.15743277748386014</v>
      </c>
      <c r="AR265">
        <f t="shared" si="119"/>
        <v>0.45074194976651349</v>
      </c>
      <c r="AS265" t="str">
        <f t="shared" si="120"/>
        <v>Wofford</v>
      </c>
      <c r="AT265">
        <f t="shared" si="121"/>
        <v>264</v>
      </c>
      <c r="AU265">
        <f t="shared" si="122"/>
        <v>257.33333333333331</v>
      </c>
      <c r="AW265" t="str">
        <f t="shared" si="123"/>
        <v>Wofford</v>
      </c>
      <c r="AX265" t="str">
        <f t="shared" si="124"/>
        <v/>
      </c>
      <c r="AY265">
        <v>264</v>
      </c>
    </row>
    <row r="266" spans="1:51" x14ac:dyDescent="0.25">
      <c r="A266">
        <v>1</v>
      </c>
      <c r="B266">
        <v>1</v>
      </c>
      <c r="C266">
        <v>1</v>
      </c>
      <c r="D266" t="s">
        <v>275</v>
      </c>
      <c r="E266">
        <v>65.2881</v>
      </c>
      <c r="F266">
        <v>202</v>
      </c>
      <c r="G266">
        <v>63.029699999999998</v>
      </c>
      <c r="H266">
        <v>210</v>
      </c>
      <c r="I266">
        <v>90.753799999999998</v>
      </c>
      <c r="J266">
        <v>322</v>
      </c>
      <c r="K266">
        <v>95.1922</v>
      </c>
      <c r="L266">
        <v>291</v>
      </c>
      <c r="M266">
        <v>104.22199999999999</v>
      </c>
      <c r="N266">
        <v>250</v>
      </c>
      <c r="O266">
        <v>103.52</v>
      </c>
      <c r="P266">
        <v>190</v>
      </c>
      <c r="Q266">
        <v>-8.3280899999999995</v>
      </c>
      <c r="R266">
        <v>259</v>
      </c>
      <c r="S266">
        <f t="shared" si="100"/>
        <v>-0.12755463859416949</v>
      </c>
      <c r="T266">
        <f t="shared" si="101"/>
        <v>259</v>
      </c>
      <c r="U266">
        <f t="shared" si="102"/>
        <v>591611.70513305604</v>
      </c>
      <c r="V266">
        <f t="shared" si="103"/>
        <v>289</v>
      </c>
      <c r="W266">
        <f t="shared" si="104"/>
        <v>25.656936024216389</v>
      </c>
      <c r="X266">
        <f t="shared" si="105"/>
        <v>210</v>
      </c>
      <c r="Y266">
        <f t="shared" si="106"/>
        <v>234.5</v>
      </c>
      <c r="Z266">
        <v>0.2122</v>
      </c>
      <c r="AA266">
        <f t="shared" si="107"/>
        <v>270</v>
      </c>
      <c r="AB266">
        <v>0.37909999999999999</v>
      </c>
      <c r="AC266">
        <f t="shared" si="108"/>
        <v>0.29564999999999997</v>
      </c>
      <c r="AD266">
        <f t="shared" si="109"/>
        <v>256</v>
      </c>
      <c r="AE266">
        <v>0.18809999999999999</v>
      </c>
      <c r="AF266">
        <f t="shared" si="110"/>
        <v>281</v>
      </c>
      <c r="AG266">
        <v>0.32129999999999997</v>
      </c>
      <c r="AH266">
        <f t="shared" si="111"/>
        <v>235</v>
      </c>
      <c r="AI266">
        <f t="shared" si="112"/>
        <v>259.08333333333331</v>
      </c>
      <c r="AJ266">
        <f>IF(C266=1,(AI266/Z266),REF)</f>
        <v>1220.9393653785735</v>
      </c>
      <c r="AK266">
        <f t="shared" si="113"/>
        <v>267</v>
      </c>
      <c r="AL266">
        <f>IF(B266=1,(AI266/AC266),REF)</f>
        <v>876.31771802243645</v>
      </c>
      <c r="AM266">
        <f t="shared" si="114"/>
        <v>260</v>
      </c>
      <c r="AN266">
        <f t="shared" si="115"/>
        <v>256</v>
      </c>
      <c r="AO266" t="str">
        <f t="shared" si="116"/>
        <v>Portland</v>
      </c>
      <c r="AP266">
        <f t="shared" si="117"/>
        <v>0.1199227007227327</v>
      </c>
      <c r="AQ266">
        <f t="shared" si="118"/>
        <v>0.15088115444500874</v>
      </c>
      <c r="AR266">
        <f t="shared" si="119"/>
        <v>0.44941745785545212</v>
      </c>
      <c r="AS266" t="str">
        <f t="shared" si="120"/>
        <v>Portland</v>
      </c>
      <c r="AT266">
        <f t="shared" si="121"/>
        <v>265</v>
      </c>
      <c r="AU266">
        <f t="shared" si="122"/>
        <v>259</v>
      </c>
      <c r="AW266" t="str">
        <f t="shared" si="123"/>
        <v>Portland</v>
      </c>
      <c r="AX266" t="str">
        <f t="shared" si="124"/>
        <v/>
      </c>
      <c r="AY266">
        <v>265</v>
      </c>
    </row>
    <row r="267" spans="1:51" x14ac:dyDescent="0.25">
      <c r="A267">
        <v>1</v>
      </c>
      <c r="B267">
        <v>1</v>
      </c>
      <c r="C267">
        <v>1</v>
      </c>
      <c r="D267" t="s">
        <v>236</v>
      </c>
      <c r="E267">
        <v>63.875599999999999</v>
      </c>
      <c r="F267">
        <v>265</v>
      </c>
      <c r="G267">
        <v>62.090400000000002</v>
      </c>
      <c r="H267">
        <v>249</v>
      </c>
      <c r="I267">
        <v>91.140600000000006</v>
      </c>
      <c r="J267">
        <v>320</v>
      </c>
      <c r="K267">
        <v>92.606499999999997</v>
      </c>
      <c r="L267">
        <v>314</v>
      </c>
      <c r="M267">
        <v>98.203100000000006</v>
      </c>
      <c r="N267">
        <v>118</v>
      </c>
      <c r="O267">
        <v>102.012</v>
      </c>
      <c r="P267">
        <v>157</v>
      </c>
      <c r="Q267">
        <v>-9.4059200000000001</v>
      </c>
      <c r="R267">
        <v>265</v>
      </c>
      <c r="S267">
        <f t="shared" si="100"/>
        <v>-0.14724714914615289</v>
      </c>
      <c r="T267">
        <f t="shared" si="101"/>
        <v>268</v>
      </c>
      <c r="U267">
        <f t="shared" si="102"/>
        <v>547794.83600202401</v>
      </c>
      <c r="V267">
        <f t="shared" si="103"/>
        <v>325</v>
      </c>
      <c r="W267">
        <f t="shared" si="104"/>
        <v>25.615747104641343</v>
      </c>
      <c r="X267">
        <f t="shared" si="105"/>
        <v>206</v>
      </c>
      <c r="Y267">
        <f t="shared" si="106"/>
        <v>237</v>
      </c>
      <c r="Z267">
        <v>0.24829999999999999</v>
      </c>
      <c r="AA267">
        <f t="shared" si="107"/>
        <v>253</v>
      </c>
      <c r="AB267">
        <v>0.25659999999999999</v>
      </c>
      <c r="AC267">
        <f t="shared" si="108"/>
        <v>0.25245000000000001</v>
      </c>
      <c r="AD267">
        <f t="shared" si="109"/>
        <v>270</v>
      </c>
      <c r="AE267">
        <v>0.14000000000000001</v>
      </c>
      <c r="AF267">
        <f t="shared" si="110"/>
        <v>297</v>
      </c>
      <c r="AG267">
        <v>0.33679999999999999</v>
      </c>
      <c r="AH267">
        <f t="shared" si="111"/>
        <v>226</v>
      </c>
      <c r="AI267">
        <f t="shared" si="112"/>
        <v>270.5</v>
      </c>
      <c r="AJ267">
        <f>IF(C267=1,(AI267/Z267),REF)</f>
        <v>1089.4079742247282</v>
      </c>
      <c r="AK267">
        <f t="shared" si="113"/>
        <v>261</v>
      </c>
      <c r="AL267">
        <f>IF(B267=1,(AI267/AC267),REF)</f>
        <v>1071.4993067934245</v>
      </c>
      <c r="AM267">
        <f t="shared" si="114"/>
        <v>274</v>
      </c>
      <c r="AN267">
        <f t="shared" si="115"/>
        <v>261</v>
      </c>
      <c r="AO267" t="str">
        <f t="shared" si="116"/>
        <v>New Hampshire</v>
      </c>
      <c r="AP267">
        <f t="shared" si="117"/>
        <v>0.14193290610788109</v>
      </c>
      <c r="AQ267">
        <f t="shared" si="118"/>
        <v>0.12563660792448436</v>
      </c>
      <c r="AR267">
        <f t="shared" si="119"/>
        <v>0.4472626716771691</v>
      </c>
      <c r="AS267" t="str">
        <f t="shared" si="120"/>
        <v>New Hampshire</v>
      </c>
      <c r="AT267">
        <f t="shared" si="121"/>
        <v>266</v>
      </c>
      <c r="AU267">
        <f t="shared" si="122"/>
        <v>265.66666666666669</v>
      </c>
      <c r="AW267" t="str">
        <f t="shared" si="123"/>
        <v>New Hampshire</v>
      </c>
      <c r="AX267" t="str">
        <f t="shared" si="124"/>
        <v/>
      </c>
      <c r="AY267">
        <v>266</v>
      </c>
    </row>
    <row r="268" spans="1:51" x14ac:dyDescent="0.25">
      <c r="A268">
        <v>1</v>
      </c>
      <c r="B268">
        <v>1</v>
      </c>
      <c r="C268">
        <v>1</v>
      </c>
      <c r="D268" t="s">
        <v>301</v>
      </c>
      <c r="E268">
        <v>67.795299999999997</v>
      </c>
      <c r="F268">
        <v>91</v>
      </c>
      <c r="G268">
        <v>65.101600000000005</v>
      </c>
      <c r="H268">
        <v>122</v>
      </c>
      <c r="I268">
        <v>89.231200000000001</v>
      </c>
      <c r="J268">
        <v>328</v>
      </c>
      <c r="K268">
        <v>90.744600000000005</v>
      </c>
      <c r="L268">
        <v>327</v>
      </c>
      <c r="M268">
        <v>102.73399999999999</v>
      </c>
      <c r="N268">
        <v>216</v>
      </c>
      <c r="O268">
        <v>103.95</v>
      </c>
      <c r="P268">
        <v>202</v>
      </c>
      <c r="Q268">
        <v>-13.205299999999999</v>
      </c>
      <c r="R268">
        <v>301</v>
      </c>
      <c r="S268">
        <f t="shared" si="100"/>
        <v>-0.19478341418947917</v>
      </c>
      <c r="T268">
        <f t="shared" si="101"/>
        <v>297</v>
      </c>
      <c r="U268">
        <f t="shared" si="102"/>
        <v>558265.98615963093</v>
      </c>
      <c r="V268">
        <f t="shared" si="103"/>
        <v>318</v>
      </c>
      <c r="W268">
        <f t="shared" si="104"/>
        <v>24.872509361898341</v>
      </c>
      <c r="X268">
        <f t="shared" si="105"/>
        <v>154</v>
      </c>
      <c r="Y268">
        <f t="shared" si="106"/>
        <v>225.5</v>
      </c>
      <c r="Z268">
        <v>0.29570000000000002</v>
      </c>
      <c r="AA268">
        <f t="shared" si="107"/>
        <v>236</v>
      </c>
      <c r="AB268">
        <v>9.5699999999999993E-2</v>
      </c>
      <c r="AC268">
        <f t="shared" si="108"/>
        <v>0.19570000000000001</v>
      </c>
      <c r="AD268">
        <f t="shared" si="109"/>
        <v>301</v>
      </c>
      <c r="AE268">
        <v>0.1043</v>
      </c>
      <c r="AF268">
        <f t="shared" si="110"/>
        <v>314</v>
      </c>
      <c r="AG268">
        <v>0.3039</v>
      </c>
      <c r="AH268">
        <f t="shared" si="111"/>
        <v>241</v>
      </c>
      <c r="AI268">
        <f t="shared" si="112"/>
        <v>282.75</v>
      </c>
      <c r="AJ268">
        <f>IF(C268=1,(AI268/Z268),REF)</f>
        <v>956.20561379776791</v>
      </c>
      <c r="AK268">
        <f t="shared" si="113"/>
        <v>252</v>
      </c>
      <c r="AL268">
        <f>IF(B268=1,(AI268/AC268),REF)</f>
        <v>1444.8134900357688</v>
      </c>
      <c r="AM268">
        <f t="shared" si="114"/>
        <v>298</v>
      </c>
      <c r="AN268">
        <f t="shared" si="115"/>
        <v>252</v>
      </c>
      <c r="AO268" t="str">
        <f t="shared" si="116"/>
        <v>San Jose St.</v>
      </c>
      <c r="AP268">
        <f t="shared" si="117"/>
        <v>0.17124646932532417</v>
      </c>
      <c r="AQ268">
        <f t="shared" si="118"/>
        <v>9.3821887600338313E-2</v>
      </c>
      <c r="AR268">
        <f t="shared" si="119"/>
        <v>0.44558560909309985</v>
      </c>
      <c r="AS268" t="str">
        <f t="shared" si="120"/>
        <v>San Jose St.</v>
      </c>
      <c r="AT268">
        <f t="shared" si="121"/>
        <v>267</v>
      </c>
      <c r="AU268">
        <f t="shared" si="122"/>
        <v>273.33333333333331</v>
      </c>
      <c r="AW268" t="str">
        <f t="shared" si="123"/>
        <v>San Jose St.</v>
      </c>
      <c r="AX268" t="str">
        <f t="shared" si="124"/>
        <v/>
      </c>
      <c r="AY268">
        <v>267</v>
      </c>
    </row>
    <row r="269" spans="1:51" x14ac:dyDescent="0.25">
      <c r="A269">
        <v>1</v>
      </c>
      <c r="B269">
        <v>1</v>
      </c>
      <c r="C269">
        <v>1</v>
      </c>
      <c r="D269" t="s">
        <v>189</v>
      </c>
      <c r="E269">
        <v>66.046000000000006</v>
      </c>
      <c r="F269">
        <v>172</v>
      </c>
      <c r="G269">
        <v>63.817799999999998</v>
      </c>
      <c r="H269">
        <v>177</v>
      </c>
      <c r="I269">
        <v>100.693</v>
      </c>
      <c r="J269">
        <v>172</v>
      </c>
      <c r="K269">
        <v>100.529</v>
      </c>
      <c r="L269">
        <v>206</v>
      </c>
      <c r="M269">
        <v>105.90300000000001</v>
      </c>
      <c r="N269">
        <v>283</v>
      </c>
      <c r="O269">
        <v>110.044</v>
      </c>
      <c r="P269">
        <v>306</v>
      </c>
      <c r="Q269">
        <v>-9.5152099999999997</v>
      </c>
      <c r="R269">
        <v>267</v>
      </c>
      <c r="S269">
        <f t="shared" si="100"/>
        <v>-0.14406625685128546</v>
      </c>
      <c r="T269">
        <f t="shared" si="101"/>
        <v>266</v>
      </c>
      <c r="U269">
        <f t="shared" si="102"/>
        <v>667466.14917868597</v>
      </c>
      <c r="V269">
        <f t="shared" si="103"/>
        <v>199</v>
      </c>
      <c r="W269">
        <f t="shared" si="104"/>
        <v>27.967887817110423</v>
      </c>
      <c r="X269">
        <f t="shared" si="105"/>
        <v>307</v>
      </c>
      <c r="Y269">
        <f t="shared" si="106"/>
        <v>286.5</v>
      </c>
      <c r="Z269">
        <v>0.2447</v>
      </c>
      <c r="AA269">
        <f t="shared" si="107"/>
        <v>255</v>
      </c>
      <c r="AB269">
        <v>0.24929999999999999</v>
      </c>
      <c r="AC269">
        <f t="shared" si="108"/>
        <v>0.247</v>
      </c>
      <c r="AD269">
        <f t="shared" si="109"/>
        <v>274</v>
      </c>
      <c r="AE269">
        <v>0.4778</v>
      </c>
      <c r="AF269">
        <f t="shared" si="110"/>
        <v>164</v>
      </c>
      <c r="AG269">
        <v>0.15409999999999999</v>
      </c>
      <c r="AH269">
        <f t="shared" si="111"/>
        <v>305</v>
      </c>
      <c r="AI269">
        <f t="shared" si="112"/>
        <v>249.08333333333334</v>
      </c>
      <c r="AJ269">
        <f>IF(C269=1,(AI269/Z269),REF)</f>
        <v>1017.913090859556</v>
      </c>
      <c r="AK269">
        <f t="shared" si="113"/>
        <v>256</v>
      </c>
      <c r="AL269">
        <f>IF(B269=1,(AI269/AC269),REF)</f>
        <v>1008.4345479082322</v>
      </c>
      <c r="AM269">
        <f t="shared" si="114"/>
        <v>269</v>
      </c>
      <c r="AN269">
        <f t="shared" si="115"/>
        <v>256</v>
      </c>
      <c r="AO269" t="str">
        <f t="shared" si="116"/>
        <v>Liberty</v>
      </c>
      <c r="AP269">
        <f t="shared" si="117"/>
        <v>0.14082777896514781</v>
      </c>
      <c r="AQ269">
        <f t="shared" si="118"/>
        <v>0.12385992220180818</v>
      </c>
      <c r="AR269">
        <f t="shared" si="119"/>
        <v>0.44532954253051404</v>
      </c>
      <c r="AS269" t="str">
        <f t="shared" si="120"/>
        <v>Liberty</v>
      </c>
      <c r="AT269">
        <f t="shared" si="121"/>
        <v>268</v>
      </c>
      <c r="AU269">
        <f t="shared" si="122"/>
        <v>266</v>
      </c>
      <c r="AW269" t="str">
        <f t="shared" si="123"/>
        <v>Liberty</v>
      </c>
      <c r="AX269" t="str">
        <f t="shared" si="124"/>
        <v/>
      </c>
      <c r="AY269">
        <v>268</v>
      </c>
    </row>
    <row r="270" spans="1:51" x14ac:dyDescent="0.25">
      <c r="A270">
        <v>1</v>
      </c>
      <c r="B270">
        <v>1</v>
      </c>
      <c r="C270">
        <v>1</v>
      </c>
      <c r="D270" t="s">
        <v>390</v>
      </c>
      <c r="E270">
        <v>61.606400000000001</v>
      </c>
      <c r="F270">
        <v>322</v>
      </c>
      <c r="G270">
        <v>59.119500000000002</v>
      </c>
      <c r="H270">
        <v>325</v>
      </c>
      <c r="I270">
        <v>94.969099999999997</v>
      </c>
      <c r="J270">
        <v>280</v>
      </c>
      <c r="K270">
        <v>95.066900000000004</v>
      </c>
      <c r="L270">
        <v>293</v>
      </c>
      <c r="M270">
        <v>101.916</v>
      </c>
      <c r="N270">
        <v>197</v>
      </c>
      <c r="O270">
        <v>105.874</v>
      </c>
      <c r="P270">
        <v>244</v>
      </c>
      <c r="Q270">
        <v>-10.807600000000001</v>
      </c>
      <c r="R270">
        <v>278</v>
      </c>
      <c r="S270">
        <f t="shared" si="100"/>
        <v>-0.17542170943278607</v>
      </c>
      <c r="T270">
        <f t="shared" si="101"/>
        <v>284</v>
      </c>
      <c r="U270">
        <f t="shared" si="102"/>
        <v>556781.11467662</v>
      </c>
      <c r="V270">
        <f t="shared" si="103"/>
        <v>319</v>
      </c>
      <c r="W270">
        <f t="shared" si="104"/>
        <v>28.186235932118937</v>
      </c>
      <c r="X270">
        <f t="shared" si="105"/>
        <v>313</v>
      </c>
      <c r="Y270">
        <f t="shared" si="106"/>
        <v>298.5</v>
      </c>
      <c r="Z270">
        <v>0.20469999999999999</v>
      </c>
      <c r="AA270">
        <f t="shared" si="107"/>
        <v>277</v>
      </c>
      <c r="AB270">
        <v>0.35460000000000003</v>
      </c>
      <c r="AC270">
        <f t="shared" si="108"/>
        <v>0.27965000000000001</v>
      </c>
      <c r="AD270">
        <f t="shared" si="109"/>
        <v>261</v>
      </c>
      <c r="AE270">
        <v>0.11119999999999999</v>
      </c>
      <c r="AF270">
        <f t="shared" si="110"/>
        <v>309</v>
      </c>
      <c r="AG270">
        <v>0.36170000000000002</v>
      </c>
      <c r="AH270">
        <f t="shared" si="111"/>
        <v>220</v>
      </c>
      <c r="AI270">
        <f t="shared" si="112"/>
        <v>281.91666666666669</v>
      </c>
      <c r="AJ270">
        <f>IF(C270=1,(AI270/Z270),REF)</f>
        <v>1377.2186940237748</v>
      </c>
      <c r="AK270">
        <f t="shared" si="113"/>
        <v>281</v>
      </c>
      <c r="AL270">
        <f>IF(B270=1,(AI270/AC270),REF)</f>
        <v>1008.1053698074975</v>
      </c>
      <c r="AM270">
        <f t="shared" si="114"/>
        <v>268</v>
      </c>
      <c r="AN270">
        <f t="shared" si="115"/>
        <v>261</v>
      </c>
      <c r="AO270" t="str">
        <f t="shared" si="116"/>
        <v>Winthrop</v>
      </c>
      <c r="AP270">
        <f t="shared" si="117"/>
        <v>0.11429914515814653</v>
      </c>
      <c r="AQ270">
        <f t="shared" si="118"/>
        <v>0.14023822193499688</v>
      </c>
      <c r="AR270">
        <f t="shared" si="119"/>
        <v>0.43841824650964339</v>
      </c>
      <c r="AS270" t="str">
        <f t="shared" si="120"/>
        <v>Winthrop</v>
      </c>
      <c r="AT270">
        <f t="shared" si="121"/>
        <v>269</v>
      </c>
      <c r="AU270">
        <f t="shared" si="122"/>
        <v>263.66666666666669</v>
      </c>
      <c r="AW270" t="str">
        <f t="shared" si="123"/>
        <v>Winthrop</v>
      </c>
      <c r="AX270" t="str">
        <f t="shared" si="124"/>
        <v/>
      </c>
      <c r="AY270">
        <v>269</v>
      </c>
    </row>
    <row r="271" spans="1:51" x14ac:dyDescent="0.25">
      <c r="A271">
        <v>1</v>
      </c>
      <c r="B271">
        <v>1</v>
      </c>
      <c r="C271">
        <v>1</v>
      </c>
      <c r="D271" t="s">
        <v>359</v>
      </c>
      <c r="E271">
        <v>71.627200000000002</v>
      </c>
      <c r="F271">
        <v>5</v>
      </c>
      <c r="G271">
        <v>69.833600000000004</v>
      </c>
      <c r="H271">
        <v>6</v>
      </c>
      <c r="I271">
        <v>99.043899999999994</v>
      </c>
      <c r="J271">
        <v>199</v>
      </c>
      <c r="K271">
        <v>96.967500000000001</v>
      </c>
      <c r="L271">
        <v>271</v>
      </c>
      <c r="M271">
        <v>104.563</v>
      </c>
      <c r="N271">
        <v>258</v>
      </c>
      <c r="O271">
        <v>108.76300000000001</v>
      </c>
      <c r="P271">
        <v>289</v>
      </c>
      <c r="Q271">
        <v>-11.7957</v>
      </c>
      <c r="R271">
        <v>286</v>
      </c>
      <c r="S271">
        <f t="shared" si="100"/>
        <v>-0.16467906046864883</v>
      </c>
      <c r="T271">
        <f t="shared" si="101"/>
        <v>277</v>
      </c>
      <c r="U271">
        <f t="shared" si="102"/>
        <v>673488.79096023005</v>
      </c>
      <c r="V271">
        <f t="shared" si="103"/>
        <v>192</v>
      </c>
      <c r="W271">
        <f t="shared" si="104"/>
        <v>25.309986338536184</v>
      </c>
      <c r="X271">
        <f t="shared" si="105"/>
        <v>183</v>
      </c>
      <c r="Y271">
        <f t="shared" si="106"/>
        <v>230</v>
      </c>
      <c r="Z271">
        <v>0.2271</v>
      </c>
      <c r="AA271">
        <f t="shared" si="107"/>
        <v>262</v>
      </c>
      <c r="AB271">
        <v>0.2676</v>
      </c>
      <c r="AC271">
        <f t="shared" si="108"/>
        <v>0.24735000000000001</v>
      </c>
      <c r="AD271">
        <f t="shared" si="109"/>
        <v>273</v>
      </c>
      <c r="AE271">
        <v>0.27110000000000001</v>
      </c>
      <c r="AF271">
        <f t="shared" si="110"/>
        <v>247</v>
      </c>
      <c r="AG271">
        <v>0.20630000000000001</v>
      </c>
      <c r="AH271">
        <f t="shared" si="111"/>
        <v>285</v>
      </c>
      <c r="AI271">
        <f t="shared" si="112"/>
        <v>250.66666666666666</v>
      </c>
      <c r="AJ271">
        <f>IF(C271=1,(AI271/Z271),REF)</f>
        <v>1103.7722002054895</v>
      </c>
      <c r="AK271">
        <f t="shared" si="113"/>
        <v>263</v>
      </c>
      <c r="AL271">
        <f>IF(B271=1,(AI271/AC271),REF)</f>
        <v>1013.4087999460952</v>
      </c>
      <c r="AM271">
        <f t="shared" si="114"/>
        <v>270</v>
      </c>
      <c r="AN271">
        <f t="shared" si="115"/>
        <v>263</v>
      </c>
      <c r="AO271" t="str">
        <f t="shared" si="116"/>
        <v>UNC Greensboro</v>
      </c>
      <c r="AP271">
        <f t="shared" si="117"/>
        <v>0.12964465597818306</v>
      </c>
      <c r="AQ271">
        <f t="shared" si="118"/>
        <v>0.12395916578974915</v>
      </c>
      <c r="AR271">
        <f t="shared" si="119"/>
        <v>0.43777435752725591</v>
      </c>
      <c r="AS271" t="str">
        <f t="shared" si="120"/>
        <v>UNC Greensboro</v>
      </c>
      <c r="AT271">
        <f t="shared" si="121"/>
        <v>270</v>
      </c>
      <c r="AU271">
        <f t="shared" si="122"/>
        <v>268.66666666666669</v>
      </c>
      <c r="AW271" t="str">
        <f t="shared" si="123"/>
        <v>UNC Greensboro</v>
      </c>
      <c r="AX271" t="str">
        <f t="shared" si="124"/>
        <v/>
      </c>
      <c r="AY271">
        <v>270</v>
      </c>
    </row>
    <row r="272" spans="1:51" x14ac:dyDescent="0.25">
      <c r="A272">
        <v>1</v>
      </c>
      <c r="B272">
        <v>1</v>
      </c>
      <c r="C272">
        <v>1</v>
      </c>
      <c r="D272" t="s">
        <v>330</v>
      </c>
      <c r="E272">
        <v>61.518300000000004</v>
      </c>
      <c r="F272">
        <v>324</v>
      </c>
      <c r="G272">
        <v>58.785699999999999</v>
      </c>
      <c r="H272">
        <v>331</v>
      </c>
      <c r="I272">
        <v>88.426199999999994</v>
      </c>
      <c r="J272">
        <v>333</v>
      </c>
      <c r="K272">
        <v>93.147000000000006</v>
      </c>
      <c r="L272">
        <v>309</v>
      </c>
      <c r="M272">
        <v>102.45399999999999</v>
      </c>
      <c r="N272">
        <v>209</v>
      </c>
      <c r="O272">
        <v>102.648</v>
      </c>
      <c r="P272">
        <v>170</v>
      </c>
      <c r="Q272">
        <v>-9.5008800000000004</v>
      </c>
      <c r="R272">
        <v>266</v>
      </c>
      <c r="S272">
        <f t="shared" si="100"/>
        <v>-0.15444184901078201</v>
      </c>
      <c r="T272">
        <f t="shared" si="101"/>
        <v>272</v>
      </c>
      <c r="U272">
        <f t="shared" si="102"/>
        <v>533755.13940754486</v>
      </c>
      <c r="V272">
        <f t="shared" si="103"/>
        <v>331</v>
      </c>
      <c r="W272">
        <f t="shared" si="104"/>
        <v>26.863120580724665</v>
      </c>
      <c r="X272">
        <f t="shared" si="105"/>
        <v>270</v>
      </c>
      <c r="Y272">
        <f t="shared" si="106"/>
        <v>271</v>
      </c>
      <c r="Z272">
        <v>0.20710000000000001</v>
      </c>
      <c r="AA272">
        <f t="shared" si="107"/>
        <v>275</v>
      </c>
      <c r="AB272">
        <v>0.33300000000000002</v>
      </c>
      <c r="AC272">
        <f t="shared" si="108"/>
        <v>0.27005000000000001</v>
      </c>
      <c r="AD272">
        <f t="shared" si="109"/>
        <v>264</v>
      </c>
      <c r="AE272">
        <v>0.16819999999999999</v>
      </c>
      <c r="AF272">
        <f t="shared" si="110"/>
        <v>287</v>
      </c>
      <c r="AG272">
        <v>0.28310000000000002</v>
      </c>
      <c r="AH272">
        <f t="shared" si="111"/>
        <v>254</v>
      </c>
      <c r="AI272">
        <f t="shared" si="112"/>
        <v>279.83333333333331</v>
      </c>
      <c r="AJ272">
        <f>IF(C272=1,(AI272/Z272),REF)</f>
        <v>1351.1990986640913</v>
      </c>
      <c r="AK272">
        <f t="shared" si="113"/>
        <v>279</v>
      </c>
      <c r="AL272">
        <f>IF(B272=1,(AI272/AC272),REF)</f>
        <v>1036.2278590384497</v>
      </c>
      <c r="AM272">
        <f t="shared" si="114"/>
        <v>271</v>
      </c>
      <c r="AN272">
        <f t="shared" si="115"/>
        <v>264</v>
      </c>
      <c r="AO272" t="str">
        <f t="shared" si="116"/>
        <v>TCU</v>
      </c>
      <c r="AP272">
        <f t="shared" si="117"/>
        <v>0.11586001883825991</v>
      </c>
      <c r="AQ272">
        <f t="shared" si="118"/>
        <v>0.13495907336123053</v>
      </c>
      <c r="AR272">
        <f t="shared" si="119"/>
        <v>0.43584517086593977</v>
      </c>
      <c r="AS272" t="str">
        <f t="shared" si="120"/>
        <v>TCU</v>
      </c>
      <c r="AT272">
        <f t="shared" si="121"/>
        <v>271</v>
      </c>
      <c r="AU272">
        <f t="shared" si="122"/>
        <v>266.33333333333331</v>
      </c>
      <c r="AW272" t="str">
        <f t="shared" si="123"/>
        <v>TCU</v>
      </c>
      <c r="AX272" t="str">
        <f t="shared" si="124"/>
        <v/>
      </c>
      <c r="AY272">
        <v>271</v>
      </c>
    </row>
    <row r="273" spans="1:51" x14ac:dyDescent="0.25">
      <c r="A273">
        <v>1</v>
      </c>
      <c r="B273">
        <v>1</v>
      </c>
      <c r="C273">
        <v>1</v>
      </c>
      <c r="D273" t="s">
        <v>295</v>
      </c>
      <c r="E273">
        <v>64.516900000000007</v>
      </c>
      <c r="F273">
        <v>238</v>
      </c>
      <c r="G273">
        <v>62.058300000000003</v>
      </c>
      <c r="H273">
        <v>251</v>
      </c>
      <c r="I273">
        <v>91.987300000000005</v>
      </c>
      <c r="J273">
        <v>312</v>
      </c>
      <c r="K273">
        <v>92.748699999999999</v>
      </c>
      <c r="L273">
        <v>313</v>
      </c>
      <c r="M273">
        <v>101.465</v>
      </c>
      <c r="N273">
        <v>185</v>
      </c>
      <c r="O273">
        <v>103.764</v>
      </c>
      <c r="P273">
        <v>198</v>
      </c>
      <c r="Q273">
        <v>-11.0154</v>
      </c>
      <c r="R273">
        <v>279</v>
      </c>
      <c r="S273">
        <f t="shared" si="100"/>
        <v>-0.17073510971543882</v>
      </c>
      <c r="T273">
        <f t="shared" si="101"/>
        <v>280</v>
      </c>
      <c r="U273">
        <f t="shared" si="102"/>
        <v>554995.10641484859</v>
      </c>
      <c r="V273">
        <f t="shared" si="103"/>
        <v>321</v>
      </c>
      <c r="W273">
        <f t="shared" si="104"/>
        <v>26.061609696268832</v>
      </c>
      <c r="X273">
        <f t="shared" si="105"/>
        <v>231</v>
      </c>
      <c r="Y273">
        <f t="shared" si="106"/>
        <v>255.5</v>
      </c>
      <c r="Z273">
        <v>0.2329</v>
      </c>
      <c r="AA273">
        <f t="shared" si="107"/>
        <v>258</v>
      </c>
      <c r="AB273">
        <v>0.2213</v>
      </c>
      <c r="AC273">
        <f t="shared" si="108"/>
        <v>0.2271</v>
      </c>
      <c r="AD273">
        <f t="shared" si="109"/>
        <v>282</v>
      </c>
      <c r="AE273">
        <v>0.24460000000000001</v>
      </c>
      <c r="AF273">
        <f t="shared" si="110"/>
        <v>261</v>
      </c>
      <c r="AG273">
        <v>0.30009999999999998</v>
      </c>
      <c r="AH273">
        <f t="shared" si="111"/>
        <v>243</v>
      </c>
      <c r="AI273">
        <f t="shared" si="112"/>
        <v>273.75</v>
      </c>
      <c r="AJ273">
        <f>IF(C273=1,(AI273/Z273),REF)</f>
        <v>1175.3971661657363</v>
      </c>
      <c r="AK273">
        <f t="shared" si="113"/>
        <v>265</v>
      </c>
      <c r="AL273">
        <f>IF(B273=1,(AI273/AC273),REF)</f>
        <v>1205.4161162483488</v>
      </c>
      <c r="AM273">
        <f t="shared" si="114"/>
        <v>282</v>
      </c>
      <c r="AN273">
        <f t="shared" si="115"/>
        <v>265</v>
      </c>
      <c r="AO273" t="str">
        <f t="shared" si="116"/>
        <v>Saint Peter's</v>
      </c>
      <c r="AP273">
        <f t="shared" si="117"/>
        <v>0.13212240034498904</v>
      </c>
      <c r="AQ273">
        <f t="shared" si="118"/>
        <v>0.11136912925209255</v>
      </c>
      <c r="AR273">
        <f t="shared" si="119"/>
        <v>0.43070661795132126</v>
      </c>
      <c r="AS273" t="str">
        <f t="shared" si="120"/>
        <v>Saint Peter's</v>
      </c>
      <c r="AT273">
        <f t="shared" si="121"/>
        <v>272</v>
      </c>
      <c r="AU273">
        <f t="shared" si="122"/>
        <v>273</v>
      </c>
      <c r="AW273" t="str">
        <f t="shared" si="123"/>
        <v>Saint Peter's</v>
      </c>
      <c r="AX273" t="str">
        <f t="shared" si="124"/>
        <v/>
      </c>
      <c r="AY273">
        <v>272</v>
      </c>
    </row>
    <row r="274" spans="1:51" x14ac:dyDescent="0.25">
      <c r="A274">
        <v>1</v>
      </c>
      <c r="B274">
        <v>1</v>
      </c>
      <c r="C274">
        <v>1</v>
      </c>
      <c r="D274" t="s">
        <v>112</v>
      </c>
      <c r="E274">
        <v>64.017899999999997</v>
      </c>
      <c r="F274">
        <v>260</v>
      </c>
      <c r="G274">
        <v>62.398299999999999</v>
      </c>
      <c r="H274">
        <v>240</v>
      </c>
      <c r="I274">
        <v>94.835300000000004</v>
      </c>
      <c r="J274">
        <v>282</v>
      </c>
      <c r="K274">
        <v>96.316900000000004</v>
      </c>
      <c r="L274">
        <v>280</v>
      </c>
      <c r="M274">
        <v>104.16200000000001</v>
      </c>
      <c r="N274">
        <v>248</v>
      </c>
      <c r="O274">
        <v>106.617</v>
      </c>
      <c r="P274">
        <v>255</v>
      </c>
      <c r="Q274">
        <v>-10.3003</v>
      </c>
      <c r="R274">
        <v>274</v>
      </c>
      <c r="S274">
        <f t="shared" si="100"/>
        <v>-0.16089406244191079</v>
      </c>
      <c r="T274">
        <f t="shared" si="101"/>
        <v>274</v>
      </c>
      <c r="U274">
        <f t="shared" si="102"/>
        <v>593890.55175857851</v>
      </c>
      <c r="V274">
        <f t="shared" si="103"/>
        <v>287</v>
      </c>
      <c r="W274">
        <f t="shared" si="104"/>
        <v>27.429690624204827</v>
      </c>
      <c r="X274">
        <f t="shared" si="105"/>
        <v>287</v>
      </c>
      <c r="Y274">
        <f t="shared" si="106"/>
        <v>280.5</v>
      </c>
      <c r="Z274">
        <v>0.2273</v>
      </c>
      <c r="AA274">
        <f t="shared" si="107"/>
        <v>260</v>
      </c>
      <c r="AB274">
        <v>0.22869999999999999</v>
      </c>
      <c r="AC274">
        <f t="shared" si="108"/>
        <v>0.22799999999999998</v>
      </c>
      <c r="AD274">
        <f t="shared" si="109"/>
        <v>281</v>
      </c>
      <c r="AE274">
        <v>0.25330000000000003</v>
      </c>
      <c r="AF274">
        <f t="shared" si="110"/>
        <v>255</v>
      </c>
      <c r="AG274">
        <v>0.18379999999999999</v>
      </c>
      <c r="AH274">
        <f t="shared" si="111"/>
        <v>294</v>
      </c>
      <c r="AI274">
        <f t="shared" si="112"/>
        <v>278.58333333333331</v>
      </c>
      <c r="AJ274">
        <f>IF(C274=1,(AI274/Z274),REF)</f>
        <v>1225.6195923155888</v>
      </c>
      <c r="AK274">
        <f t="shared" si="113"/>
        <v>268</v>
      </c>
      <c r="AL274">
        <f>IF(B274=1,(AI274/AC274),REF)</f>
        <v>1221.8567251461989</v>
      </c>
      <c r="AM274">
        <f t="shared" si="114"/>
        <v>287</v>
      </c>
      <c r="AN274">
        <f t="shared" si="115"/>
        <v>268</v>
      </c>
      <c r="AO274" t="str">
        <f t="shared" si="116"/>
        <v>Dartmouth</v>
      </c>
      <c r="AP274">
        <f t="shared" si="117"/>
        <v>0.12840717658338283</v>
      </c>
      <c r="AQ274">
        <f t="shared" si="118"/>
        <v>0.11162131270197609</v>
      </c>
      <c r="AR274">
        <f t="shared" si="119"/>
        <v>0.42824580600647971</v>
      </c>
      <c r="AS274" t="str">
        <f t="shared" si="120"/>
        <v>Dartmouth</v>
      </c>
      <c r="AT274">
        <f t="shared" si="121"/>
        <v>273</v>
      </c>
      <c r="AU274">
        <f t="shared" si="122"/>
        <v>274</v>
      </c>
      <c r="AW274" t="str">
        <f t="shared" si="123"/>
        <v>Dartmouth</v>
      </c>
      <c r="AX274" t="str">
        <f t="shared" si="124"/>
        <v/>
      </c>
      <c r="AY274">
        <v>273</v>
      </c>
    </row>
    <row r="275" spans="1:51" x14ac:dyDescent="0.25">
      <c r="A275">
        <v>1</v>
      </c>
      <c r="B275">
        <v>1</v>
      </c>
      <c r="C275">
        <v>1</v>
      </c>
      <c r="D275" t="s">
        <v>377</v>
      </c>
      <c r="E275">
        <v>72.027299999999997</v>
      </c>
      <c r="F275">
        <v>3</v>
      </c>
      <c r="G275">
        <v>69.003100000000003</v>
      </c>
      <c r="H275">
        <v>7</v>
      </c>
      <c r="I275">
        <v>103.881</v>
      </c>
      <c r="J275">
        <v>105</v>
      </c>
      <c r="K275">
        <v>102.04600000000001</v>
      </c>
      <c r="L275">
        <v>178</v>
      </c>
      <c r="M275">
        <v>109.021</v>
      </c>
      <c r="N275">
        <v>326</v>
      </c>
      <c r="O275">
        <v>113.49299999999999</v>
      </c>
      <c r="P275">
        <v>335</v>
      </c>
      <c r="Q275">
        <v>-11.446899999999999</v>
      </c>
      <c r="R275">
        <v>283</v>
      </c>
      <c r="S275">
        <f t="shared" si="100"/>
        <v>-0.15892585172566498</v>
      </c>
      <c r="T275">
        <f t="shared" si="101"/>
        <v>273</v>
      </c>
      <c r="U275">
        <f t="shared" si="102"/>
        <v>750048.08579296689</v>
      </c>
      <c r="V275">
        <f t="shared" si="103"/>
        <v>100</v>
      </c>
      <c r="W275">
        <f t="shared" si="104"/>
        <v>26.94346128004533</v>
      </c>
      <c r="X275">
        <f t="shared" si="105"/>
        <v>273</v>
      </c>
      <c r="Y275">
        <f t="shared" si="106"/>
        <v>273</v>
      </c>
      <c r="Z275">
        <v>0.19409999999999999</v>
      </c>
      <c r="AA275">
        <f t="shared" si="107"/>
        <v>284</v>
      </c>
      <c r="AB275">
        <v>0.31929999999999997</v>
      </c>
      <c r="AC275">
        <f t="shared" si="108"/>
        <v>0.25669999999999998</v>
      </c>
      <c r="AD275">
        <f t="shared" si="109"/>
        <v>269</v>
      </c>
      <c r="AE275">
        <v>0.247</v>
      </c>
      <c r="AF275">
        <f t="shared" si="110"/>
        <v>257</v>
      </c>
      <c r="AG275">
        <v>0.1862</v>
      </c>
      <c r="AH275">
        <f t="shared" si="111"/>
        <v>292</v>
      </c>
      <c r="AI275">
        <f t="shared" si="112"/>
        <v>244</v>
      </c>
      <c r="AJ275">
        <f>IF(C275=1,(AI275/Z275),REF)</f>
        <v>1257.0839773312725</v>
      </c>
      <c r="AK275">
        <f t="shared" si="113"/>
        <v>273</v>
      </c>
      <c r="AL275">
        <f>IF(B275=1,(AI275/AC275),REF)</f>
        <v>950.52590572652912</v>
      </c>
      <c r="AM275">
        <f t="shared" si="114"/>
        <v>265</v>
      </c>
      <c r="AN275">
        <f t="shared" si="115"/>
        <v>265</v>
      </c>
      <c r="AO275" t="str">
        <f t="shared" si="116"/>
        <v>VMI</v>
      </c>
      <c r="AP275">
        <f t="shared" si="117"/>
        <v>0.10937411119962344</v>
      </c>
      <c r="AQ275">
        <f t="shared" si="118"/>
        <v>0.12967915980910924</v>
      </c>
      <c r="AR275">
        <f t="shared" si="119"/>
        <v>0.42754898324510521</v>
      </c>
      <c r="AS275" t="str">
        <f t="shared" si="120"/>
        <v>VMI</v>
      </c>
      <c r="AT275">
        <f t="shared" si="121"/>
        <v>274</v>
      </c>
      <c r="AU275">
        <f t="shared" si="122"/>
        <v>269.33333333333331</v>
      </c>
      <c r="AW275" t="str">
        <f t="shared" si="123"/>
        <v>VMI</v>
      </c>
      <c r="AX275" t="str">
        <f t="shared" si="124"/>
        <v/>
      </c>
      <c r="AY275">
        <v>274</v>
      </c>
    </row>
    <row r="276" spans="1:51" x14ac:dyDescent="0.25">
      <c r="A276">
        <v>1</v>
      </c>
      <c r="B276">
        <v>1</v>
      </c>
      <c r="C276">
        <v>1</v>
      </c>
      <c r="D276" t="s">
        <v>64</v>
      </c>
      <c r="E276">
        <v>68.705299999999994</v>
      </c>
      <c r="F276">
        <v>65</v>
      </c>
      <c r="G276">
        <v>65.821600000000004</v>
      </c>
      <c r="H276">
        <v>77</v>
      </c>
      <c r="I276">
        <v>90.721299999999999</v>
      </c>
      <c r="J276">
        <v>323</v>
      </c>
      <c r="K276">
        <v>92.327799999999996</v>
      </c>
      <c r="L276">
        <v>316</v>
      </c>
      <c r="M276">
        <v>96.589200000000005</v>
      </c>
      <c r="N276">
        <v>80</v>
      </c>
      <c r="O276">
        <v>103.619</v>
      </c>
      <c r="P276">
        <v>193</v>
      </c>
      <c r="Q276">
        <v>-11.291399999999999</v>
      </c>
      <c r="R276">
        <v>281</v>
      </c>
      <c r="S276">
        <f t="shared" si="100"/>
        <v>-0.16434248886184916</v>
      </c>
      <c r="T276">
        <f t="shared" si="101"/>
        <v>276</v>
      </c>
      <c r="U276">
        <f t="shared" si="102"/>
        <v>585673.01569016802</v>
      </c>
      <c r="V276">
        <f t="shared" si="103"/>
        <v>293</v>
      </c>
      <c r="W276">
        <f t="shared" si="104"/>
        <v>24.418152090288512</v>
      </c>
      <c r="X276">
        <f t="shared" si="105"/>
        <v>133</v>
      </c>
      <c r="Y276">
        <f t="shared" si="106"/>
        <v>204.5</v>
      </c>
      <c r="Z276">
        <v>0.1484</v>
      </c>
      <c r="AA276">
        <f t="shared" si="107"/>
        <v>306</v>
      </c>
      <c r="AB276">
        <v>0.46510000000000001</v>
      </c>
      <c r="AC276">
        <f t="shared" si="108"/>
        <v>0.30675000000000002</v>
      </c>
      <c r="AD276">
        <f t="shared" si="109"/>
        <v>253</v>
      </c>
      <c r="AE276">
        <v>0.47399999999999998</v>
      </c>
      <c r="AF276">
        <f t="shared" si="110"/>
        <v>166</v>
      </c>
      <c r="AG276">
        <v>0.1066</v>
      </c>
      <c r="AH276">
        <f t="shared" si="111"/>
        <v>327</v>
      </c>
      <c r="AI276">
        <f t="shared" si="112"/>
        <v>253.25</v>
      </c>
      <c r="AJ276">
        <f>IF(C276=1,(AI276/Z276),REF)</f>
        <v>1706.5363881401618</v>
      </c>
      <c r="AK276">
        <f t="shared" si="113"/>
        <v>296</v>
      </c>
      <c r="AL276">
        <f>IF(B276=1,(AI276/AC276),REF)</f>
        <v>825.59087204563968</v>
      </c>
      <c r="AM276">
        <f t="shared" si="114"/>
        <v>256</v>
      </c>
      <c r="AN276">
        <f t="shared" si="115"/>
        <v>253</v>
      </c>
      <c r="AO276" t="str">
        <f t="shared" si="116"/>
        <v>Arkansas Pine Bluff</v>
      </c>
      <c r="AP276">
        <f t="shared" si="117"/>
        <v>8.1105027559353907E-2</v>
      </c>
      <c r="AQ276">
        <f t="shared" si="118"/>
        <v>0.15771709717287072</v>
      </c>
      <c r="AR276">
        <f t="shared" si="119"/>
        <v>0.42738357235214142</v>
      </c>
      <c r="AS276" t="str">
        <f t="shared" si="120"/>
        <v>Arkansas Pine Bluff</v>
      </c>
      <c r="AT276">
        <f t="shared" si="121"/>
        <v>275</v>
      </c>
      <c r="AU276">
        <f t="shared" si="122"/>
        <v>260.33333333333331</v>
      </c>
      <c r="AW276" t="str">
        <f t="shared" si="123"/>
        <v>Arkansas Pine Bluff</v>
      </c>
      <c r="AX276" t="str">
        <f t="shared" si="124"/>
        <v/>
      </c>
      <c r="AY276">
        <v>275</v>
      </c>
    </row>
    <row r="277" spans="1:51" x14ac:dyDescent="0.25">
      <c r="A277">
        <v>1</v>
      </c>
      <c r="B277">
        <v>1</v>
      </c>
      <c r="C277">
        <v>1</v>
      </c>
      <c r="D277" t="s">
        <v>283</v>
      </c>
      <c r="E277">
        <v>68.11</v>
      </c>
      <c r="F277">
        <v>83</v>
      </c>
      <c r="G277">
        <v>65.429500000000004</v>
      </c>
      <c r="H277">
        <v>98</v>
      </c>
      <c r="I277">
        <v>94.113500000000002</v>
      </c>
      <c r="J277">
        <v>292</v>
      </c>
      <c r="K277">
        <v>91.227099999999993</v>
      </c>
      <c r="L277">
        <v>326</v>
      </c>
      <c r="M277">
        <v>99.471199999999996</v>
      </c>
      <c r="N277">
        <v>148</v>
      </c>
      <c r="O277">
        <v>104.03</v>
      </c>
      <c r="P277">
        <v>205</v>
      </c>
      <c r="Q277">
        <v>-12.8026</v>
      </c>
      <c r="R277">
        <v>297</v>
      </c>
      <c r="S277">
        <f t="shared" si="100"/>
        <v>-0.18797386580531505</v>
      </c>
      <c r="T277">
        <f t="shared" si="101"/>
        <v>294</v>
      </c>
      <c r="U277">
        <f t="shared" si="102"/>
        <v>566837.55887506495</v>
      </c>
      <c r="V277">
        <f t="shared" si="103"/>
        <v>313</v>
      </c>
      <c r="W277">
        <f t="shared" si="104"/>
        <v>24.788079326173854</v>
      </c>
      <c r="X277">
        <f t="shared" si="105"/>
        <v>150</v>
      </c>
      <c r="Y277">
        <f t="shared" si="106"/>
        <v>222</v>
      </c>
      <c r="Z277">
        <v>0.2266</v>
      </c>
      <c r="AA277">
        <f t="shared" si="107"/>
        <v>263</v>
      </c>
      <c r="AB277">
        <v>0.21360000000000001</v>
      </c>
      <c r="AC277">
        <f t="shared" si="108"/>
        <v>0.22010000000000002</v>
      </c>
      <c r="AD277">
        <f t="shared" si="109"/>
        <v>286</v>
      </c>
      <c r="AE277">
        <v>0.16420000000000001</v>
      </c>
      <c r="AF277">
        <f t="shared" si="110"/>
        <v>288</v>
      </c>
      <c r="AG277">
        <v>0.29599999999999999</v>
      </c>
      <c r="AH277">
        <f t="shared" si="111"/>
        <v>246</v>
      </c>
      <c r="AI277">
        <f t="shared" si="112"/>
        <v>274.83333333333331</v>
      </c>
      <c r="AJ277">
        <f>IF(C277=1,(AI277/Z277),REF)</f>
        <v>1212.8567225654604</v>
      </c>
      <c r="AK277">
        <f t="shared" si="113"/>
        <v>266</v>
      </c>
      <c r="AL277">
        <f>IF(B277=1,(AI277/AC277),REF)</f>
        <v>1248.6748447675297</v>
      </c>
      <c r="AM277">
        <f t="shared" si="114"/>
        <v>288</v>
      </c>
      <c r="AN277">
        <f t="shared" si="115"/>
        <v>266</v>
      </c>
      <c r="AO277" t="str">
        <f t="shared" si="116"/>
        <v>Radford</v>
      </c>
      <c r="AP277">
        <f t="shared" si="117"/>
        <v>0.12814580278675508</v>
      </c>
      <c r="AQ277">
        <f t="shared" si="118"/>
        <v>0.10746169496739068</v>
      </c>
      <c r="AR277">
        <f t="shared" si="119"/>
        <v>0.42507312175232492</v>
      </c>
      <c r="AS277" t="str">
        <f t="shared" si="120"/>
        <v>Radford</v>
      </c>
      <c r="AT277">
        <f t="shared" si="121"/>
        <v>276</v>
      </c>
      <c r="AU277">
        <f t="shared" si="122"/>
        <v>276</v>
      </c>
      <c r="AW277" t="str">
        <f t="shared" si="123"/>
        <v>Radford</v>
      </c>
      <c r="AX277" t="str">
        <f t="shared" si="124"/>
        <v/>
      </c>
      <c r="AY277">
        <v>276</v>
      </c>
    </row>
    <row r="278" spans="1:51" x14ac:dyDescent="0.25">
      <c r="A278">
        <v>1</v>
      </c>
      <c r="B278">
        <v>1</v>
      </c>
      <c r="C278">
        <v>1</v>
      </c>
      <c r="D278" t="s">
        <v>101</v>
      </c>
      <c r="E278">
        <v>64.970600000000005</v>
      </c>
      <c r="F278">
        <v>219</v>
      </c>
      <c r="G278">
        <v>62.926699999999997</v>
      </c>
      <c r="H278">
        <v>214</v>
      </c>
      <c r="I278">
        <v>96.527500000000003</v>
      </c>
      <c r="J278">
        <v>250</v>
      </c>
      <c r="K278">
        <v>99.71</v>
      </c>
      <c r="L278">
        <v>223</v>
      </c>
      <c r="M278">
        <v>107.46299999999999</v>
      </c>
      <c r="N278">
        <v>313</v>
      </c>
      <c r="O278">
        <v>107.834</v>
      </c>
      <c r="P278">
        <v>271</v>
      </c>
      <c r="Q278">
        <v>-8.1239600000000003</v>
      </c>
      <c r="R278">
        <v>255</v>
      </c>
      <c r="S278">
        <f t="shared" si="100"/>
        <v>-0.12504117246877833</v>
      </c>
      <c r="T278">
        <f t="shared" si="101"/>
        <v>258</v>
      </c>
      <c r="U278">
        <f t="shared" si="102"/>
        <v>645943.16922745993</v>
      </c>
      <c r="V278">
        <f t="shared" si="103"/>
        <v>231</v>
      </c>
      <c r="W278">
        <f t="shared" si="104"/>
        <v>27.522777988852379</v>
      </c>
      <c r="X278">
        <f t="shared" si="105"/>
        <v>292</v>
      </c>
      <c r="Y278">
        <f t="shared" si="106"/>
        <v>275</v>
      </c>
      <c r="Z278">
        <v>0.1406</v>
      </c>
      <c r="AA278">
        <f t="shared" si="107"/>
        <v>312</v>
      </c>
      <c r="AB278">
        <v>0.4768</v>
      </c>
      <c r="AC278">
        <f t="shared" si="108"/>
        <v>0.30869999999999997</v>
      </c>
      <c r="AD278">
        <f t="shared" si="109"/>
        <v>250</v>
      </c>
      <c r="AE278">
        <v>0.192</v>
      </c>
      <c r="AF278">
        <f t="shared" si="110"/>
        <v>278</v>
      </c>
      <c r="AG278">
        <v>0.29870000000000002</v>
      </c>
      <c r="AH278">
        <f t="shared" si="111"/>
        <v>245</v>
      </c>
      <c r="AI278">
        <f t="shared" si="112"/>
        <v>256.16666666666669</v>
      </c>
      <c r="AJ278">
        <f>IF(C278=1,(AI278/Z278),REF)</f>
        <v>1821.9535324798483</v>
      </c>
      <c r="AK278">
        <f t="shared" si="113"/>
        <v>301</v>
      </c>
      <c r="AL278">
        <f>IF(B278=1,(AI278/AC278),REF)</f>
        <v>829.82399308929939</v>
      </c>
      <c r="AM278">
        <f t="shared" si="114"/>
        <v>257</v>
      </c>
      <c r="AN278">
        <f t="shared" si="115"/>
        <v>250</v>
      </c>
      <c r="AO278" t="str">
        <f t="shared" si="116"/>
        <v>Cleveland St.</v>
      </c>
      <c r="AP278">
        <f t="shared" si="117"/>
        <v>7.6340855346613806E-2</v>
      </c>
      <c r="AQ278">
        <f t="shared" si="118"/>
        <v>0.15861826498489873</v>
      </c>
      <c r="AR278">
        <f t="shared" si="119"/>
        <v>0.42460482479394973</v>
      </c>
      <c r="AS278" t="str">
        <f t="shared" si="120"/>
        <v>Cleveland St.</v>
      </c>
      <c r="AT278">
        <f t="shared" si="121"/>
        <v>277</v>
      </c>
      <c r="AU278">
        <f t="shared" si="122"/>
        <v>259</v>
      </c>
      <c r="AW278" t="str">
        <f t="shared" si="123"/>
        <v>Cleveland St.</v>
      </c>
      <c r="AX278" t="str">
        <f t="shared" si="124"/>
        <v/>
      </c>
      <c r="AY278">
        <v>277</v>
      </c>
    </row>
    <row r="279" spans="1:51" x14ac:dyDescent="0.25">
      <c r="A279">
        <v>1</v>
      </c>
      <c r="B279">
        <v>1</v>
      </c>
      <c r="C279">
        <v>1</v>
      </c>
      <c r="D279" t="s">
        <v>126</v>
      </c>
      <c r="E279">
        <v>60.611800000000002</v>
      </c>
      <c r="F279">
        <v>336</v>
      </c>
      <c r="G279">
        <v>57.908700000000003</v>
      </c>
      <c r="H279">
        <v>342</v>
      </c>
      <c r="I279">
        <v>99.246499999999997</v>
      </c>
      <c r="J279">
        <v>193</v>
      </c>
      <c r="K279">
        <v>100.089</v>
      </c>
      <c r="L279">
        <v>217</v>
      </c>
      <c r="M279">
        <v>105.952</v>
      </c>
      <c r="N279">
        <v>286</v>
      </c>
      <c r="O279">
        <v>110.131</v>
      </c>
      <c r="P279">
        <v>307</v>
      </c>
      <c r="Q279">
        <v>-10.042400000000001</v>
      </c>
      <c r="R279">
        <v>272</v>
      </c>
      <c r="S279">
        <f t="shared" si="100"/>
        <v>-0.16567731035870906</v>
      </c>
      <c r="T279">
        <f t="shared" si="101"/>
        <v>278</v>
      </c>
      <c r="U279">
        <f t="shared" si="102"/>
        <v>607197.37014606781</v>
      </c>
      <c r="V279">
        <f t="shared" si="103"/>
        <v>277</v>
      </c>
      <c r="W279">
        <f t="shared" si="104"/>
        <v>30.513930361605663</v>
      </c>
      <c r="X279">
        <f t="shared" si="105"/>
        <v>340</v>
      </c>
      <c r="Y279">
        <f t="shared" si="106"/>
        <v>309</v>
      </c>
      <c r="Z279">
        <v>0.21920000000000001</v>
      </c>
      <c r="AA279">
        <f t="shared" si="107"/>
        <v>267</v>
      </c>
      <c r="AB279">
        <v>0.2157</v>
      </c>
      <c r="AC279">
        <f t="shared" si="108"/>
        <v>0.21745</v>
      </c>
      <c r="AD279">
        <f t="shared" si="109"/>
        <v>290</v>
      </c>
      <c r="AE279">
        <v>0.27160000000000001</v>
      </c>
      <c r="AF279">
        <f t="shared" si="110"/>
        <v>246</v>
      </c>
      <c r="AG279">
        <v>0.2296</v>
      </c>
      <c r="AH279">
        <f t="shared" si="111"/>
        <v>277</v>
      </c>
      <c r="AI279">
        <f t="shared" si="112"/>
        <v>279.5</v>
      </c>
      <c r="AJ279">
        <f>IF(C279=1,(AI279/Z279),REF)</f>
        <v>1275.0912408759123</v>
      </c>
      <c r="AK279">
        <f t="shared" si="113"/>
        <v>274</v>
      </c>
      <c r="AL279">
        <f>IF(B279=1,(AI279/AC279),REF)</f>
        <v>1285.3529547022304</v>
      </c>
      <c r="AM279">
        <f t="shared" si="114"/>
        <v>289</v>
      </c>
      <c r="AN279">
        <f t="shared" si="115"/>
        <v>274</v>
      </c>
      <c r="AO279" t="str">
        <f t="shared" si="116"/>
        <v>Eastern Illinois</v>
      </c>
      <c r="AP279">
        <f t="shared" si="117"/>
        <v>0.12334224648158169</v>
      </c>
      <c r="AQ279">
        <f t="shared" si="118"/>
        <v>0.10578435102854743</v>
      </c>
      <c r="AR279">
        <f t="shared" si="119"/>
        <v>0.42035692277030584</v>
      </c>
      <c r="AS279" t="str">
        <f t="shared" si="120"/>
        <v>Eastern Illinois</v>
      </c>
      <c r="AT279">
        <f t="shared" si="121"/>
        <v>278</v>
      </c>
      <c r="AU279">
        <f t="shared" si="122"/>
        <v>280.66666666666669</v>
      </c>
      <c r="AW279" t="str">
        <f t="shared" si="123"/>
        <v>Eastern Illinois</v>
      </c>
      <c r="AX279" t="str">
        <f t="shared" si="124"/>
        <v/>
      </c>
      <c r="AY279">
        <v>278</v>
      </c>
    </row>
    <row r="280" spans="1:51" x14ac:dyDescent="0.25">
      <c r="A280">
        <v>1</v>
      </c>
      <c r="B280">
        <v>1</v>
      </c>
      <c r="C280">
        <v>1</v>
      </c>
      <c r="D280" t="s">
        <v>291</v>
      </c>
      <c r="E280">
        <v>68.868700000000004</v>
      </c>
      <c r="F280">
        <v>57</v>
      </c>
      <c r="G280">
        <v>66.197199999999995</v>
      </c>
      <c r="H280">
        <v>62</v>
      </c>
      <c r="I280">
        <v>101.203</v>
      </c>
      <c r="J280">
        <v>165</v>
      </c>
      <c r="K280">
        <v>101.44</v>
      </c>
      <c r="L280">
        <v>193</v>
      </c>
      <c r="M280">
        <v>109.794</v>
      </c>
      <c r="N280">
        <v>331</v>
      </c>
      <c r="O280">
        <v>111.024</v>
      </c>
      <c r="P280">
        <v>317</v>
      </c>
      <c r="Q280">
        <v>-9.58371</v>
      </c>
      <c r="R280">
        <v>268</v>
      </c>
      <c r="S280">
        <f t="shared" si="100"/>
        <v>-0.13916336448923824</v>
      </c>
      <c r="T280">
        <f t="shared" si="101"/>
        <v>265</v>
      </c>
      <c r="U280">
        <f t="shared" si="102"/>
        <v>708663.99173631996</v>
      </c>
      <c r="V280">
        <f t="shared" si="103"/>
        <v>155</v>
      </c>
      <c r="W280">
        <f t="shared" si="104"/>
        <v>27.204773042652796</v>
      </c>
      <c r="X280">
        <f t="shared" si="105"/>
        <v>282</v>
      </c>
      <c r="Y280">
        <f t="shared" si="106"/>
        <v>273.5</v>
      </c>
      <c r="Z280">
        <v>0.21110000000000001</v>
      </c>
      <c r="AA280">
        <f t="shared" si="107"/>
        <v>272</v>
      </c>
      <c r="AB280">
        <v>0.2278</v>
      </c>
      <c r="AC280">
        <f t="shared" si="108"/>
        <v>0.21945000000000001</v>
      </c>
      <c r="AD280">
        <f t="shared" si="109"/>
        <v>287</v>
      </c>
      <c r="AE280">
        <v>0.18060000000000001</v>
      </c>
      <c r="AF280">
        <f t="shared" si="110"/>
        <v>283</v>
      </c>
      <c r="AG280">
        <v>0.14269999999999999</v>
      </c>
      <c r="AH280">
        <f t="shared" si="111"/>
        <v>310</v>
      </c>
      <c r="AI280">
        <f t="shared" si="112"/>
        <v>262.25</v>
      </c>
      <c r="AJ280">
        <f>IF(C280=1,(AI280/Z280),REF)</f>
        <v>1242.3022264329702</v>
      </c>
      <c r="AK280">
        <f t="shared" si="113"/>
        <v>270</v>
      </c>
      <c r="AL280">
        <f>IF(B280=1,(AI280/AC280),REF)</f>
        <v>1195.0330371383002</v>
      </c>
      <c r="AM280">
        <f t="shared" si="114"/>
        <v>279</v>
      </c>
      <c r="AN280">
        <f t="shared" si="115"/>
        <v>270</v>
      </c>
      <c r="AO280" t="str">
        <f t="shared" si="116"/>
        <v>Sacred Heart</v>
      </c>
      <c r="AP280">
        <f t="shared" si="117"/>
        <v>0.11909428941786424</v>
      </c>
      <c r="AQ280">
        <f t="shared" si="118"/>
        <v>0.10773403112589533</v>
      </c>
      <c r="AR280">
        <f t="shared" si="119"/>
        <v>0.41866524758895041</v>
      </c>
      <c r="AS280" t="str">
        <f t="shared" si="120"/>
        <v>Sacred Heart</v>
      </c>
      <c r="AT280">
        <f t="shared" si="121"/>
        <v>279</v>
      </c>
      <c r="AU280">
        <f t="shared" si="122"/>
        <v>278.66666666666669</v>
      </c>
      <c r="AW280" t="str">
        <f t="shared" si="123"/>
        <v>Sacred Heart</v>
      </c>
      <c r="AX280" t="str">
        <f t="shared" si="124"/>
        <v/>
      </c>
      <c r="AY280">
        <v>279</v>
      </c>
    </row>
    <row r="281" spans="1:51" x14ac:dyDescent="0.25">
      <c r="A281">
        <v>1</v>
      </c>
      <c r="B281">
        <v>1</v>
      </c>
      <c r="C281">
        <v>1</v>
      </c>
      <c r="D281" t="s">
        <v>154</v>
      </c>
      <c r="E281">
        <v>68.934200000000004</v>
      </c>
      <c r="F281">
        <v>53</v>
      </c>
      <c r="G281">
        <v>67.935299999999998</v>
      </c>
      <c r="H281">
        <v>26</v>
      </c>
      <c r="I281">
        <v>89.115899999999996</v>
      </c>
      <c r="J281">
        <v>329</v>
      </c>
      <c r="K281">
        <v>88.881200000000007</v>
      </c>
      <c r="L281">
        <v>336</v>
      </c>
      <c r="M281">
        <v>91.255300000000005</v>
      </c>
      <c r="N281">
        <v>18</v>
      </c>
      <c r="O281">
        <v>99.313400000000001</v>
      </c>
      <c r="P281">
        <v>112</v>
      </c>
      <c r="Q281">
        <v>-10.4321</v>
      </c>
      <c r="R281">
        <v>276</v>
      </c>
      <c r="S281">
        <f t="shared" si="100"/>
        <v>-0.15133562150572566</v>
      </c>
      <c r="T281">
        <f t="shared" si="101"/>
        <v>270</v>
      </c>
      <c r="U281">
        <f t="shared" si="102"/>
        <v>544571.06093181577</v>
      </c>
      <c r="V281">
        <f t="shared" si="103"/>
        <v>327</v>
      </c>
      <c r="W281">
        <f t="shared" si="104"/>
        <v>22.73933817901694</v>
      </c>
      <c r="X281">
        <f t="shared" si="105"/>
        <v>70</v>
      </c>
      <c r="Y281">
        <f t="shared" si="106"/>
        <v>170</v>
      </c>
      <c r="Z281">
        <v>0.2109</v>
      </c>
      <c r="AA281">
        <f t="shared" si="107"/>
        <v>273</v>
      </c>
      <c r="AB281">
        <v>0.22600000000000001</v>
      </c>
      <c r="AC281">
        <f t="shared" si="108"/>
        <v>0.21845000000000001</v>
      </c>
      <c r="AD281">
        <f t="shared" si="109"/>
        <v>288</v>
      </c>
      <c r="AE281">
        <v>0.2858</v>
      </c>
      <c r="AF281">
        <f t="shared" si="110"/>
        <v>238</v>
      </c>
      <c r="AG281">
        <v>0.20419999999999999</v>
      </c>
      <c r="AH281">
        <f t="shared" si="111"/>
        <v>287</v>
      </c>
      <c r="AI281">
        <f t="shared" si="112"/>
        <v>263.33333333333331</v>
      </c>
      <c r="AJ281">
        <f>IF(C281=1,(AI281/Z281),REF)</f>
        <v>1248.6170380907222</v>
      </c>
      <c r="AK281">
        <f t="shared" si="113"/>
        <v>271</v>
      </c>
      <c r="AL281">
        <f>IF(B281=1,(AI281/AC281),REF)</f>
        <v>1205.4627298390171</v>
      </c>
      <c r="AM281">
        <f t="shared" si="114"/>
        <v>283</v>
      </c>
      <c r="AN281">
        <f t="shared" si="115"/>
        <v>271</v>
      </c>
      <c r="AO281" t="str">
        <f t="shared" si="116"/>
        <v>Hampton</v>
      </c>
      <c r="AP281">
        <f t="shared" si="117"/>
        <v>0.11892114570824074</v>
      </c>
      <c r="AQ281">
        <f t="shared" si="118"/>
        <v>0.10712667850725033</v>
      </c>
      <c r="AR281">
        <f t="shared" si="119"/>
        <v>0.41808841552356568</v>
      </c>
      <c r="AS281" t="str">
        <f t="shared" si="120"/>
        <v>Hampton</v>
      </c>
      <c r="AT281">
        <f t="shared" si="121"/>
        <v>280</v>
      </c>
      <c r="AU281">
        <f t="shared" si="122"/>
        <v>279.66666666666669</v>
      </c>
      <c r="AW281" t="str">
        <f t="shared" si="123"/>
        <v>Hampton</v>
      </c>
      <c r="AX281" t="str">
        <f t="shared" si="124"/>
        <v/>
      </c>
      <c r="AY281">
        <v>280</v>
      </c>
    </row>
    <row r="282" spans="1:51" x14ac:dyDescent="0.25">
      <c r="A282">
        <v>1</v>
      </c>
      <c r="B282">
        <v>1</v>
      </c>
      <c r="C282">
        <v>1</v>
      </c>
      <c r="D282" t="s">
        <v>72</v>
      </c>
      <c r="E282">
        <v>66.730199999999996</v>
      </c>
      <c r="F282">
        <v>137</v>
      </c>
      <c r="G282">
        <v>64.382599999999996</v>
      </c>
      <c r="H282">
        <v>145</v>
      </c>
      <c r="I282">
        <v>97.161699999999996</v>
      </c>
      <c r="J282">
        <v>240</v>
      </c>
      <c r="K282">
        <v>97.884500000000003</v>
      </c>
      <c r="L282">
        <v>255</v>
      </c>
      <c r="M282">
        <v>102.431</v>
      </c>
      <c r="N282">
        <v>208</v>
      </c>
      <c r="O282">
        <v>107.783</v>
      </c>
      <c r="P282">
        <v>269</v>
      </c>
      <c r="Q282">
        <v>-9.8981499999999993</v>
      </c>
      <c r="R282">
        <v>270</v>
      </c>
      <c r="S282">
        <f t="shared" si="100"/>
        <v>-0.14833613566271342</v>
      </c>
      <c r="T282">
        <f t="shared" si="101"/>
        <v>269</v>
      </c>
      <c r="U282">
        <f t="shared" si="102"/>
        <v>639367.09272995056</v>
      </c>
      <c r="V282">
        <f t="shared" si="103"/>
        <v>241</v>
      </c>
      <c r="W282">
        <f t="shared" si="104"/>
        <v>26.776758483254948</v>
      </c>
      <c r="X282">
        <f t="shared" si="105"/>
        <v>268</v>
      </c>
      <c r="Y282">
        <f t="shared" si="106"/>
        <v>268.5</v>
      </c>
      <c r="Z282">
        <v>0.20449999999999999</v>
      </c>
      <c r="AA282">
        <f t="shared" si="107"/>
        <v>278</v>
      </c>
      <c r="AB282">
        <v>0.2364</v>
      </c>
      <c r="AC282">
        <f t="shared" si="108"/>
        <v>0.22044999999999998</v>
      </c>
      <c r="AD282">
        <f t="shared" si="109"/>
        <v>285</v>
      </c>
      <c r="AE282">
        <v>0.2049</v>
      </c>
      <c r="AF282">
        <f t="shared" si="110"/>
        <v>275</v>
      </c>
      <c r="AG282">
        <v>0.25340000000000001</v>
      </c>
      <c r="AH282">
        <f t="shared" si="111"/>
        <v>270</v>
      </c>
      <c r="AI282">
        <f t="shared" si="112"/>
        <v>268.08333333333331</v>
      </c>
      <c r="AJ282">
        <f>IF(C282=1,(AI282/Z282),REF)</f>
        <v>1310.9209453952731</v>
      </c>
      <c r="AK282">
        <f t="shared" si="113"/>
        <v>276</v>
      </c>
      <c r="AL282">
        <f>IF(B282=1,(AI282/AC282),REF)</f>
        <v>1216.0731836395253</v>
      </c>
      <c r="AM282">
        <f t="shared" si="114"/>
        <v>286</v>
      </c>
      <c r="AN282">
        <f t="shared" si="115"/>
        <v>276</v>
      </c>
      <c r="AO282" t="str">
        <f t="shared" si="116"/>
        <v>Bethune Cookman</v>
      </c>
      <c r="AP282">
        <f t="shared" si="117"/>
        <v>0.11475221907441369</v>
      </c>
      <c r="AQ282">
        <f t="shared" si="118"/>
        <v>0.10798910785560618</v>
      </c>
      <c r="AR282">
        <f t="shared" si="119"/>
        <v>0.41563137384773002</v>
      </c>
      <c r="AS282" t="str">
        <f t="shared" si="120"/>
        <v>Bethune Cookman</v>
      </c>
      <c r="AT282">
        <f t="shared" si="121"/>
        <v>281</v>
      </c>
      <c r="AU282">
        <f t="shared" si="122"/>
        <v>280.66666666666669</v>
      </c>
      <c r="AW282" t="str">
        <f t="shared" si="123"/>
        <v>Bethune Cookman</v>
      </c>
      <c r="AX282" t="str">
        <f t="shared" si="124"/>
        <v/>
      </c>
      <c r="AY282">
        <v>281</v>
      </c>
    </row>
    <row r="283" spans="1:51" x14ac:dyDescent="0.25">
      <c r="A283">
        <v>1</v>
      </c>
      <c r="B283">
        <v>1</v>
      </c>
      <c r="C283">
        <v>1</v>
      </c>
      <c r="D283" t="s">
        <v>346</v>
      </c>
      <c r="E283">
        <v>61.860999999999997</v>
      </c>
      <c r="F283">
        <v>316</v>
      </c>
      <c r="G283">
        <v>58.762300000000003</v>
      </c>
      <c r="H283">
        <v>332</v>
      </c>
      <c r="I283">
        <v>97.864999999999995</v>
      </c>
      <c r="J283">
        <v>231</v>
      </c>
      <c r="K283">
        <v>99.087999999999994</v>
      </c>
      <c r="L283">
        <v>232</v>
      </c>
      <c r="M283">
        <v>105.236</v>
      </c>
      <c r="N283">
        <v>273</v>
      </c>
      <c r="O283">
        <v>109.357</v>
      </c>
      <c r="P283">
        <v>298</v>
      </c>
      <c r="Q283">
        <v>-10.268700000000001</v>
      </c>
      <c r="R283">
        <v>273</v>
      </c>
      <c r="S283">
        <f t="shared" si="100"/>
        <v>-0.16600119623025825</v>
      </c>
      <c r="T283">
        <f t="shared" si="101"/>
        <v>279</v>
      </c>
      <c r="U283">
        <f t="shared" si="102"/>
        <v>607378.00611558394</v>
      </c>
      <c r="V283">
        <f t="shared" si="103"/>
        <v>276</v>
      </c>
      <c r="W283">
        <f t="shared" si="104"/>
        <v>29.562258079696115</v>
      </c>
      <c r="X283">
        <f t="shared" si="105"/>
        <v>331</v>
      </c>
      <c r="Y283">
        <f t="shared" si="106"/>
        <v>305</v>
      </c>
      <c r="Z283">
        <v>0.17949999999999999</v>
      </c>
      <c r="AA283">
        <f t="shared" si="107"/>
        <v>289</v>
      </c>
      <c r="AB283">
        <v>0.31780000000000003</v>
      </c>
      <c r="AC283">
        <f t="shared" si="108"/>
        <v>0.24865000000000001</v>
      </c>
      <c r="AD283">
        <f t="shared" si="109"/>
        <v>271</v>
      </c>
      <c r="AE283">
        <v>0.22359999999999999</v>
      </c>
      <c r="AF283">
        <f t="shared" si="110"/>
        <v>268</v>
      </c>
      <c r="AG283">
        <v>0.17299999999999999</v>
      </c>
      <c r="AH283">
        <f t="shared" si="111"/>
        <v>300</v>
      </c>
      <c r="AI283">
        <f t="shared" si="112"/>
        <v>283.16666666666669</v>
      </c>
      <c r="AJ283">
        <f>IF(C283=1,(AI283/Z283),REF)</f>
        <v>1577.5301764159703</v>
      </c>
      <c r="AK283">
        <f t="shared" si="113"/>
        <v>292</v>
      </c>
      <c r="AL283">
        <f>IF(B283=1,(AI283/AC283),REF)</f>
        <v>1138.8162745492325</v>
      </c>
      <c r="AM283">
        <f t="shared" si="114"/>
        <v>275</v>
      </c>
      <c r="AN283">
        <f t="shared" si="115"/>
        <v>271</v>
      </c>
      <c r="AO283" t="str">
        <f t="shared" si="116"/>
        <v>Troy</v>
      </c>
      <c r="AP283">
        <f t="shared" si="117"/>
        <v>9.8876279371252845E-2</v>
      </c>
      <c r="AQ283">
        <f t="shared" si="118"/>
        <v>0.12280656092350339</v>
      </c>
      <c r="AR283">
        <f t="shared" si="119"/>
        <v>0.41484019774119762</v>
      </c>
      <c r="AS283" t="str">
        <f t="shared" si="120"/>
        <v>Troy</v>
      </c>
      <c r="AT283">
        <f t="shared" si="121"/>
        <v>282</v>
      </c>
      <c r="AU283">
        <f t="shared" si="122"/>
        <v>274.66666666666669</v>
      </c>
      <c r="AW283" t="str">
        <f t="shared" si="123"/>
        <v>Troy</v>
      </c>
      <c r="AX283" t="str">
        <f t="shared" si="124"/>
        <v/>
      </c>
      <c r="AY283">
        <v>282</v>
      </c>
    </row>
    <row r="284" spans="1:51" x14ac:dyDescent="0.25">
      <c r="A284">
        <v>1</v>
      </c>
      <c r="B284">
        <v>1</v>
      </c>
      <c r="C284">
        <v>1</v>
      </c>
      <c r="D284" t="s">
        <v>290</v>
      </c>
      <c r="E284">
        <v>63.213000000000001</v>
      </c>
      <c r="F284">
        <v>286</v>
      </c>
      <c r="G284">
        <v>60.4666</v>
      </c>
      <c r="H284">
        <v>298</v>
      </c>
      <c r="I284">
        <v>99.917000000000002</v>
      </c>
      <c r="J284">
        <v>183</v>
      </c>
      <c r="K284">
        <v>96.823400000000007</v>
      </c>
      <c r="L284">
        <v>275</v>
      </c>
      <c r="M284">
        <v>103.95099999999999</v>
      </c>
      <c r="N284">
        <v>242</v>
      </c>
      <c r="O284">
        <v>107.86199999999999</v>
      </c>
      <c r="P284">
        <v>272</v>
      </c>
      <c r="Q284">
        <v>-11.038600000000001</v>
      </c>
      <c r="R284">
        <v>280</v>
      </c>
      <c r="S284">
        <f t="shared" si="100"/>
        <v>-0.17462547260848224</v>
      </c>
      <c r="T284">
        <f t="shared" si="101"/>
        <v>282</v>
      </c>
      <c r="U284">
        <f t="shared" si="102"/>
        <v>592607.38579403039</v>
      </c>
      <c r="V284">
        <f t="shared" si="103"/>
        <v>288</v>
      </c>
      <c r="W284">
        <f t="shared" si="104"/>
        <v>28.299785792896753</v>
      </c>
      <c r="X284">
        <f t="shared" si="105"/>
        <v>315</v>
      </c>
      <c r="Y284">
        <f t="shared" si="106"/>
        <v>298.5</v>
      </c>
      <c r="Z284">
        <v>0.1767</v>
      </c>
      <c r="AA284">
        <f t="shared" si="107"/>
        <v>290</v>
      </c>
      <c r="AB284">
        <v>0.30659999999999998</v>
      </c>
      <c r="AC284">
        <f t="shared" si="108"/>
        <v>0.24164999999999998</v>
      </c>
      <c r="AD284">
        <f t="shared" si="109"/>
        <v>275</v>
      </c>
      <c r="AE284">
        <v>0.1104</v>
      </c>
      <c r="AF284">
        <f t="shared" si="110"/>
        <v>310</v>
      </c>
      <c r="AG284">
        <v>0.38240000000000002</v>
      </c>
      <c r="AH284">
        <f t="shared" si="111"/>
        <v>211</v>
      </c>
      <c r="AI284">
        <f t="shared" si="112"/>
        <v>277.41666666666669</v>
      </c>
      <c r="AJ284">
        <f>IF(C284=1,(AI284/Z284),REF)</f>
        <v>1569.9867949443503</v>
      </c>
      <c r="AK284">
        <f t="shared" si="113"/>
        <v>291</v>
      </c>
      <c r="AL284">
        <f>IF(B284=1,(AI284/AC284),REF)</f>
        <v>1148.0102076005244</v>
      </c>
      <c r="AM284">
        <f t="shared" si="114"/>
        <v>276</v>
      </c>
      <c r="AN284">
        <f t="shared" si="115"/>
        <v>275</v>
      </c>
      <c r="AO284" t="str">
        <f t="shared" si="116"/>
        <v>Sacramento St.</v>
      </c>
      <c r="AP284">
        <f t="shared" si="117"/>
        <v>9.7380585209956072E-2</v>
      </c>
      <c r="AQ284">
        <f t="shared" si="118"/>
        <v>0.11922940999625956</v>
      </c>
      <c r="AR284">
        <f t="shared" si="119"/>
        <v>0.41101663450857173</v>
      </c>
      <c r="AS284" t="str">
        <f t="shared" si="120"/>
        <v>Sacramento St.</v>
      </c>
      <c r="AT284">
        <f t="shared" si="121"/>
        <v>283</v>
      </c>
      <c r="AU284">
        <f t="shared" si="122"/>
        <v>277.66666666666669</v>
      </c>
      <c r="AW284" t="str">
        <f t="shared" si="123"/>
        <v>Sacramento St.</v>
      </c>
      <c r="AX284" t="str">
        <f t="shared" si="124"/>
        <v/>
      </c>
      <c r="AY284">
        <v>283</v>
      </c>
    </row>
    <row r="285" spans="1:51" x14ac:dyDescent="0.25">
      <c r="A285">
        <v>1</v>
      </c>
      <c r="B285">
        <v>1</v>
      </c>
      <c r="C285">
        <v>1</v>
      </c>
      <c r="D285" t="s">
        <v>148</v>
      </c>
      <c r="E285">
        <v>62.408999999999999</v>
      </c>
      <c r="F285">
        <v>305</v>
      </c>
      <c r="G285">
        <v>60.192500000000003</v>
      </c>
      <c r="H285">
        <v>306</v>
      </c>
      <c r="I285">
        <v>96.181899999999999</v>
      </c>
      <c r="J285">
        <v>257</v>
      </c>
      <c r="K285">
        <v>95.712900000000005</v>
      </c>
      <c r="L285">
        <v>285</v>
      </c>
      <c r="M285">
        <v>103.61</v>
      </c>
      <c r="N285">
        <v>234</v>
      </c>
      <c r="O285">
        <v>107.044</v>
      </c>
      <c r="P285">
        <v>258</v>
      </c>
      <c r="Q285">
        <v>-11.331</v>
      </c>
      <c r="R285">
        <v>282</v>
      </c>
      <c r="S285">
        <f t="shared" si="100"/>
        <v>-0.18156195420532284</v>
      </c>
      <c r="T285">
        <f t="shared" si="101"/>
        <v>288</v>
      </c>
      <c r="U285">
        <f t="shared" si="102"/>
        <v>571726.30436102173</v>
      </c>
      <c r="V285">
        <f t="shared" si="103"/>
        <v>304</v>
      </c>
      <c r="W285">
        <f t="shared" si="104"/>
        <v>28.317343121090413</v>
      </c>
      <c r="X285">
        <f t="shared" si="105"/>
        <v>318</v>
      </c>
      <c r="Y285">
        <f t="shared" si="106"/>
        <v>303</v>
      </c>
      <c r="Z285">
        <v>0.2009</v>
      </c>
      <c r="AA285">
        <f t="shared" si="107"/>
        <v>281</v>
      </c>
      <c r="AB285">
        <v>0.2298</v>
      </c>
      <c r="AC285">
        <f t="shared" si="108"/>
        <v>0.21534999999999999</v>
      </c>
      <c r="AD285">
        <f t="shared" si="109"/>
        <v>291</v>
      </c>
      <c r="AE285">
        <v>0.24479999999999999</v>
      </c>
      <c r="AF285">
        <f t="shared" si="110"/>
        <v>260</v>
      </c>
      <c r="AG285">
        <v>0.20610000000000001</v>
      </c>
      <c r="AH285">
        <f t="shared" si="111"/>
        <v>286</v>
      </c>
      <c r="AI285">
        <f t="shared" si="112"/>
        <v>288.66666666666669</v>
      </c>
      <c r="AJ285">
        <f>IF(C285=1,(AI285/Z285),REF)</f>
        <v>1436.8674298987889</v>
      </c>
      <c r="AK285">
        <f t="shared" si="113"/>
        <v>284</v>
      </c>
      <c r="AL285">
        <f>IF(B285=1,(AI285/AC285),REF)</f>
        <v>1340.4535252689423</v>
      </c>
      <c r="AM285">
        <f t="shared" si="114"/>
        <v>292</v>
      </c>
      <c r="AN285">
        <f t="shared" si="115"/>
        <v>284</v>
      </c>
      <c r="AO285" t="str">
        <f t="shared" si="116"/>
        <v>Georgia Southern</v>
      </c>
      <c r="AP285">
        <f t="shared" si="117"/>
        <v>0.11170270683042884</v>
      </c>
      <c r="AQ285">
        <f t="shared" si="118"/>
        <v>0.10421451699674582</v>
      </c>
      <c r="AR285">
        <f t="shared" si="119"/>
        <v>0.41049031673039793</v>
      </c>
      <c r="AS285" t="str">
        <f t="shared" si="120"/>
        <v>Georgia Southern</v>
      </c>
      <c r="AT285">
        <f t="shared" si="121"/>
        <v>284</v>
      </c>
      <c r="AU285">
        <f t="shared" si="122"/>
        <v>286.33333333333331</v>
      </c>
      <c r="AW285" t="str">
        <f t="shared" si="123"/>
        <v>Georgia Southern</v>
      </c>
      <c r="AX285" t="str">
        <f t="shared" si="124"/>
        <v/>
      </c>
      <c r="AY285">
        <v>284</v>
      </c>
    </row>
    <row r="286" spans="1:51" x14ac:dyDescent="0.25">
      <c r="A286">
        <v>1</v>
      </c>
      <c r="B286">
        <v>1</v>
      </c>
      <c r="C286">
        <v>1</v>
      </c>
      <c r="D286" t="s">
        <v>58</v>
      </c>
      <c r="E286">
        <v>59.389099999999999</v>
      </c>
      <c r="F286">
        <v>346</v>
      </c>
      <c r="G286">
        <v>57.773499999999999</v>
      </c>
      <c r="H286">
        <v>343</v>
      </c>
      <c r="I286">
        <v>96.043599999999998</v>
      </c>
      <c r="J286">
        <v>260</v>
      </c>
      <c r="K286">
        <v>97.943700000000007</v>
      </c>
      <c r="L286">
        <v>254</v>
      </c>
      <c r="M286">
        <v>106.271</v>
      </c>
      <c r="N286">
        <v>291</v>
      </c>
      <c r="O286">
        <v>108.373</v>
      </c>
      <c r="P286">
        <v>282</v>
      </c>
      <c r="Q286">
        <v>-10.429500000000001</v>
      </c>
      <c r="R286">
        <v>275</v>
      </c>
      <c r="S286">
        <f t="shared" si="100"/>
        <v>-0.17560966574674475</v>
      </c>
      <c r="T286">
        <f t="shared" si="101"/>
        <v>285</v>
      </c>
      <c r="U286">
        <f t="shared" si="102"/>
        <v>569717.7578043564</v>
      </c>
      <c r="V286">
        <f t="shared" si="103"/>
        <v>310</v>
      </c>
      <c r="W286">
        <f t="shared" si="104"/>
        <v>30.350581008710414</v>
      </c>
      <c r="X286">
        <f t="shared" si="105"/>
        <v>338</v>
      </c>
      <c r="Y286">
        <f t="shared" si="106"/>
        <v>311.5</v>
      </c>
      <c r="Z286">
        <v>0.1719</v>
      </c>
      <c r="AA286">
        <f t="shared" si="107"/>
        <v>292</v>
      </c>
      <c r="AB286">
        <v>0.32479999999999998</v>
      </c>
      <c r="AC286">
        <f t="shared" si="108"/>
        <v>0.24834999999999999</v>
      </c>
      <c r="AD286">
        <f t="shared" si="109"/>
        <v>272</v>
      </c>
      <c r="AE286">
        <v>9.7699999999999995E-2</v>
      </c>
      <c r="AF286">
        <f t="shared" si="110"/>
        <v>320</v>
      </c>
      <c r="AG286">
        <v>0.1928</v>
      </c>
      <c r="AH286">
        <f t="shared" si="111"/>
        <v>290</v>
      </c>
      <c r="AI286">
        <f t="shared" si="112"/>
        <v>298.08333333333331</v>
      </c>
      <c r="AJ286">
        <f>IF(C286=1,(AI286/Z286),REF)</f>
        <v>1734.0508047314329</v>
      </c>
      <c r="AK286">
        <f t="shared" si="113"/>
        <v>298</v>
      </c>
      <c r="AL286">
        <f>IF(B286=1,(AI286/AC286),REF)</f>
        <v>1200.2550164418494</v>
      </c>
      <c r="AM286">
        <f t="shared" si="114"/>
        <v>281</v>
      </c>
      <c r="AN286">
        <f t="shared" si="115"/>
        <v>272</v>
      </c>
      <c r="AO286" t="str">
        <f t="shared" si="116"/>
        <v>American</v>
      </c>
      <c r="AP286">
        <f t="shared" si="117"/>
        <v>9.3798334171361478E-2</v>
      </c>
      <c r="AQ286">
        <f t="shared" si="118"/>
        <v>0.12185540212549555</v>
      </c>
      <c r="AR286">
        <f t="shared" si="119"/>
        <v>0.41028987194851729</v>
      </c>
      <c r="AS286" t="str">
        <f t="shared" si="120"/>
        <v>American</v>
      </c>
      <c r="AT286">
        <f t="shared" si="121"/>
        <v>285</v>
      </c>
      <c r="AU286">
        <f t="shared" si="122"/>
        <v>276.33333333333331</v>
      </c>
      <c r="AW286" t="str">
        <f t="shared" si="123"/>
        <v>American</v>
      </c>
      <c r="AX286" t="str">
        <f t="shared" si="124"/>
        <v/>
      </c>
      <c r="AY286">
        <v>285</v>
      </c>
    </row>
    <row r="287" spans="1:51" x14ac:dyDescent="0.25">
      <c r="A287">
        <v>1</v>
      </c>
      <c r="B287">
        <v>1</v>
      </c>
      <c r="C287">
        <v>1</v>
      </c>
      <c r="D287" t="s">
        <v>297</v>
      </c>
      <c r="E287">
        <v>61.2149</v>
      </c>
      <c r="F287">
        <v>330</v>
      </c>
      <c r="G287">
        <v>58.055300000000003</v>
      </c>
      <c r="H287">
        <v>340</v>
      </c>
      <c r="I287">
        <v>98.248500000000007</v>
      </c>
      <c r="J287">
        <v>223</v>
      </c>
      <c r="K287">
        <v>97.819500000000005</v>
      </c>
      <c r="L287">
        <v>256</v>
      </c>
      <c r="M287">
        <v>107.054</v>
      </c>
      <c r="N287">
        <v>304</v>
      </c>
      <c r="O287">
        <v>110.342</v>
      </c>
      <c r="P287">
        <v>310</v>
      </c>
      <c r="Q287">
        <v>-12.5228</v>
      </c>
      <c r="R287">
        <v>290</v>
      </c>
      <c r="S287">
        <f t="shared" si="100"/>
        <v>-0.2045662085537997</v>
      </c>
      <c r="T287">
        <f t="shared" si="101"/>
        <v>304</v>
      </c>
      <c r="U287">
        <f t="shared" si="102"/>
        <v>585744.23326454579</v>
      </c>
      <c r="V287">
        <f t="shared" si="103"/>
        <v>292</v>
      </c>
      <c r="W287">
        <f t="shared" si="104"/>
        <v>30.305972024691417</v>
      </c>
      <c r="X287">
        <f t="shared" si="105"/>
        <v>337</v>
      </c>
      <c r="Y287">
        <f t="shared" si="106"/>
        <v>320.5</v>
      </c>
      <c r="Z287">
        <v>0.20860000000000001</v>
      </c>
      <c r="AA287">
        <f t="shared" si="107"/>
        <v>274</v>
      </c>
      <c r="AB287">
        <v>0.20399999999999999</v>
      </c>
      <c r="AC287">
        <f t="shared" si="108"/>
        <v>0.20629999999999998</v>
      </c>
      <c r="AD287">
        <f t="shared" si="109"/>
        <v>295</v>
      </c>
      <c r="AE287">
        <v>0.19339999999999999</v>
      </c>
      <c r="AF287">
        <f t="shared" si="110"/>
        <v>277</v>
      </c>
      <c r="AG287">
        <v>0.1265</v>
      </c>
      <c r="AH287">
        <f t="shared" si="111"/>
        <v>319</v>
      </c>
      <c r="AI287">
        <f t="shared" si="112"/>
        <v>301.25</v>
      </c>
      <c r="AJ287">
        <f>IF(C287=1,(AI287/Z287),REF)</f>
        <v>1444.1514860977948</v>
      </c>
      <c r="AK287">
        <f t="shared" si="113"/>
        <v>286</v>
      </c>
      <c r="AL287">
        <f>IF(B287=1,(AI287/AC287),REF)</f>
        <v>1460.252060106641</v>
      </c>
      <c r="AM287">
        <f t="shared" si="114"/>
        <v>301</v>
      </c>
      <c r="AN287">
        <f t="shared" si="115"/>
        <v>286</v>
      </c>
      <c r="AO287" t="str">
        <f t="shared" si="116"/>
        <v>Samford</v>
      </c>
      <c r="AP287">
        <f t="shared" si="117"/>
        <v>0.11592536167173471</v>
      </c>
      <c r="AQ287">
        <f t="shared" si="118"/>
        <v>9.8772390244897534E-2</v>
      </c>
      <c r="AR287">
        <f t="shared" si="119"/>
        <v>0.40956138270384146</v>
      </c>
      <c r="AS287" t="str">
        <f t="shared" si="120"/>
        <v>Samford</v>
      </c>
      <c r="AT287">
        <f t="shared" si="121"/>
        <v>286</v>
      </c>
      <c r="AU287">
        <f t="shared" si="122"/>
        <v>289</v>
      </c>
      <c r="AW287" t="str">
        <f t="shared" si="123"/>
        <v>Samford</v>
      </c>
      <c r="AX287" t="str">
        <f t="shared" si="124"/>
        <v/>
      </c>
      <c r="AY287">
        <v>286</v>
      </c>
    </row>
    <row r="288" spans="1:51" x14ac:dyDescent="0.25">
      <c r="A288">
        <v>1</v>
      </c>
      <c r="B288">
        <v>1</v>
      </c>
      <c r="C288">
        <v>1</v>
      </c>
      <c r="D288" t="s">
        <v>225</v>
      </c>
      <c r="E288">
        <v>70.853700000000003</v>
      </c>
      <c r="F288">
        <v>16</v>
      </c>
      <c r="G288">
        <v>67.744100000000003</v>
      </c>
      <c r="H288">
        <v>29</v>
      </c>
      <c r="I288">
        <v>91.681799999999996</v>
      </c>
      <c r="J288">
        <v>315</v>
      </c>
      <c r="K288">
        <v>91.575100000000006</v>
      </c>
      <c r="L288">
        <v>324</v>
      </c>
      <c r="M288">
        <v>102.869</v>
      </c>
      <c r="N288">
        <v>222</v>
      </c>
      <c r="O288">
        <v>105.402</v>
      </c>
      <c r="P288">
        <v>233</v>
      </c>
      <c r="Q288">
        <v>-13.826599999999999</v>
      </c>
      <c r="R288">
        <v>309</v>
      </c>
      <c r="S288">
        <f t="shared" si="100"/>
        <v>-0.19514718356274963</v>
      </c>
      <c r="T288">
        <f t="shared" si="101"/>
        <v>298</v>
      </c>
      <c r="U288">
        <f t="shared" si="102"/>
        <v>594179.0530957866</v>
      </c>
      <c r="V288">
        <f t="shared" si="103"/>
        <v>286</v>
      </c>
      <c r="W288">
        <f t="shared" si="104"/>
        <v>24.332998454345926</v>
      </c>
      <c r="X288">
        <f t="shared" si="105"/>
        <v>126</v>
      </c>
      <c r="Y288">
        <f t="shared" si="106"/>
        <v>212</v>
      </c>
      <c r="Z288">
        <v>0.21490000000000001</v>
      </c>
      <c r="AA288">
        <f t="shared" si="107"/>
        <v>269</v>
      </c>
      <c r="AB288">
        <v>0.16539999999999999</v>
      </c>
      <c r="AC288">
        <f t="shared" si="108"/>
        <v>0.19014999999999999</v>
      </c>
      <c r="AD288">
        <f t="shared" si="109"/>
        <v>303</v>
      </c>
      <c r="AE288">
        <v>0.114</v>
      </c>
      <c r="AF288">
        <f t="shared" si="110"/>
        <v>307</v>
      </c>
      <c r="AG288">
        <v>0.27239999999999998</v>
      </c>
      <c r="AH288">
        <f t="shared" si="111"/>
        <v>259</v>
      </c>
      <c r="AI288">
        <f t="shared" si="112"/>
        <v>277.5</v>
      </c>
      <c r="AJ288">
        <f>IF(C288=1,(AI288/Z288),REF)</f>
        <v>1291.2982782689623</v>
      </c>
      <c r="AK288">
        <f t="shared" si="113"/>
        <v>275</v>
      </c>
      <c r="AL288">
        <f>IF(B288=1,(AI288/AC288),REF)</f>
        <v>1459.3741782803052</v>
      </c>
      <c r="AM288">
        <f t="shared" si="114"/>
        <v>300</v>
      </c>
      <c r="AN288">
        <f t="shared" si="115"/>
        <v>275</v>
      </c>
      <c r="AO288" t="str">
        <f t="shared" si="116"/>
        <v>Monmouth</v>
      </c>
      <c r="AP288">
        <f t="shared" si="117"/>
        <v>0.12077003408300496</v>
      </c>
      <c r="AQ288">
        <f t="shared" si="118"/>
        <v>9.1046931084040106E-2</v>
      </c>
      <c r="AR288">
        <f t="shared" si="119"/>
        <v>0.40735429364152398</v>
      </c>
      <c r="AS288" t="str">
        <f t="shared" si="120"/>
        <v>Monmouth</v>
      </c>
      <c r="AT288">
        <f t="shared" si="121"/>
        <v>287</v>
      </c>
      <c r="AU288">
        <f t="shared" si="122"/>
        <v>288.33333333333331</v>
      </c>
      <c r="AW288" t="str">
        <f t="shared" si="123"/>
        <v>Monmouth</v>
      </c>
      <c r="AX288" t="str">
        <f t="shared" si="124"/>
        <v/>
      </c>
      <c r="AY288">
        <v>287</v>
      </c>
    </row>
    <row r="289" spans="1:51" x14ac:dyDescent="0.25">
      <c r="A289">
        <v>1</v>
      </c>
      <c r="B289">
        <v>1</v>
      </c>
      <c r="C289">
        <v>1</v>
      </c>
      <c r="D289" t="s">
        <v>129</v>
      </c>
      <c r="E289">
        <v>68.432199999999995</v>
      </c>
      <c r="F289">
        <v>73</v>
      </c>
      <c r="G289">
        <v>66.204400000000007</v>
      </c>
      <c r="H289">
        <v>61</v>
      </c>
      <c r="I289">
        <v>99.410200000000003</v>
      </c>
      <c r="J289">
        <v>189</v>
      </c>
      <c r="K289">
        <v>96.852599999999995</v>
      </c>
      <c r="L289">
        <v>274</v>
      </c>
      <c r="M289">
        <v>107.375</v>
      </c>
      <c r="N289">
        <v>312</v>
      </c>
      <c r="O289">
        <v>110.036</v>
      </c>
      <c r="P289">
        <v>305</v>
      </c>
      <c r="Q289">
        <v>-13.1838</v>
      </c>
      <c r="R289">
        <v>300</v>
      </c>
      <c r="S289">
        <f t="shared" si="100"/>
        <v>-0.19264907455846819</v>
      </c>
      <c r="T289">
        <f t="shared" si="101"/>
        <v>296</v>
      </c>
      <c r="U289">
        <f t="shared" si="102"/>
        <v>641923.19679166563</v>
      </c>
      <c r="V289">
        <f t="shared" si="103"/>
        <v>235</v>
      </c>
      <c r="W289">
        <f t="shared" si="104"/>
        <v>26.989520522718582</v>
      </c>
      <c r="X289">
        <f t="shared" si="105"/>
        <v>275</v>
      </c>
      <c r="Y289">
        <f t="shared" si="106"/>
        <v>285.5</v>
      </c>
      <c r="Z289">
        <v>0.18429999999999999</v>
      </c>
      <c r="AA289">
        <f t="shared" si="107"/>
        <v>287</v>
      </c>
      <c r="AB289">
        <v>0.2576</v>
      </c>
      <c r="AC289">
        <f t="shared" si="108"/>
        <v>0.22094999999999998</v>
      </c>
      <c r="AD289">
        <f t="shared" si="109"/>
        <v>284</v>
      </c>
      <c r="AE289">
        <v>0.28949999999999998</v>
      </c>
      <c r="AF289">
        <f t="shared" si="110"/>
        <v>236</v>
      </c>
      <c r="AG289">
        <v>0.2606</v>
      </c>
      <c r="AH289">
        <f t="shared" si="111"/>
        <v>266</v>
      </c>
      <c r="AI289">
        <f t="shared" si="112"/>
        <v>267.08333333333331</v>
      </c>
      <c r="AJ289">
        <f>IF(C289=1,(AI289/Z289),REF)</f>
        <v>1449.1770663772834</v>
      </c>
      <c r="AK289">
        <f t="shared" si="113"/>
        <v>287</v>
      </c>
      <c r="AL289">
        <f>IF(B289=1,(AI289/AC289),REF)</f>
        <v>1208.7953533982047</v>
      </c>
      <c r="AM289">
        <f t="shared" si="114"/>
        <v>284</v>
      </c>
      <c r="AN289">
        <f t="shared" si="115"/>
        <v>284</v>
      </c>
      <c r="AO289" t="str">
        <f t="shared" si="116"/>
        <v>Eastern Washington</v>
      </c>
      <c r="AP289">
        <f t="shared" si="117"/>
        <v>0.10238553890413921</v>
      </c>
      <c r="AQ289">
        <f t="shared" si="118"/>
        <v>0.10831527888527649</v>
      </c>
      <c r="AR289">
        <f t="shared" si="119"/>
        <v>0.40649432815220171</v>
      </c>
      <c r="AS289" t="str">
        <f t="shared" si="120"/>
        <v>Eastern Washington</v>
      </c>
      <c r="AT289">
        <f t="shared" si="121"/>
        <v>288</v>
      </c>
      <c r="AU289">
        <f t="shared" si="122"/>
        <v>285.33333333333331</v>
      </c>
      <c r="AW289" t="str">
        <f t="shared" si="123"/>
        <v>Eastern Washington</v>
      </c>
      <c r="AX289" t="str">
        <f t="shared" si="124"/>
        <v/>
      </c>
      <c r="AY289">
        <v>288</v>
      </c>
    </row>
    <row r="290" spans="1:51" x14ac:dyDescent="0.25">
      <c r="A290">
        <v>1</v>
      </c>
      <c r="B290">
        <v>1</v>
      </c>
      <c r="C290">
        <v>1</v>
      </c>
      <c r="D290" t="s">
        <v>360</v>
      </c>
      <c r="E290">
        <v>66.591899999999995</v>
      </c>
      <c r="F290">
        <v>148</v>
      </c>
      <c r="G290">
        <v>64.501499999999993</v>
      </c>
      <c r="H290">
        <v>139</v>
      </c>
      <c r="I290">
        <v>95.166499999999999</v>
      </c>
      <c r="J290">
        <v>279</v>
      </c>
      <c r="K290">
        <v>96.892899999999997</v>
      </c>
      <c r="L290">
        <v>273</v>
      </c>
      <c r="M290">
        <v>107.018</v>
      </c>
      <c r="N290">
        <v>302</v>
      </c>
      <c r="O290">
        <v>108.919</v>
      </c>
      <c r="P290">
        <v>292</v>
      </c>
      <c r="Q290">
        <v>-12.026400000000001</v>
      </c>
      <c r="R290">
        <v>287</v>
      </c>
      <c r="S290">
        <f t="shared" si="100"/>
        <v>-0.18059403621161133</v>
      </c>
      <c r="T290">
        <f t="shared" si="101"/>
        <v>286</v>
      </c>
      <c r="U290">
        <f t="shared" si="102"/>
        <v>625180.34439333552</v>
      </c>
      <c r="V290">
        <f t="shared" si="103"/>
        <v>261</v>
      </c>
      <c r="W290">
        <f t="shared" si="104"/>
        <v>27.286285960744845</v>
      </c>
      <c r="X290">
        <f t="shared" si="105"/>
        <v>284</v>
      </c>
      <c r="Y290">
        <f t="shared" si="106"/>
        <v>285</v>
      </c>
      <c r="Z290">
        <v>0.14280000000000001</v>
      </c>
      <c r="AA290">
        <f t="shared" si="107"/>
        <v>308</v>
      </c>
      <c r="AB290">
        <v>0.39019999999999999</v>
      </c>
      <c r="AC290">
        <f t="shared" si="108"/>
        <v>0.26650000000000001</v>
      </c>
      <c r="AD290">
        <f t="shared" si="109"/>
        <v>266</v>
      </c>
      <c r="AE290">
        <v>0.1103</v>
      </c>
      <c r="AF290">
        <f t="shared" si="110"/>
        <v>311</v>
      </c>
      <c r="AG290">
        <v>0.29089999999999999</v>
      </c>
      <c r="AH290">
        <f t="shared" si="111"/>
        <v>249</v>
      </c>
      <c r="AI290">
        <f t="shared" si="112"/>
        <v>276.33333333333331</v>
      </c>
      <c r="AJ290">
        <f>IF(C290=1,(AI290/Z290),REF)</f>
        <v>1935.1073762838466</v>
      </c>
      <c r="AK290">
        <f t="shared" si="113"/>
        <v>308</v>
      </c>
      <c r="AL290">
        <f>IF(B290=1,(AI290/AC290),REF)</f>
        <v>1036.8980612883051</v>
      </c>
      <c r="AM290">
        <f t="shared" si="114"/>
        <v>272</v>
      </c>
      <c r="AN290">
        <f t="shared" si="115"/>
        <v>266</v>
      </c>
      <c r="AO290" t="str">
        <f t="shared" si="116"/>
        <v>UNC Wilmington</v>
      </c>
      <c r="AP290">
        <f t="shared" si="117"/>
        <v>7.7069604652427043E-2</v>
      </c>
      <c r="AQ290">
        <f t="shared" si="118"/>
        <v>0.13317417640792503</v>
      </c>
      <c r="AR290">
        <f t="shared" si="119"/>
        <v>0.40614140332528592</v>
      </c>
      <c r="AS290" t="str">
        <f t="shared" si="120"/>
        <v>UNC Wilmington</v>
      </c>
      <c r="AT290">
        <f t="shared" si="121"/>
        <v>289</v>
      </c>
      <c r="AU290">
        <f t="shared" si="122"/>
        <v>273.66666666666669</v>
      </c>
      <c r="AW290" t="str">
        <f t="shared" si="123"/>
        <v>UNC Wilmington</v>
      </c>
      <c r="AX290" t="str">
        <f t="shared" si="124"/>
        <v/>
      </c>
      <c r="AY290">
        <v>289</v>
      </c>
    </row>
    <row r="291" spans="1:51" x14ac:dyDescent="0.25">
      <c r="A291">
        <v>1</v>
      </c>
      <c r="B291">
        <v>1</v>
      </c>
      <c r="C291">
        <v>1</v>
      </c>
      <c r="D291" t="s">
        <v>241</v>
      </c>
      <c r="E291">
        <v>67.372200000000007</v>
      </c>
      <c r="F291">
        <v>107</v>
      </c>
      <c r="G291">
        <v>65.346599999999995</v>
      </c>
      <c r="H291">
        <v>105</v>
      </c>
      <c r="I291">
        <v>98.058000000000007</v>
      </c>
      <c r="J291">
        <v>226</v>
      </c>
      <c r="K291">
        <v>98.508700000000005</v>
      </c>
      <c r="L291">
        <v>248</v>
      </c>
      <c r="M291">
        <v>107.253</v>
      </c>
      <c r="N291">
        <v>309</v>
      </c>
      <c r="O291">
        <v>110.77800000000001</v>
      </c>
      <c r="P291">
        <v>313</v>
      </c>
      <c r="Q291">
        <v>-12.269</v>
      </c>
      <c r="R291">
        <v>288</v>
      </c>
      <c r="S291">
        <f t="shared" si="100"/>
        <v>-0.18211220651841561</v>
      </c>
      <c r="T291">
        <f t="shared" si="101"/>
        <v>290</v>
      </c>
      <c r="U291">
        <f t="shared" si="102"/>
        <v>653777.40176298202</v>
      </c>
      <c r="V291">
        <f t="shared" si="103"/>
        <v>219</v>
      </c>
      <c r="W291">
        <f t="shared" si="104"/>
        <v>27.710534504113824</v>
      </c>
      <c r="X291">
        <f t="shared" si="105"/>
        <v>300</v>
      </c>
      <c r="Y291">
        <f t="shared" si="106"/>
        <v>295</v>
      </c>
      <c r="Z291">
        <v>0.2014</v>
      </c>
      <c r="AA291">
        <f t="shared" si="107"/>
        <v>280</v>
      </c>
      <c r="AB291">
        <v>0.2051</v>
      </c>
      <c r="AC291">
        <f t="shared" si="108"/>
        <v>0.20324999999999999</v>
      </c>
      <c r="AD291">
        <f t="shared" si="109"/>
        <v>297</v>
      </c>
      <c r="AE291">
        <v>0.2195</v>
      </c>
      <c r="AF291">
        <f t="shared" si="110"/>
        <v>270</v>
      </c>
      <c r="AG291">
        <v>0.1182</v>
      </c>
      <c r="AH291">
        <f t="shared" si="111"/>
        <v>324</v>
      </c>
      <c r="AI291">
        <f t="shared" si="112"/>
        <v>282.5</v>
      </c>
      <c r="AJ291">
        <f>IF(C291=1,(AI291/Z291),REF)</f>
        <v>1402.6812313803377</v>
      </c>
      <c r="AK291">
        <f t="shared" si="113"/>
        <v>283</v>
      </c>
      <c r="AL291">
        <f>IF(B291=1,(AI291/AC291),REF)</f>
        <v>1389.9138991389914</v>
      </c>
      <c r="AM291">
        <f t="shared" si="114"/>
        <v>293</v>
      </c>
      <c r="AN291">
        <f t="shared" si="115"/>
        <v>283</v>
      </c>
      <c r="AO291" t="str">
        <f t="shared" si="116"/>
        <v>Nicholls St.</v>
      </c>
      <c r="AP291">
        <f t="shared" si="117"/>
        <v>0.1122506845518251</v>
      </c>
      <c r="AQ291">
        <f t="shared" si="118"/>
        <v>9.7914470823787805E-2</v>
      </c>
      <c r="AR291">
        <f t="shared" si="119"/>
        <v>0.40608064199548127</v>
      </c>
      <c r="AS291" t="str">
        <f t="shared" si="120"/>
        <v>Nicholls St.</v>
      </c>
      <c r="AT291">
        <f t="shared" si="121"/>
        <v>290</v>
      </c>
      <c r="AU291">
        <f t="shared" si="122"/>
        <v>290</v>
      </c>
      <c r="AW291" t="str">
        <f t="shared" si="123"/>
        <v>Nicholls St.</v>
      </c>
      <c r="AX291" t="str">
        <f t="shared" si="124"/>
        <v/>
      </c>
      <c r="AY291">
        <v>290</v>
      </c>
    </row>
    <row r="292" spans="1:51" x14ac:dyDescent="0.25">
      <c r="A292">
        <v>1</v>
      </c>
      <c r="B292">
        <v>1</v>
      </c>
      <c r="C292">
        <v>1</v>
      </c>
      <c r="D292" t="s">
        <v>356</v>
      </c>
      <c r="E292">
        <v>67.455100000000002</v>
      </c>
      <c r="F292">
        <v>106</v>
      </c>
      <c r="G292">
        <v>65.180199999999999</v>
      </c>
      <c r="H292">
        <v>115</v>
      </c>
      <c r="I292">
        <v>92.544600000000003</v>
      </c>
      <c r="J292">
        <v>308</v>
      </c>
      <c r="K292">
        <v>95.526700000000005</v>
      </c>
      <c r="L292">
        <v>287</v>
      </c>
      <c r="M292">
        <v>105.107</v>
      </c>
      <c r="N292">
        <v>270</v>
      </c>
      <c r="O292">
        <v>109.446</v>
      </c>
      <c r="P292">
        <v>299</v>
      </c>
      <c r="Q292">
        <v>-13.9194</v>
      </c>
      <c r="R292">
        <v>310</v>
      </c>
      <c r="S292">
        <f t="shared" si="100"/>
        <v>-0.20634911222427946</v>
      </c>
      <c r="T292">
        <f t="shared" si="101"/>
        <v>307</v>
      </c>
      <c r="U292">
        <f t="shared" si="102"/>
        <v>615551.42463653628</v>
      </c>
      <c r="V292">
        <f t="shared" si="103"/>
        <v>272</v>
      </c>
      <c r="W292">
        <f t="shared" si="104"/>
        <v>27.145949667488456</v>
      </c>
      <c r="X292">
        <f t="shared" si="105"/>
        <v>280</v>
      </c>
      <c r="Y292">
        <f t="shared" si="106"/>
        <v>293.5</v>
      </c>
      <c r="Z292">
        <v>0.2069</v>
      </c>
      <c r="AA292">
        <f t="shared" si="107"/>
        <v>276</v>
      </c>
      <c r="AB292">
        <v>0.17699999999999999</v>
      </c>
      <c r="AC292">
        <f t="shared" si="108"/>
        <v>0.19195000000000001</v>
      </c>
      <c r="AD292">
        <f t="shared" si="109"/>
        <v>302</v>
      </c>
      <c r="AE292">
        <v>0.2606</v>
      </c>
      <c r="AF292">
        <f t="shared" si="110"/>
        <v>251</v>
      </c>
      <c r="AG292">
        <v>0.15870000000000001</v>
      </c>
      <c r="AH292">
        <f t="shared" si="111"/>
        <v>303</v>
      </c>
      <c r="AI292">
        <f t="shared" si="112"/>
        <v>288.08333333333331</v>
      </c>
      <c r="AJ292">
        <f>IF(C292=1,(AI292/Z292),REF)</f>
        <v>1392.3795714515868</v>
      </c>
      <c r="AK292">
        <f t="shared" si="113"/>
        <v>282</v>
      </c>
      <c r="AL292">
        <f>IF(B292=1,(AI292/AC292),REF)</f>
        <v>1500.824867587045</v>
      </c>
      <c r="AM292">
        <f t="shared" si="114"/>
        <v>305</v>
      </c>
      <c r="AN292">
        <f t="shared" si="115"/>
        <v>282</v>
      </c>
      <c r="AO292" t="str">
        <f t="shared" si="116"/>
        <v>UMBC</v>
      </c>
      <c r="AP292">
        <f t="shared" si="117"/>
        <v>0.11540115538435618</v>
      </c>
      <c r="AQ292">
        <f t="shared" si="118"/>
        <v>9.1587599933572988E-2</v>
      </c>
      <c r="AR292">
        <f t="shared" si="119"/>
        <v>0.40361444693795218</v>
      </c>
      <c r="AS292" t="str">
        <f t="shared" si="120"/>
        <v>UMBC</v>
      </c>
      <c r="AT292">
        <f t="shared" si="121"/>
        <v>291</v>
      </c>
      <c r="AU292">
        <f t="shared" si="122"/>
        <v>291.66666666666669</v>
      </c>
      <c r="AW292" t="str">
        <f t="shared" si="123"/>
        <v>UMBC</v>
      </c>
      <c r="AX292" t="str">
        <f t="shared" si="124"/>
        <v/>
      </c>
      <c r="AY292">
        <v>291</v>
      </c>
    </row>
    <row r="293" spans="1:51" x14ac:dyDescent="0.25">
      <c r="A293">
        <v>1</v>
      </c>
      <c r="B293">
        <v>1</v>
      </c>
      <c r="C293">
        <v>1</v>
      </c>
      <c r="D293" t="s">
        <v>316</v>
      </c>
      <c r="E293">
        <v>66.421899999999994</v>
      </c>
      <c r="F293">
        <v>151</v>
      </c>
      <c r="G293">
        <v>64.261099999999999</v>
      </c>
      <c r="H293">
        <v>152</v>
      </c>
      <c r="I293">
        <v>91.747299999999996</v>
      </c>
      <c r="J293">
        <v>313</v>
      </c>
      <c r="K293">
        <v>93.833500000000001</v>
      </c>
      <c r="L293">
        <v>303</v>
      </c>
      <c r="M293">
        <v>103.669</v>
      </c>
      <c r="N293">
        <v>236</v>
      </c>
      <c r="O293">
        <v>105.42100000000001</v>
      </c>
      <c r="P293">
        <v>236</v>
      </c>
      <c r="Q293">
        <v>-11.5871</v>
      </c>
      <c r="R293">
        <v>285</v>
      </c>
      <c r="S293">
        <f t="shared" si="100"/>
        <v>-0.17445300420493853</v>
      </c>
      <c r="T293">
        <f t="shared" si="101"/>
        <v>281</v>
      </c>
      <c r="U293">
        <f t="shared" si="102"/>
        <v>584826.6114507172</v>
      </c>
      <c r="V293">
        <f t="shared" si="103"/>
        <v>294</v>
      </c>
      <c r="W293">
        <f t="shared" si="104"/>
        <v>25.964030820447146</v>
      </c>
      <c r="X293">
        <f t="shared" si="105"/>
        <v>225</v>
      </c>
      <c r="Y293">
        <f t="shared" si="106"/>
        <v>253</v>
      </c>
      <c r="Z293">
        <v>0.1852</v>
      </c>
      <c r="AA293">
        <f t="shared" si="107"/>
        <v>286</v>
      </c>
      <c r="AB293">
        <v>0.24199999999999999</v>
      </c>
      <c r="AC293">
        <f t="shared" si="108"/>
        <v>0.21360000000000001</v>
      </c>
      <c r="AD293">
        <f t="shared" si="109"/>
        <v>292</v>
      </c>
      <c r="AE293">
        <v>0.22889999999999999</v>
      </c>
      <c r="AF293">
        <f t="shared" si="110"/>
        <v>266</v>
      </c>
      <c r="AG293">
        <v>0.14050000000000001</v>
      </c>
      <c r="AH293">
        <f t="shared" si="111"/>
        <v>311</v>
      </c>
      <c r="AI293">
        <f t="shared" si="112"/>
        <v>282.83333333333331</v>
      </c>
      <c r="AJ293">
        <f>IF(C293=1,(AI293/Z293),REF)</f>
        <v>1527.1778257739379</v>
      </c>
      <c r="AK293">
        <f t="shared" si="113"/>
        <v>288</v>
      </c>
      <c r="AL293">
        <f>IF(B293=1,(AI293/AC293),REF)</f>
        <v>1324.1260923845191</v>
      </c>
      <c r="AM293">
        <f t="shared" si="114"/>
        <v>291</v>
      </c>
      <c r="AN293">
        <f t="shared" si="115"/>
        <v>288</v>
      </c>
      <c r="AO293" t="str">
        <f t="shared" si="116"/>
        <v>Southeastern Louisiana</v>
      </c>
      <c r="AP293">
        <f t="shared" si="117"/>
        <v>0.10234755023418077</v>
      </c>
      <c r="AQ293">
        <f t="shared" si="118"/>
        <v>0.10352610972051682</v>
      </c>
      <c r="AR293">
        <f t="shared" si="119"/>
        <v>0.4027432922100232</v>
      </c>
      <c r="AS293" t="str">
        <f t="shared" si="120"/>
        <v>Southeastern Louisiana</v>
      </c>
      <c r="AT293">
        <f t="shared" si="121"/>
        <v>292</v>
      </c>
      <c r="AU293">
        <f t="shared" si="122"/>
        <v>290.66666666666669</v>
      </c>
      <c r="AW293" t="str">
        <f t="shared" si="123"/>
        <v>Southeastern Louisiana</v>
      </c>
      <c r="AX293" t="str">
        <f t="shared" si="124"/>
        <v/>
      </c>
      <c r="AY293">
        <v>292</v>
      </c>
    </row>
    <row r="294" spans="1:51" x14ac:dyDescent="0.25">
      <c r="A294">
        <v>1</v>
      </c>
      <c r="B294">
        <v>1</v>
      </c>
      <c r="C294">
        <v>1</v>
      </c>
      <c r="D294" t="s">
        <v>98</v>
      </c>
      <c r="E294">
        <v>67.484899999999996</v>
      </c>
      <c r="F294">
        <v>103</v>
      </c>
      <c r="G294">
        <v>64.557500000000005</v>
      </c>
      <c r="H294">
        <v>137</v>
      </c>
      <c r="I294">
        <v>91.204400000000007</v>
      </c>
      <c r="J294">
        <v>318</v>
      </c>
      <c r="K294">
        <v>90.506900000000002</v>
      </c>
      <c r="L294">
        <v>329</v>
      </c>
      <c r="M294">
        <v>101.089</v>
      </c>
      <c r="N294">
        <v>175</v>
      </c>
      <c r="O294">
        <v>103.15300000000001</v>
      </c>
      <c r="P294">
        <v>182</v>
      </c>
      <c r="Q294">
        <v>-12.6457</v>
      </c>
      <c r="R294">
        <v>291</v>
      </c>
      <c r="S294">
        <f t="shared" si="100"/>
        <v>-0.18739154981336573</v>
      </c>
      <c r="T294">
        <f t="shared" si="101"/>
        <v>292</v>
      </c>
      <c r="U294">
        <f t="shared" si="102"/>
        <v>552802.48732956604</v>
      </c>
      <c r="V294">
        <f t="shared" si="103"/>
        <v>323</v>
      </c>
      <c r="W294">
        <f t="shared" si="104"/>
        <v>24.681092078076777</v>
      </c>
      <c r="X294">
        <f t="shared" si="105"/>
        <v>140</v>
      </c>
      <c r="Y294">
        <f t="shared" si="106"/>
        <v>216</v>
      </c>
      <c r="Z294">
        <v>0.1651</v>
      </c>
      <c r="AA294">
        <f t="shared" si="107"/>
        <v>297</v>
      </c>
      <c r="AB294">
        <v>0.30080000000000001</v>
      </c>
      <c r="AC294">
        <f t="shared" si="108"/>
        <v>0.23294999999999999</v>
      </c>
      <c r="AD294">
        <f t="shared" si="109"/>
        <v>277</v>
      </c>
      <c r="AE294">
        <v>0.18779999999999999</v>
      </c>
      <c r="AF294">
        <f t="shared" si="110"/>
        <v>282</v>
      </c>
      <c r="AG294">
        <v>0.15740000000000001</v>
      </c>
      <c r="AH294">
        <f t="shared" si="111"/>
        <v>304</v>
      </c>
      <c r="AI294">
        <f t="shared" si="112"/>
        <v>282.33333333333331</v>
      </c>
      <c r="AJ294">
        <f>IF(C294=1,(AI294/Z294),REF)</f>
        <v>1710.0747022006863</v>
      </c>
      <c r="AK294">
        <f t="shared" si="113"/>
        <v>297</v>
      </c>
      <c r="AL294">
        <f>IF(B294=1,(AI294/AC294),REF)</f>
        <v>1211.9911282821779</v>
      </c>
      <c r="AM294">
        <f t="shared" si="114"/>
        <v>285</v>
      </c>
      <c r="AN294">
        <f t="shared" si="115"/>
        <v>277</v>
      </c>
      <c r="AO294" t="str">
        <f t="shared" si="116"/>
        <v>Chicago St.</v>
      </c>
      <c r="AP294">
        <f t="shared" si="117"/>
        <v>9.0213388491830165E-2</v>
      </c>
      <c r="AQ294">
        <f t="shared" si="118"/>
        <v>0.11416029931425703</v>
      </c>
      <c r="AR294">
        <f t="shared" si="119"/>
        <v>0.40156697989067591</v>
      </c>
      <c r="AS294" t="str">
        <f t="shared" si="120"/>
        <v>Chicago St.</v>
      </c>
      <c r="AT294">
        <f t="shared" si="121"/>
        <v>293</v>
      </c>
      <c r="AU294">
        <f t="shared" si="122"/>
        <v>282.33333333333331</v>
      </c>
      <c r="AW294" t="str">
        <f t="shared" si="123"/>
        <v>Chicago St.</v>
      </c>
      <c r="AX294" t="str">
        <f t="shared" si="124"/>
        <v/>
      </c>
      <c r="AY294">
        <v>293</v>
      </c>
    </row>
    <row r="295" spans="1:51" x14ac:dyDescent="0.25">
      <c r="A295">
        <v>1</v>
      </c>
      <c r="B295">
        <v>1</v>
      </c>
      <c r="C295">
        <v>1</v>
      </c>
      <c r="D295" t="s">
        <v>253</v>
      </c>
      <c r="E295">
        <v>69.857799999999997</v>
      </c>
      <c r="F295">
        <v>29</v>
      </c>
      <c r="G295">
        <v>67.380600000000001</v>
      </c>
      <c r="H295">
        <v>35</v>
      </c>
      <c r="I295">
        <v>95.881</v>
      </c>
      <c r="J295">
        <v>264</v>
      </c>
      <c r="K295">
        <v>96.626199999999997</v>
      </c>
      <c r="L295">
        <v>277</v>
      </c>
      <c r="M295">
        <v>107.36199999999999</v>
      </c>
      <c r="N295">
        <v>311</v>
      </c>
      <c r="O295">
        <v>109.34</v>
      </c>
      <c r="P295">
        <v>297</v>
      </c>
      <c r="Q295">
        <v>-12.713800000000001</v>
      </c>
      <c r="R295">
        <v>294</v>
      </c>
      <c r="S295">
        <f t="shared" si="100"/>
        <v>-0.18199542499191224</v>
      </c>
      <c r="T295">
        <f t="shared" si="101"/>
        <v>289</v>
      </c>
      <c r="U295">
        <f t="shared" si="102"/>
        <v>652235.90912754019</v>
      </c>
      <c r="V295">
        <f t="shared" si="103"/>
        <v>222</v>
      </c>
      <c r="W295">
        <f t="shared" si="104"/>
        <v>26.171680316499813</v>
      </c>
      <c r="X295">
        <f t="shared" si="105"/>
        <v>238</v>
      </c>
      <c r="Y295">
        <f t="shared" si="106"/>
        <v>263.5</v>
      </c>
      <c r="Z295">
        <v>0.15640000000000001</v>
      </c>
      <c r="AA295">
        <f t="shared" si="107"/>
        <v>302</v>
      </c>
      <c r="AB295">
        <v>0.30840000000000001</v>
      </c>
      <c r="AC295">
        <f t="shared" si="108"/>
        <v>0.2324</v>
      </c>
      <c r="AD295">
        <f t="shared" si="109"/>
        <v>279</v>
      </c>
      <c r="AE295">
        <v>0.1023</v>
      </c>
      <c r="AF295">
        <f t="shared" si="110"/>
        <v>317</v>
      </c>
      <c r="AG295">
        <v>0.21879999999999999</v>
      </c>
      <c r="AH295">
        <f t="shared" si="111"/>
        <v>282</v>
      </c>
      <c r="AI295">
        <f t="shared" si="112"/>
        <v>275.41666666666669</v>
      </c>
      <c r="AJ295">
        <f>IF(C295=1,(AI295/Z295),REF)</f>
        <v>1760.9761295822677</v>
      </c>
      <c r="AK295">
        <f t="shared" si="113"/>
        <v>299</v>
      </c>
      <c r="AL295">
        <f>IF(B295=1,(AI295/AC295),REF)</f>
        <v>1185.0975329890994</v>
      </c>
      <c r="AM295">
        <f t="shared" si="114"/>
        <v>278</v>
      </c>
      <c r="AN295">
        <f t="shared" si="115"/>
        <v>278</v>
      </c>
      <c r="AO295" t="str">
        <f t="shared" si="116"/>
        <v>Northern Arizona</v>
      </c>
      <c r="AP295">
        <f t="shared" si="117"/>
        <v>8.5209267592474131E-2</v>
      </c>
      <c r="AQ295">
        <f t="shared" si="118"/>
        <v>0.11421066915567074</v>
      </c>
      <c r="AR295">
        <f t="shared" si="119"/>
        <v>0.39764491339344832</v>
      </c>
      <c r="AS295" t="str">
        <f t="shared" si="120"/>
        <v>Northern Arizona</v>
      </c>
      <c r="AT295">
        <f t="shared" si="121"/>
        <v>294</v>
      </c>
      <c r="AU295">
        <f t="shared" si="122"/>
        <v>283.66666666666669</v>
      </c>
      <c r="AW295" t="str">
        <f t="shared" si="123"/>
        <v>Northern Arizona</v>
      </c>
      <c r="AX295" t="str">
        <f t="shared" si="124"/>
        <v/>
      </c>
      <c r="AY295">
        <v>294</v>
      </c>
    </row>
    <row r="296" spans="1:51" x14ac:dyDescent="0.25">
      <c r="A296">
        <v>1</v>
      </c>
      <c r="B296">
        <v>1</v>
      </c>
      <c r="C296">
        <v>1</v>
      </c>
      <c r="D296" t="s">
        <v>177</v>
      </c>
      <c r="E296">
        <v>69.018699999999995</v>
      </c>
      <c r="F296">
        <v>50</v>
      </c>
      <c r="G296">
        <v>66.951800000000006</v>
      </c>
      <c r="H296">
        <v>48</v>
      </c>
      <c r="I296">
        <v>95.643900000000002</v>
      </c>
      <c r="J296">
        <v>266</v>
      </c>
      <c r="K296">
        <v>95.395300000000006</v>
      </c>
      <c r="L296">
        <v>288</v>
      </c>
      <c r="M296">
        <v>103.82299999999999</v>
      </c>
      <c r="N296">
        <v>238</v>
      </c>
      <c r="O296">
        <v>108.14100000000001</v>
      </c>
      <c r="P296">
        <v>279</v>
      </c>
      <c r="Q296">
        <v>-12.7455</v>
      </c>
      <c r="R296">
        <v>296</v>
      </c>
      <c r="S296">
        <f t="shared" si="100"/>
        <v>-0.18467024154323394</v>
      </c>
      <c r="T296">
        <f t="shared" si="101"/>
        <v>291</v>
      </c>
      <c r="U296">
        <f t="shared" si="102"/>
        <v>628088.34000721108</v>
      </c>
      <c r="V296">
        <f t="shared" si="103"/>
        <v>257</v>
      </c>
      <c r="W296">
        <f t="shared" si="104"/>
        <v>26.026623828997572</v>
      </c>
      <c r="X296">
        <f t="shared" si="105"/>
        <v>230</v>
      </c>
      <c r="Y296">
        <f t="shared" si="106"/>
        <v>260.5</v>
      </c>
      <c r="Z296">
        <v>0.18140000000000001</v>
      </c>
      <c r="AA296">
        <f t="shared" si="107"/>
        <v>288</v>
      </c>
      <c r="AB296">
        <v>0.22639999999999999</v>
      </c>
      <c r="AC296">
        <f t="shared" si="108"/>
        <v>0.2039</v>
      </c>
      <c r="AD296">
        <f t="shared" si="109"/>
        <v>296</v>
      </c>
      <c r="AE296">
        <v>0.17780000000000001</v>
      </c>
      <c r="AF296">
        <f t="shared" si="110"/>
        <v>284</v>
      </c>
      <c r="AG296">
        <v>0.12570000000000001</v>
      </c>
      <c r="AH296">
        <f t="shared" si="111"/>
        <v>320</v>
      </c>
      <c r="AI296">
        <f t="shared" si="112"/>
        <v>284.75</v>
      </c>
      <c r="AJ296">
        <f>IF(C296=1,(AI296/Z296),REF)</f>
        <v>1569.7353914002204</v>
      </c>
      <c r="AK296">
        <f t="shared" si="113"/>
        <v>290</v>
      </c>
      <c r="AL296">
        <f>IF(B296=1,(AI296/AC296),REF)</f>
        <v>1396.5179009318294</v>
      </c>
      <c r="AM296">
        <f t="shared" si="114"/>
        <v>294</v>
      </c>
      <c r="AN296">
        <f t="shared" si="115"/>
        <v>290</v>
      </c>
      <c r="AO296" t="str">
        <f t="shared" si="116"/>
        <v>Jacksonville</v>
      </c>
      <c r="AP296">
        <f t="shared" si="117"/>
        <v>9.9972388516178845E-2</v>
      </c>
      <c r="AQ296">
        <f t="shared" si="118"/>
        <v>9.8169420311191524E-2</v>
      </c>
      <c r="AR296">
        <f t="shared" si="119"/>
        <v>0.39662350769251453</v>
      </c>
      <c r="AS296" t="str">
        <f t="shared" si="120"/>
        <v>Jacksonville</v>
      </c>
      <c r="AT296">
        <f t="shared" si="121"/>
        <v>295</v>
      </c>
      <c r="AU296">
        <f t="shared" si="122"/>
        <v>293.66666666666669</v>
      </c>
      <c r="AW296" t="str">
        <f t="shared" si="123"/>
        <v>Jacksonville</v>
      </c>
      <c r="AX296" t="str">
        <f t="shared" si="124"/>
        <v/>
      </c>
      <c r="AY296">
        <v>295</v>
      </c>
    </row>
    <row r="297" spans="1:51" x14ac:dyDescent="0.25">
      <c r="A297">
        <v>1</v>
      </c>
      <c r="B297">
        <v>1</v>
      </c>
      <c r="C297">
        <v>1</v>
      </c>
      <c r="D297" t="s">
        <v>68</v>
      </c>
      <c r="E297">
        <v>69.484200000000001</v>
      </c>
      <c r="F297">
        <v>39</v>
      </c>
      <c r="G297">
        <v>66.825100000000006</v>
      </c>
      <c r="H297">
        <v>50</v>
      </c>
      <c r="I297">
        <v>98.398399999999995</v>
      </c>
      <c r="J297">
        <v>221</v>
      </c>
      <c r="K297">
        <v>98.644000000000005</v>
      </c>
      <c r="L297">
        <v>245</v>
      </c>
      <c r="M297">
        <v>109.896</v>
      </c>
      <c r="N297">
        <v>332</v>
      </c>
      <c r="O297">
        <v>113.00700000000001</v>
      </c>
      <c r="P297">
        <v>332</v>
      </c>
      <c r="Q297">
        <v>-14.363300000000001</v>
      </c>
      <c r="R297">
        <v>313</v>
      </c>
      <c r="S297">
        <f t="shared" si="100"/>
        <v>-0.20670886330993232</v>
      </c>
      <c r="T297">
        <f t="shared" si="101"/>
        <v>308</v>
      </c>
      <c r="U297">
        <f t="shared" si="102"/>
        <v>676125.64805997128</v>
      </c>
      <c r="V297">
        <f t="shared" si="103"/>
        <v>189</v>
      </c>
      <c r="W297">
        <f t="shared" si="104"/>
        <v>27.738469305522692</v>
      </c>
      <c r="X297">
        <f t="shared" si="105"/>
        <v>302</v>
      </c>
      <c r="Y297">
        <f t="shared" si="106"/>
        <v>305</v>
      </c>
      <c r="Z297">
        <v>0.19980000000000001</v>
      </c>
      <c r="AA297">
        <f t="shared" si="107"/>
        <v>282</v>
      </c>
      <c r="AB297">
        <v>0.15790000000000001</v>
      </c>
      <c r="AC297">
        <f t="shared" si="108"/>
        <v>0.17885000000000001</v>
      </c>
      <c r="AD297">
        <f t="shared" si="109"/>
        <v>309</v>
      </c>
      <c r="AE297">
        <v>0.42709999999999998</v>
      </c>
      <c r="AF297">
        <f t="shared" si="110"/>
        <v>185</v>
      </c>
      <c r="AG297">
        <v>0.18210000000000001</v>
      </c>
      <c r="AH297">
        <f t="shared" si="111"/>
        <v>297</v>
      </c>
      <c r="AI297">
        <f t="shared" si="112"/>
        <v>265.5</v>
      </c>
      <c r="AJ297">
        <f>IF(C297=1,(AI297/Z297),REF)</f>
        <v>1328.8288288288288</v>
      </c>
      <c r="AK297">
        <f t="shared" si="113"/>
        <v>277</v>
      </c>
      <c r="AL297">
        <f>IF(B297=1,(AI297/AC297),REF)</f>
        <v>1484.4842046407603</v>
      </c>
      <c r="AM297">
        <f t="shared" si="114"/>
        <v>303</v>
      </c>
      <c r="AN297">
        <f t="shared" si="115"/>
        <v>277</v>
      </c>
      <c r="AO297" t="str">
        <f t="shared" si="116"/>
        <v>Austin Peay</v>
      </c>
      <c r="AP297">
        <f t="shared" si="117"/>
        <v>0.11196286687631311</v>
      </c>
      <c r="AQ297">
        <f t="shared" si="118"/>
        <v>8.545388481813701E-2</v>
      </c>
      <c r="AR297">
        <f t="shared" si="119"/>
        <v>0.39604232592603844</v>
      </c>
      <c r="AS297" t="str">
        <f t="shared" si="120"/>
        <v>Austin Peay</v>
      </c>
      <c r="AT297">
        <f t="shared" si="121"/>
        <v>296</v>
      </c>
      <c r="AU297">
        <f t="shared" si="122"/>
        <v>294</v>
      </c>
      <c r="AW297" t="str">
        <f t="shared" si="123"/>
        <v>Austin Peay</v>
      </c>
      <c r="AX297" t="str">
        <f t="shared" si="124"/>
        <v/>
      </c>
      <c r="AY297">
        <v>296</v>
      </c>
    </row>
    <row r="298" spans="1:51" x14ac:dyDescent="0.25">
      <c r="A298">
        <v>1</v>
      </c>
      <c r="B298">
        <v>1</v>
      </c>
      <c r="C298">
        <v>1</v>
      </c>
      <c r="D298" t="s">
        <v>109</v>
      </c>
      <c r="E298">
        <v>68.886600000000001</v>
      </c>
      <c r="F298">
        <v>56</v>
      </c>
      <c r="G298">
        <v>66.191199999999995</v>
      </c>
      <c r="H298">
        <v>63</v>
      </c>
      <c r="I298">
        <v>89.630300000000005</v>
      </c>
      <c r="J298">
        <v>325</v>
      </c>
      <c r="K298">
        <v>93.032799999999995</v>
      </c>
      <c r="L298">
        <v>310</v>
      </c>
      <c r="M298">
        <v>101.47799999999999</v>
      </c>
      <c r="N298">
        <v>186</v>
      </c>
      <c r="O298">
        <v>107.702</v>
      </c>
      <c r="P298">
        <v>267</v>
      </c>
      <c r="Q298">
        <v>-14.669499999999999</v>
      </c>
      <c r="R298">
        <v>314</v>
      </c>
      <c r="S298">
        <f t="shared" si="100"/>
        <v>-0.21294707533830967</v>
      </c>
      <c r="T298">
        <f t="shared" si="101"/>
        <v>312</v>
      </c>
      <c r="U298">
        <f t="shared" si="102"/>
        <v>596220.54088023969</v>
      </c>
      <c r="V298">
        <f t="shared" si="103"/>
        <v>284</v>
      </c>
      <c r="W298">
        <f t="shared" si="104"/>
        <v>25.907367098145219</v>
      </c>
      <c r="X298">
        <f t="shared" si="105"/>
        <v>220</v>
      </c>
      <c r="Y298">
        <f t="shared" si="106"/>
        <v>266</v>
      </c>
      <c r="Z298">
        <v>0.21809999999999999</v>
      </c>
      <c r="AA298">
        <f t="shared" si="107"/>
        <v>268</v>
      </c>
      <c r="AB298">
        <v>0.1046</v>
      </c>
      <c r="AC298">
        <f t="shared" si="108"/>
        <v>0.16134999999999999</v>
      </c>
      <c r="AD298">
        <f t="shared" si="109"/>
        <v>314</v>
      </c>
      <c r="AE298">
        <v>9.9000000000000005E-2</v>
      </c>
      <c r="AF298">
        <f t="shared" si="110"/>
        <v>318</v>
      </c>
      <c r="AG298">
        <v>0.2611</v>
      </c>
      <c r="AH298">
        <f t="shared" si="111"/>
        <v>264</v>
      </c>
      <c r="AI298">
        <f t="shared" si="112"/>
        <v>293</v>
      </c>
      <c r="AJ298">
        <f>IF(C298=1,(AI298/Z298),REF)</f>
        <v>1343.4204493351674</v>
      </c>
      <c r="AK298">
        <f t="shared" si="113"/>
        <v>278</v>
      </c>
      <c r="AL298">
        <f>IF(B298=1,(AI298/AC298),REF)</f>
        <v>1815.9281066005578</v>
      </c>
      <c r="AM298">
        <f t="shared" si="114"/>
        <v>313</v>
      </c>
      <c r="AN298">
        <f t="shared" si="115"/>
        <v>278</v>
      </c>
      <c r="AO298" t="str">
        <f t="shared" si="116"/>
        <v>Coppin St.</v>
      </c>
      <c r="AP298">
        <f t="shared" si="117"/>
        <v>0.12208432340512854</v>
      </c>
      <c r="AQ298">
        <f t="shared" si="118"/>
        <v>7.5174656530704556E-2</v>
      </c>
      <c r="AR298">
        <f t="shared" si="119"/>
        <v>0.39591569172507529</v>
      </c>
      <c r="AS298" t="str">
        <f t="shared" si="120"/>
        <v>Coppin St.</v>
      </c>
      <c r="AT298">
        <f t="shared" si="121"/>
        <v>297</v>
      </c>
      <c r="AU298">
        <f t="shared" si="122"/>
        <v>296.33333333333331</v>
      </c>
      <c r="AW298" t="str">
        <f t="shared" si="123"/>
        <v>Coppin St.</v>
      </c>
      <c r="AX298" t="str">
        <f t="shared" si="124"/>
        <v/>
      </c>
      <c r="AY298">
        <v>297</v>
      </c>
    </row>
    <row r="299" spans="1:51" x14ac:dyDescent="0.25">
      <c r="A299">
        <v>1</v>
      </c>
      <c r="B299">
        <v>1</v>
      </c>
      <c r="C299">
        <v>1</v>
      </c>
      <c r="D299" t="s">
        <v>335</v>
      </c>
      <c r="E299">
        <v>65.786199999999994</v>
      </c>
      <c r="F299">
        <v>184</v>
      </c>
      <c r="G299">
        <v>63.601599999999998</v>
      </c>
      <c r="H299">
        <v>185</v>
      </c>
      <c r="I299">
        <v>96.172700000000006</v>
      </c>
      <c r="J299">
        <v>258</v>
      </c>
      <c r="K299">
        <v>97.125500000000002</v>
      </c>
      <c r="L299">
        <v>268</v>
      </c>
      <c r="M299">
        <v>105.59099999999999</v>
      </c>
      <c r="N299">
        <v>279</v>
      </c>
      <c r="O299">
        <v>107.119</v>
      </c>
      <c r="P299">
        <v>261</v>
      </c>
      <c r="Q299">
        <v>-9.9934600000000007</v>
      </c>
      <c r="R299">
        <v>271</v>
      </c>
      <c r="S299">
        <f t="shared" si="100"/>
        <v>-0.15190875897984682</v>
      </c>
      <c r="T299">
        <f t="shared" si="101"/>
        <v>271</v>
      </c>
      <c r="U299">
        <f t="shared" si="102"/>
        <v>620585.08856049646</v>
      </c>
      <c r="V299">
        <f t="shared" si="103"/>
        <v>268</v>
      </c>
      <c r="W299">
        <f t="shared" si="104"/>
        <v>26.893765547995336</v>
      </c>
      <c r="X299">
        <f t="shared" si="105"/>
        <v>272</v>
      </c>
      <c r="Y299">
        <f t="shared" si="106"/>
        <v>271.5</v>
      </c>
      <c r="Z299">
        <v>0.15329999999999999</v>
      </c>
      <c r="AA299">
        <f t="shared" si="107"/>
        <v>305</v>
      </c>
      <c r="AB299">
        <v>0.30869999999999997</v>
      </c>
      <c r="AC299">
        <f t="shared" si="108"/>
        <v>0.23099999999999998</v>
      </c>
      <c r="AD299">
        <f t="shared" si="109"/>
        <v>280</v>
      </c>
      <c r="AE299">
        <v>0.24079999999999999</v>
      </c>
      <c r="AF299">
        <f t="shared" si="110"/>
        <v>262</v>
      </c>
      <c r="AG299">
        <v>0.19889999999999999</v>
      </c>
      <c r="AH299">
        <f t="shared" si="111"/>
        <v>288</v>
      </c>
      <c r="AI299">
        <f t="shared" si="112"/>
        <v>273.41666666666669</v>
      </c>
      <c r="AJ299">
        <f>IF(C299=1,(AI299/Z299),REF)</f>
        <v>1783.5398999782565</v>
      </c>
      <c r="AK299">
        <f t="shared" si="113"/>
        <v>300</v>
      </c>
      <c r="AL299">
        <f>IF(B299=1,(AI299/AC299),REF)</f>
        <v>1183.6219336219337</v>
      </c>
      <c r="AM299">
        <f t="shared" si="114"/>
        <v>277</v>
      </c>
      <c r="AN299">
        <f t="shared" si="115"/>
        <v>277</v>
      </c>
      <c r="AO299" t="str">
        <f t="shared" si="116"/>
        <v>Tennessee Tech</v>
      </c>
      <c r="AP299">
        <f t="shared" si="117"/>
        <v>8.3414068146823492E-2</v>
      </c>
      <c r="AQ299">
        <f t="shared" si="118"/>
        <v>0.113540334256473</v>
      </c>
      <c r="AR299">
        <f t="shared" si="119"/>
        <v>0.39567105307137307</v>
      </c>
      <c r="AS299" t="str">
        <f t="shared" si="120"/>
        <v>Tennessee Tech</v>
      </c>
      <c r="AT299">
        <f t="shared" si="121"/>
        <v>298</v>
      </c>
      <c r="AU299">
        <f t="shared" si="122"/>
        <v>285</v>
      </c>
      <c r="AW299" t="str">
        <f t="shared" si="123"/>
        <v>Tennessee Tech</v>
      </c>
      <c r="AX299" t="str">
        <f t="shared" si="124"/>
        <v/>
      </c>
      <c r="AY299">
        <v>298</v>
      </c>
    </row>
    <row r="300" spans="1:51" x14ac:dyDescent="0.25">
      <c r="A300">
        <v>1</v>
      </c>
      <c r="B300">
        <v>1</v>
      </c>
      <c r="C300">
        <v>1</v>
      </c>
      <c r="D300" t="s">
        <v>190</v>
      </c>
      <c r="E300">
        <v>71.081900000000005</v>
      </c>
      <c r="F300">
        <v>11</v>
      </c>
      <c r="G300">
        <v>68.636499999999998</v>
      </c>
      <c r="H300">
        <v>14</v>
      </c>
      <c r="I300">
        <v>96.189400000000006</v>
      </c>
      <c r="J300">
        <v>255</v>
      </c>
      <c r="K300">
        <v>97.660499999999999</v>
      </c>
      <c r="L300">
        <v>259</v>
      </c>
      <c r="M300">
        <v>108.03700000000001</v>
      </c>
      <c r="N300">
        <v>318</v>
      </c>
      <c r="O300">
        <v>110.511</v>
      </c>
      <c r="P300">
        <v>311</v>
      </c>
      <c r="Q300">
        <v>-12.850300000000001</v>
      </c>
      <c r="R300">
        <v>298</v>
      </c>
      <c r="S300">
        <f t="shared" si="100"/>
        <v>-0.18078441909965823</v>
      </c>
      <c r="T300">
        <f t="shared" si="101"/>
        <v>287</v>
      </c>
      <c r="U300">
        <f t="shared" si="102"/>
        <v>677948.82872776443</v>
      </c>
      <c r="V300">
        <f t="shared" si="103"/>
        <v>188</v>
      </c>
      <c r="W300">
        <f t="shared" si="104"/>
        <v>26.1631352457037</v>
      </c>
      <c r="X300">
        <f t="shared" si="105"/>
        <v>237</v>
      </c>
      <c r="Y300">
        <f t="shared" si="106"/>
        <v>262</v>
      </c>
      <c r="Z300">
        <v>0.16239999999999999</v>
      </c>
      <c r="AA300">
        <f t="shared" si="107"/>
        <v>299</v>
      </c>
      <c r="AB300">
        <v>0.27360000000000001</v>
      </c>
      <c r="AC300">
        <f t="shared" si="108"/>
        <v>0.218</v>
      </c>
      <c r="AD300">
        <f t="shared" si="109"/>
        <v>289</v>
      </c>
      <c r="AE300">
        <v>0.1198</v>
      </c>
      <c r="AF300">
        <f t="shared" si="110"/>
        <v>305</v>
      </c>
      <c r="AG300">
        <v>0.31430000000000002</v>
      </c>
      <c r="AH300">
        <f t="shared" si="111"/>
        <v>238</v>
      </c>
      <c r="AI300">
        <f t="shared" si="112"/>
        <v>261.5</v>
      </c>
      <c r="AJ300">
        <f>IF(C300=1,(AI300/Z300),REF)</f>
        <v>1610.2216748768474</v>
      </c>
      <c r="AK300">
        <f t="shared" si="113"/>
        <v>294</v>
      </c>
      <c r="AL300">
        <f>IF(B300=1,(AI300/AC300),REF)</f>
        <v>1199.5412844036698</v>
      </c>
      <c r="AM300">
        <f t="shared" si="114"/>
        <v>280</v>
      </c>
      <c r="AN300">
        <f t="shared" si="115"/>
        <v>280</v>
      </c>
      <c r="AO300" t="str">
        <f t="shared" si="116"/>
        <v>Lipscomb</v>
      </c>
      <c r="AP300">
        <f t="shared" si="117"/>
        <v>8.9273567190249523E-2</v>
      </c>
      <c r="AQ300">
        <f t="shared" si="118"/>
        <v>0.10697182563329624</v>
      </c>
      <c r="AR300">
        <f t="shared" si="119"/>
        <v>0.39510069137795312</v>
      </c>
      <c r="AS300" t="str">
        <f t="shared" si="120"/>
        <v>Lipscomb</v>
      </c>
      <c r="AT300">
        <f t="shared" si="121"/>
        <v>299</v>
      </c>
      <c r="AU300">
        <f t="shared" si="122"/>
        <v>289.33333333333331</v>
      </c>
      <c r="AW300" t="str">
        <f t="shared" si="123"/>
        <v>Lipscomb</v>
      </c>
      <c r="AX300" t="str">
        <f t="shared" si="124"/>
        <v/>
      </c>
      <c r="AY300">
        <v>299</v>
      </c>
    </row>
    <row r="301" spans="1:51" x14ac:dyDescent="0.25">
      <c r="A301">
        <v>1</v>
      </c>
      <c r="B301">
        <v>1</v>
      </c>
      <c r="C301">
        <v>1</v>
      </c>
      <c r="D301" t="s">
        <v>306</v>
      </c>
      <c r="E301">
        <v>64.184299999999993</v>
      </c>
      <c r="F301">
        <v>248</v>
      </c>
      <c r="G301">
        <v>61.930300000000003</v>
      </c>
      <c r="H301">
        <v>258</v>
      </c>
      <c r="I301">
        <v>92.892700000000005</v>
      </c>
      <c r="J301">
        <v>303</v>
      </c>
      <c r="K301">
        <v>95.230099999999993</v>
      </c>
      <c r="L301">
        <v>290</v>
      </c>
      <c r="M301">
        <v>106.06100000000001</v>
      </c>
      <c r="N301">
        <v>288</v>
      </c>
      <c r="O301">
        <v>107.94799999999999</v>
      </c>
      <c r="P301">
        <v>273</v>
      </c>
      <c r="Q301">
        <v>-12.7179</v>
      </c>
      <c r="R301">
        <v>295</v>
      </c>
      <c r="S301">
        <f t="shared" si="100"/>
        <v>-0.19814658724952988</v>
      </c>
      <c r="T301">
        <f t="shared" si="101"/>
        <v>301</v>
      </c>
      <c r="U301">
        <f t="shared" si="102"/>
        <v>582072.77921428951</v>
      </c>
      <c r="V301">
        <f t="shared" si="103"/>
        <v>297</v>
      </c>
      <c r="W301">
        <f t="shared" si="104"/>
        <v>27.907089905092615</v>
      </c>
      <c r="X301">
        <f t="shared" si="105"/>
        <v>305</v>
      </c>
      <c r="Y301">
        <f t="shared" si="106"/>
        <v>303</v>
      </c>
      <c r="Z301">
        <v>0.1542</v>
      </c>
      <c r="AA301">
        <f t="shared" si="107"/>
        <v>304</v>
      </c>
      <c r="AB301">
        <v>0.29970000000000002</v>
      </c>
      <c r="AC301">
        <f t="shared" si="108"/>
        <v>0.22695000000000001</v>
      </c>
      <c r="AD301">
        <f t="shared" si="109"/>
        <v>283</v>
      </c>
      <c r="AE301">
        <v>0.1623</v>
      </c>
      <c r="AF301">
        <f t="shared" si="110"/>
        <v>290</v>
      </c>
      <c r="AG301">
        <v>0.2266</v>
      </c>
      <c r="AH301">
        <f t="shared" si="111"/>
        <v>278</v>
      </c>
      <c r="AI301">
        <f t="shared" si="112"/>
        <v>292</v>
      </c>
      <c r="AJ301">
        <f>IF(C301=1,(AI301/Z301),REF)</f>
        <v>1893.6446173800259</v>
      </c>
      <c r="AK301">
        <f t="shared" si="113"/>
        <v>305</v>
      </c>
      <c r="AL301">
        <f>IF(B301=1,(AI301/AC301),REF)</f>
        <v>1286.6270103547035</v>
      </c>
      <c r="AM301">
        <f t="shared" si="114"/>
        <v>290</v>
      </c>
      <c r="AN301">
        <f t="shared" si="115"/>
        <v>283</v>
      </c>
      <c r="AO301" t="str">
        <f t="shared" si="116"/>
        <v>Siena</v>
      </c>
      <c r="AP301">
        <f t="shared" si="117"/>
        <v>8.3402670465497999E-2</v>
      </c>
      <c r="AQ301">
        <f t="shared" si="118"/>
        <v>0.11039220754088604</v>
      </c>
      <c r="AR301">
        <f t="shared" si="119"/>
        <v>0.39311980120915246</v>
      </c>
      <c r="AS301" t="str">
        <f t="shared" si="120"/>
        <v>Siena</v>
      </c>
      <c r="AT301">
        <f t="shared" si="121"/>
        <v>300</v>
      </c>
      <c r="AU301">
        <f t="shared" si="122"/>
        <v>288.66666666666669</v>
      </c>
      <c r="AW301" t="str">
        <f t="shared" si="123"/>
        <v>Siena</v>
      </c>
      <c r="AX301" t="str">
        <f t="shared" si="124"/>
        <v/>
      </c>
      <c r="AY301">
        <v>300</v>
      </c>
    </row>
    <row r="302" spans="1:51" x14ac:dyDescent="0.25">
      <c r="A302">
        <v>1</v>
      </c>
      <c r="B302">
        <v>1</v>
      </c>
      <c r="C302">
        <v>1</v>
      </c>
      <c r="D302" t="s">
        <v>97</v>
      </c>
      <c r="E302">
        <v>67.734800000000007</v>
      </c>
      <c r="F302">
        <v>94</v>
      </c>
      <c r="G302">
        <v>65.555099999999996</v>
      </c>
      <c r="H302">
        <v>92</v>
      </c>
      <c r="I302">
        <v>98.760999999999996</v>
      </c>
      <c r="J302">
        <v>211</v>
      </c>
      <c r="K302">
        <v>97.510800000000003</v>
      </c>
      <c r="L302">
        <v>263</v>
      </c>
      <c r="M302">
        <v>106.66</v>
      </c>
      <c r="N302">
        <v>300</v>
      </c>
      <c r="O302">
        <v>111.72499999999999</v>
      </c>
      <c r="P302">
        <v>322</v>
      </c>
      <c r="Q302">
        <v>-14.214399999999999</v>
      </c>
      <c r="R302">
        <v>311</v>
      </c>
      <c r="S302">
        <f t="shared" si="100"/>
        <v>-0.20985077094787302</v>
      </c>
      <c r="T302">
        <f t="shared" si="101"/>
        <v>309</v>
      </c>
      <c r="U302">
        <f t="shared" si="102"/>
        <v>644046.59988938726</v>
      </c>
      <c r="V302">
        <f t="shared" si="103"/>
        <v>233</v>
      </c>
      <c r="W302">
        <f t="shared" si="104"/>
        <v>27.940149689993689</v>
      </c>
      <c r="X302">
        <f t="shared" si="105"/>
        <v>306</v>
      </c>
      <c r="Y302">
        <f t="shared" si="106"/>
        <v>307.5</v>
      </c>
      <c r="Z302">
        <v>0.18529999999999999</v>
      </c>
      <c r="AA302">
        <f t="shared" si="107"/>
        <v>285</v>
      </c>
      <c r="AB302">
        <v>0.1699</v>
      </c>
      <c r="AC302">
        <f t="shared" si="108"/>
        <v>0.17759999999999998</v>
      </c>
      <c r="AD302">
        <f t="shared" si="109"/>
        <v>310</v>
      </c>
      <c r="AE302">
        <v>9.5500000000000002E-2</v>
      </c>
      <c r="AF302">
        <f t="shared" si="110"/>
        <v>323</v>
      </c>
      <c r="AG302">
        <v>0.29959999999999998</v>
      </c>
      <c r="AH302">
        <f t="shared" si="111"/>
        <v>244</v>
      </c>
      <c r="AI302">
        <f t="shared" si="112"/>
        <v>287.75</v>
      </c>
      <c r="AJ302">
        <f>IF(C302=1,(AI302/Z302),REF)</f>
        <v>1552.8872099298435</v>
      </c>
      <c r="AK302">
        <f t="shared" si="113"/>
        <v>289</v>
      </c>
      <c r="AL302">
        <f>IF(B302=1,(AI302/AC302),REF)</f>
        <v>1620.213963963964</v>
      </c>
      <c r="AM302">
        <f t="shared" si="114"/>
        <v>309</v>
      </c>
      <c r="AN302">
        <f t="shared" si="115"/>
        <v>289</v>
      </c>
      <c r="AO302" t="str">
        <f t="shared" si="116"/>
        <v>Chattanooga</v>
      </c>
      <c r="AP302">
        <f t="shared" si="117"/>
        <v>0.10223200034356013</v>
      </c>
      <c r="AQ302">
        <f t="shared" si="118"/>
        <v>8.393367311602512E-2</v>
      </c>
      <c r="AR302">
        <f t="shared" si="119"/>
        <v>0.38685467011372981</v>
      </c>
      <c r="AS302" t="str">
        <f t="shared" si="120"/>
        <v>Chattanooga</v>
      </c>
      <c r="AT302">
        <f t="shared" si="121"/>
        <v>301</v>
      </c>
      <c r="AU302">
        <f t="shared" si="122"/>
        <v>300</v>
      </c>
      <c r="AW302" t="str">
        <f t="shared" si="123"/>
        <v>Chattanooga</v>
      </c>
      <c r="AX302" t="str">
        <f t="shared" si="124"/>
        <v/>
      </c>
      <c r="AY302">
        <v>301</v>
      </c>
    </row>
    <row r="303" spans="1:51" x14ac:dyDescent="0.25">
      <c r="A303">
        <v>1</v>
      </c>
      <c r="B303">
        <v>1</v>
      </c>
      <c r="C303">
        <v>1</v>
      </c>
      <c r="D303" t="s">
        <v>285</v>
      </c>
      <c r="E303">
        <v>63.411099999999998</v>
      </c>
      <c r="F303">
        <v>279</v>
      </c>
      <c r="G303">
        <v>60.804699999999997</v>
      </c>
      <c r="H303">
        <v>292</v>
      </c>
      <c r="I303">
        <v>94.088099999999997</v>
      </c>
      <c r="J303">
        <v>293</v>
      </c>
      <c r="K303">
        <v>95.750799999999998</v>
      </c>
      <c r="L303">
        <v>284</v>
      </c>
      <c r="M303">
        <v>111.81399999999999</v>
      </c>
      <c r="N303">
        <v>338</v>
      </c>
      <c r="O303">
        <v>113.334</v>
      </c>
      <c r="P303">
        <v>334</v>
      </c>
      <c r="Q303">
        <v>-17.583300000000001</v>
      </c>
      <c r="R303">
        <v>326</v>
      </c>
      <c r="S303">
        <f t="shared" si="100"/>
        <v>-0.27728899199036139</v>
      </c>
      <c r="T303">
        <f t="shared" si="101"/>
        <v>328</v>
      </c>
      <c r="U303">
        <f t="shared" si="102"/>
        <v>581366.64261485299</v>
      </c>
      <c r="V303">
        <f t="shared" si="103"/>
        <v>300</v>
      </c>
      <c r="W303">
        <f t="shared" si="104"/>
        <v>30.5359235873721</v>
      </c>
      <c r="X303">
        <f t="shared" si="105"/>
        <v>341</v>
      </c>
      <c r="Y303">
        <f t="shared" si="106"/>
        <v>334.5</v>
      </c>
      <c r="Z303">
        <v>0.19450000000000001</v>
      </c>
      <c r="AA303">
        <f t="shared" si="107"/>
        <v>283</v>
      </c>
      <c r="AB303">
        <v>0.12740000000000001</v>
      </c>
      <c r="AC303">
        <f t="shared" si="108"/>
        <v>0.16095000000000001</v>
      </c>
      <c r="AD303">
        <f t="shared" si="109"/>
        <v>315</v>
      </c>
      <c r="AE303">
        <v>0.1447</v>
      </c>
      <c r="AF303">
        <f t="shared" si="110"/>
        <v>296</v>
      </c>
      <c r="AG303">
        <v>0.18329999999999999</v>
      </c>
      <c r="AH303">
        <f t="shared" si="111"/>
        <v>295</v>
      </c>
      <c r="AI303">
        <f t="shared" si="112"/>
        <v>311.41666666666669</v>
      </c>
      <c r="AJ303">
        <f>IF(C303=1,(AI303/Z303),REF)</f>
        <v>1601.1139674378749</v>
      </c>
      <c r="AK303">
        <f t="shared" si="113"/>
        <v>293</v>
      </c>
      <c r="AL303">
        <f>IF(B303=1,(AI303/AC303),REF)</f>
        <v>1934.8659003831417</v>
      </c>
      <c r="AM303">
        <f t="shared" si="114"/>
        <v>315</v>
      </c>
      <c r="AN303">
        <f t="shared" si="115"/>
        <v>293</v>
      </c>
      <c r="AO303" t="str">
        <f t="shared" si="116"/>
        <v>Rice</v>
      </c>
      <c r="AP303">
        <f t="shared" si="117"/>
        <v>0.10698005371448399</v>
      </c>
      <c r="AQ303">
        <f t="shared" si="118"/>
        <v>7.4395974392838363E-2</v>
      </c>
      <c r="AR303">
        <f t="shared" si="119"/>
        <v>0.38284233520697419</v>
      </c>
      <c r="AS303" t="str">
        <f t="shared" si="120"/>
        <v>Rice</v>
      </c>
      <c r="AT303">
        <f t="shared" si="121"/>
        <v>302</v>
      </c>
      <c r="AU303">
        <f t="shared" si="122"/>
        <v>303.33333333333331</v>
      </c>
      <c r="AW303" t="str">
        <f t="shared" si="123"/>
        <v>Rice</v>
      </c>
      <c r="AX303" t="str">
        <f t="shared" si="124"/>
        <v/>
      </c>
      <c r="AY303">
        <v>302</v>
      </c>
    </row>
    <row r="304" spans="1:51" x14ac:dyDescent="0.25">
      <c r="A304">
        <v>1</v>
      </c>
      <c r="B304">
        <v>1</v>
      </c>
      <c r="C304">
        <v>1</v>
      </c>
      <c r="D304" t="s">
        <v>90</v>
      </c>
      <c r="E304">
        <v>67.217699999999994</v>
      </c>
      <c r="F304">
        <v>113</v>
      </c>
      <c r="G304">
        <v>64.064999999999998</v>
      </c>
      <c r="H304">
        <v>166</v>
      </c>
      <c r="I304">
        <v>99.057699999999997</v>
      </c>
      <c r="J304">
        <v>198</v>
      </c>
      <c r="K304">
        <v>97.534899999999993</v>
      </c>
      <c r="L304">
        <v>262</v>
      </c>
      <c r="M304">
        <v>106.316</v>
      </c>
      <c r="N304">
        <v>293</v>
      </c>
      <c r="O304">
        <v>110.84099999999999</v>
      </c>
      <c r="P304">
        <v>314</v>
      </c>
      <c r="Q304">
        <v>-13.306100000000001</v>
      </c>
      <c r="R304">
        <v>302</v>
      </c>
      <c r="S304">
        <f t="shared" si="100"/>
        <v>-0.19795530046401472</v>
      </c>
      <c r="T304">
        <f t="shared" si="101"/>
        <v>300</v>
      </c>
      <c r="U304">
        <f t="shared" si="102"/>
        <v>639445.7925541806</v>
      </c>
      <c r="V304">
        <f t="shared" si="103"/>
        <v>240</v>
      </c>
      <c r="W304">
        <f t="shared" si="104"/>
        <v>27.799504073202328</v>
      </c>
      <c r="X304">
        <f t="shared" si="105"/>
        <v>304</v>
      </c>
      <c r="Y304">
        <f t="shared" si="106"/>
        <v>302</v>
      </c>
      <c r="Z304">
        <v>0.15429999999999999</v>
      </c>
      <c r="AA304">
        <f t="shared" si="107"/>
        <v>303</v>
      </c>
      <c r="AB304">
        <v>0.25080000000000002</v>
      </c>
      <c r="AC304">
        <f t="shared" si="108"/>
        <v>0.20255000000000001</v>
      </c>
      <c r="AD304">
        <f t="shared" si="109"/>
        <v>298</v>
      </c>
      <c r="AE304">
        <v>0.1615</v>
      </c>
      <c r="AF304">
        <f t="shared" si="110"/>
        <v>291</v>
      </c>
      <c r="AG304">
        <v>0.2311</v>
      </c>
      <c r="AH304">
        <f t="shared" si="111"/>
        <v>276</v>
      </c>
      <c r="AI304">
        <f t="shared" si="112"/>
        <v>284.5</v>
      </c>
      <c r="AJ304">
        <f>IF(C304=1,(AI304/Z304),REF)</f>
        <v>1843.8107582631239</v>
      </c>
      <c r="AK304">
        <f t="shared" si="113"/>
        <v>303</v>
      </c>
      <c r="AL304">
        <f>IF(B304=1,(AI304/AC304),REF)</f>
        <v>1404.5914588990372</v>
      </c>
      <c r="AM304">
        <f t="shared" si="114"/>
        <v>295</v>
      </c>
      <c r="AN304">
        <f t="shared" si="115"/>
        <v>295</v>
      </c>
      <c r="AO304" t="str">
        <f t="shared" si="116"/>
        <v>Campbell</v>
      </c>
      <c r="AP304">
        <f t="shared" si="117"/>
        <v>8.3679624398102337E-2</v>
      </c>
      <c r="AQ304">
        <f t="shared" si="118"/>
        <v>9.744920685346016E-2</v>
      </c>
      <c r="AR304">
        <f t="shared" si="119"/>
        <v>0.38263353993237703</v>
      </c>
      <c r="AS304" t="str">
        <f t="shared" si="120"/>
        <v>Campbell</v>
      </c>
      <c r="AT304">
        <f t="shared" si="121"/>
        <v>303</v>
      </c>
      <c r="AU304">
        <f t="shared" si="122"/>
        <v>298.66666666666669</v>
      </c>
      <c r="AW304" t="str">
        <f t="shared" si="123"/>
        <v>Campbell</v>
      </c>
      <c r="AX304" t="str">
        <f t="shared" si="124"/>
        <v/>
      </c>
      <c r="AY304">
        <v>303</v>
      </c>
    </row>
    <row r="305" spans="1:51" x14ac:dyDescent="0.25">
      <c r="A305">
        <v>1</v>
      </c>
      <c r="B305">
        <v>1</v>
      </c>
      <c r="C305">
        <v>1</v>
      </c>
      <c r="D305" t="s">
        <v>218</v>
      </c>
      <c r="E305">
        <v>65.534599999999998</v>
      </c>
      <c r="F305">
        <v>194</v>
      </c>
      <c r="G305">
        <v>63.982399999999998</v>
      </c>
      <c r="H305">
        <v>169</v>
      </c>
      <c r="I305">
        <v>91.418899999999994</v>
      </c>
      <c r="J305">
        <v>316</v>
      </c>
      <c r="K305">
        <v>95.281499999999994</v>
      </c>
      <c r="L305">
        <v>289</v>
      </c>
      <c r="M305">
        <v>107.131</v>
      </c>
      <c r="N305">
        <v>305</v>
      </c>
      <c r="O305">
        <v>108.404</v>
      </c>
      <c r="P305">
        <v>284</v>
      </c>
      <c r="Q305">
        <v>-13.122400000000001</v>
      </c>
      <c r="R305">
        <v>299</v>
      </c>
      <c r="S305">
        <f t="shared" si="100"/>
        <v>-0.20023773701220429</v>
      </c>
      <c r="T305">
        <f t="shared" si="101"/>
        <v>303</v>
      </c>
      <c r="U305">
        <f t="shared" si="102"/>
        <v>594960.07619015675</v>
      </c>
      <c r="V305">
        <f t="shared" si="103"/>
        <v>285</v>
      </c>
      <c r="W305">
        <f t="shared" si="104"/>
        <v>27.517047851302134</v>
      </c>
      <c r="X305">
        <f t="shared" si="105"/>
        <v>291</v>
      </c>
      <c r="Y305">
        <f t="shared" si="106"/>
        <v>297</v>
      </c>
      <c r="Z305">
        <v>0.16120000000000001</v>
      </c>
      <c r="AA305">
        <f t="shared" si="107"/>
        <v>301</v>
      </c>
      <c r="AB305">
        <v>0.2177</v>
      </c>
      <c r="AC305">
        <f t="shared" si="108"/>
        <v>0.18945000000000001</v>
      </c>
      <c r="AD305">
        <f t="shared" si="109"/>
        <v>304</v>
      </c>
      <c r="AE305">
        <v>0.1046</v>
      </c>
      <c r="AF305">
        <f t="shared" si="110"/>
        <v>313</v>
      </c>
      <c r="AG305">
        <v>0.12520000000000001</v>
      </c>
      <c r="AH305">
        <f t="shared" si="111"/>
        <v>321</v>
      </c>
      <c r="AI305">
        <f t="shared" si="112"/>
        <v>303.83333333333331</v>
      </c>
      <c r="AJ305">
        <f>IF(C305=1,(AI305/Z305),REF)</f>
        <v>1884.8221670802313</v>
      </c>
      <c r="AK305">
        <f t="shared" si="113"/>
        <v>304</v>
      </c>
      <c r="AL305">
        <f>IF(B305=1,(AI305/AC305),REF)</f>
        <v>1603.765285475499</v>
      </c>
      <c r="AM305">
        <f t="shared" si="114"/>
        <v>308</v>
      </c>
      <c r="AN305">
        <f t="shared" si="115"/>
        <v>304</v>
      </c>
      <c r="AO305" t="str">
        <f t="shared" si="116"/>
        <v>Milwaukee</v>
      </c>
      <c r="AP305">
        <f t="shared" si="117"/>
        <v>8.7229509410817446E-2</v>
      </c>
      <c r="AQ305">
        <f t="shared" si="118"/>
        <v>8.9648251319083314E-2</v>
      </c>
      <c r="AR305">
        <f t="shared" si="119"/>
        <v>0.3790157821690206</v>
      </c>
      <c r="AS305" t="str">
        <f t="shared" si="120"/>
        <v>Milwaukee</v>
      </c>
      <c r="AT305">
        <f t="shared" si="121"/>
        <v>304</v>
      </c>
      <c r="AU305">
        <f t="shared" si="122"/>
        <v>304</v>
      </c>
      <c r="AW305" t="str">
        <f t="shared" si="123"/>
        <v>Milwaukee</v>
      </c>
      <c r="AX305" t="str">
        <f t="shared" si="124"/>
        <v/>
      </c>
      <c r="AY305">
        <v>304</v>
      </c>
    </row>
    <row r="306" spans="1:51" x14ac:dyDescent="0.25">
      <c r="A306">
        <v>1</v>
      </c>
      <c r="B306">
        <v>1</v>
      </c>
      <c r="C306">
        <v>1</v>
      </c>
      <c r="D306" t="s">
        <v>176</v>
      </c>
      <c r="E306">
        <v>69.409800000000004</v>
      </c>
      <c r="F306">
        <v>40</v>
      </c>
      <c r="G306">
        <v>66.737700000000004</v>
      </c>
      <c r="H306">
        <v>53</v>
      </c>
      <c r="I306">
        <v>94.236400000000003</v>
      </c>
      <c r="J306">
        <v>290</v>
      </c>
      <c r="K306">
        <v>93.716300000000004</v>
      </c>
      <c r="L306">
        <v>305</v>
      </c>
      <c r="M306">
        <v>101.33799999999999</v>
      </c>
      <c r="N306">
        <v>181</v>
      </c>
      <c r="O306">
        <v>108.806</v>
      </c>
      <c r="P306">
        <v>291</v>
      </c>
      <c r="Q306">
        <v>-15.089499999999999</v>
      </c>
      <c r="R306">
        <v>316</v>
      </c>
      <c r="S306">
        <f t="shared" si="100"/>
        <v>-0.21740013658013699</v>
      </c>
      <c r="T306">
        <f t="shared" si="101"/>
        <v>314</v>
      </c>
      <c r="U306">
        <f t="shared" si="102"/>
        <v>609608.56596676586</v>
      </c>
      <c r="V306">
        <f t="shared" si="103"/>
        <v>275</v>
      </c>
      <c r="W306">
        <f t="shared" si="104"/>
        <v>26.135075474151289</v>
      </c>
      <c r="X306">
        <f t="shared" si="105"/>
        <v>235</v>
      </c>
      <c r="Y306">
        <f t="shared" si="106"/>
        <v>274.5</v>
      </c>
      <c r="Z306">
        <v>0.1472</v>
      </c>
      <c r="AA306">
        <f t="shared" si="107"/>
        <v>307</v>
      </c>
      <c r="AB306">
        <v>0.25059999999999999</v>
      </c>
      <c r="AC306">
        <f t="shared" si="108"/>
        <v>0.19889999999999999</v>
      </c>
      <c r="AD306">
        <f t="shared" si="109"/>
        <v>300</v>
      </c>
      <c r="AE306">
        <v>0.2039</v>
      </c>
      <c r="AF306">
        <f t="shared" si="110"/>
        <v>276</v>
      </c>
      <c r="AG306">
        <v>0.18279999999999999</v>
      </c>
      <c r="AH306">
        <f t="shared" si="111"/>
        <v>296</v>
      </c>
      <c r="AI306">
        <f t="shared" si="112"/>
        <v>289.25</v>
      </c>
      <c r="AJ306">
        <f>IF(C306=1,(AI306/Z306),REF)</f>
        <v>1965.0135869565217</v>
      </c>
      <c r="AK306">
        <f t="shared" si="113"/>
        <v>309</v>
      </c>
      <c r="AL306">
        <f>IF(B306=1,(AI306/AC306),REF)</f>
        <v>1454.248366013072</v>
      </c>
      <c r="AM306">
        <f t="shared" si="114"/>
        <v>299</v>
      </c>
      <c r="AN306">
        <f t="shared" si="115"/>
        <v>299</v>
      </c>
      <c r="AO306" t="str">
        <f t="shared" si="116"/>
        <v>Jackson St.</v>
      </c>
      <c r="AP306">
        <f t="shared" si="117"/>
        <v>7.9322553230693371E-2</v>
      </c>
      <c r="AQ306">
        <f t="shared" si="118"/>
        <v>9.5278469914334168E-2</v>
      </c>
      <c r="AR306">
        <f t="shared" si="119"/>
        <v>0.37705674618120305</v>
      </c>
      <c r="AS306" t="str">
        <f t="shared" si="120"/>
        <v>Jackson St.</v>
      </c>
      <c r="AT306">
        <f t="shared" si="121"/>
        <v>305</v>
      </c>
      <c r="AU306">
        <f t="shared" si="122"/>
        <v>301.33333333333331</v>
      </c>
      <c r="AW306" t="str">
        <f t="shared" si="123"/>
        <v>Jackson St.</v>
      </c>
      <c r="AX306" t="str">
        <f t="shared" si="124"/>
        <v/>
      </c>
      <c r="AY306">
        <v>305</v>
      </c>
    </row>
    <row r="307" spans="1:51" x14ac:dyDescent="0.25">
      <c r="A307">
        <v>1</v>
      </c>
      <c r="B307">
        <v>1</v>
      </c>
      <c r="C307">
        <v>1</v>
      </c>
      <c r="D307" t="s">
        <v>92</v>
      </c>
      <c r="E307">
        <v>72.573099999999997</v>
      </c>
      <c r="F307">
        <v>2</v>
      </c>
      <c r="G307">
        <v>70.475399999999993</v>
      </c>
      <c r="H307">
        <v>2</v>
      </c>
      <c r="I307">
        <v>99.614000000000004</v>
      </c>
      <c r="J307">
        <v>184</v>
      </c>
      <c r="K307">
        <v>100.224</v>
      </c>
      <c r="L307">
        <v>214</v>
      </c>
      <c r="M307">
        <v>106.288</v>
      </c>
      <c r="N307">
        <v>292</v>
      </c>
      <c r="O307">
        <v>112.923</v>
      </c>
      <c r="P307">
        <v>330</v>
      </c>
      <c r="Q307">
        <v>-12.6995</v>
      </c>
      <c r="R307">
        <v>293</v>
      </c>
      <c r="S307">
        <f t="shared" si="100"/>
        <v>-0.17498219037081231</v>
      </c>
      <c r="T307">
        <f t="shared" si="101"/>
        <v>283</v>
      </c>
      <c r="U307">
        <f t="shared" si="102"/>
        <v>728985.91630786553</v>
      </c>
      <c r="V307">
        <f t="shared" si="103"/>
        <v>124</v>
      </c>
      <c r="W307">
        <f t="shared" si="104"/>
        <v>26.526269478893511</v>
      </c>
      <c r="X307">
        <f t="shared" si="105"/>
        <v>259</v>
      </c>
      <c r="Y307">
        <f t="shared" si="106"/>
        <v>271</v>
      </c>
      <c r="Z307">
        <v>0.16159999999999999</v>
      </c>
      <c r="AA307">
        <f t="shared" si="107"/>
        <v>300</v>
      </c>
      <c r="AB307">
        <v>0.19739999999999999</v>
      </c>
      <c r="AC307">
        <f t="shared" si="108"/>
        <v>0.17949999999999999</v>
      </c>
      <c r="AD307">
        <f t="shared" si="109"/>
        <v>308</v>
      </c>
      <c r="AE307">
        <v>8.0100000000000005E-2</v>
      </c>
      <c r="AF307">
        <f t="shared" si="110"/>
        <v>330</v>
      </c>
      <c r="AG307">
        <v>0.23300000000000001</v>
      </c>
      <c r="AH307">
        <f t="shared" si="111"/>
        <v>275</v>
      </c>
      <c r="AI307">
        <f t="shared" si="112"/>
        <v>265.16666666666669</v>
      </c>
      <c r="AJ307">
        <f>IF(C307=1,(AI307/Z307),REF)</f>
        <v>1640.8828382838285</v>
      </c>
      <c r="AK307">
        <f t="shared" si="113"/>
        <v>295</v>
      </c>
      <c r="AL307">
        <f>IF(B307=1,(AI307/AC307),REF)</f>
        <v>1477.251624883937</v>
      </c>
      <c r="AM307">
        <f t="shared" si="114"/>
        <v>302</v>
      </c>
      <c r="AN307">
        <f t="shared" si="115"/>
        <v>295</v>
      </c>
      <c r="AO307" t="str">
        <f t="shared" si="116"/>
        <v>Central Arkansas</v>
      </c>
      <c r="AP307">
        <f t="shared" si="117"/>
        <v>8.8666390601468512E-2</v>
      </c>
      <c r="AQ307">
        <f t="shared" si="118"/>
        <v>8.5816827912723631E-2</v>
      </c>
      <c r="AR307">
        <f t="shared" si="119"/>
        <v>0.37695496436072762</v>
      </c>
      <c r="AS307" t="str">
        <f t="shared" si="120"/>
        <v>Central Arkansas</v>
      </c>
      <c r="AT307">
        <f t="shared" si="121"/>
        <v>306</v>
      </c>
      <c r="AU307">
        <f t="shared" si="122"/>
        <v>303</v>
      </c>
      <c r="AW307" t="str">
        <f t="shared" si="123"/>
        <v>Central Arkansas</v>
      </c>
      <c r="AX307" t="str">
        <f t="shared" si="124"/>
        <v/>
      </c>
      <c r="AY307">
        <v>306</v>
      </c>
    </row>
    <row r="308" spans="1:51" x14ac:dyDescent="0.25">
      <c r="A308">
        <v>1</v>
      </c>
      <c r="B308">
        <v>1</v>
      </c>
      <c r="C308">
        <v>1</v>
      </c>
      <c r="D308" t="s">
        <v>367</v>
      </c>
      <c r="E308">
        <v>64.212999999999994</v>
      </c>
      <c r="F308">
        <v>247</v>
      </c>
      <c r="G308">
        <v>62.183900000000001</v>
      </c>
      <c r="H308">
        <v>247</v>
      </c>
      <c r="I308">
        <v>98.503900000000002</v>
      </c>
      <c r="J308">
        <v>217</v>
      </c>
      <c r="K308">
        <v>98.6952</v>
      </c>
      <c r="L308">
        <v>244</v>
      </c>
      <c r="M308">
        <v>105.435</v>
      </c>
      <c r="N308">
        <v>275</v>
      </c>
      <c r="O308">
        <v>111.342</v>
      </c>
      <c r="P308">
        <v>320</v>
      </c>
      <c r="Q308">
        <v>-12.6464</v>
      </c>
      <c r="R308">
        <v>292</v>
      </c>
      <c r="S308">
        <f t="shared" si="100"/>
        <v>-0.1969507732079174</v>
      </c>
      <c r="T308">
        <f t="shared" si="101"/>
        <v>299</v>
      </c>
      <c r="U308">
        <f t="shared" si="102"/>
        <v>625482.29834770737</v>
      </c>
      <c r="V308">
        <f t="shared" si="103"/>
        <v>260</v>
      </c>
      <c r="W308">
        <f t="shared" si="104"/>
        <v>29.311056228699304</v>
      </c>
      <c r="X308">
        <f t="shared" si="105"/>
        <v>328</v>
      </c>
      <c r="Y308">
        <f t="shared" si="106"/>
        <v>313.5</v>
      </c>
      <c r="Z308">
        <v>0.13850000000000001</v>
      </c>
      <c r="AA308">
        <f t="shared" si="107"/>
        <v>313</v>
      </c>
      <c r="AB308">
        <v>0.27789999999999998</v>
      </c>
      <c r="AC308">
        <f t="shared" si="108"/>
        <v>0.2082</v>
      </c>
      <c r="AD308">
        <f t="shared" si="109"/>
        <v>293</v>
      </c>
      <c r="AE308">
        <v>0.13120000000000001</v>
      </c>
      <c r="AF308">
        <f t="shared" si="110"/>
        <v>302</v>
      </c>
      <c r="AG308">
        <v>0.17119999999999999</v>
      </c>
      <c r="AH308">
        <f t="shared" si="111"/>
        <v>301</v>
      </c>
      <c r="AI308">
        <f t="shared" si="112"/>
        <v>294.75</v>
      </c>
      <c r="AJ308">
        <f>IF(C308=1,(AI308/Z308),REF)</f>
        <v>2128.1588447653426</v>
      </c>
      <c r="AK308">
        <f t="shared" si="113"/>
        <v>310</v>
      </c>
      <c r="AL308">
        <f>IF(B308=1,(AI308/AC308),REF)</f>
        <v>1415.7060518731989</v>
      </c>
      <c r="AM308">
        <f t="shared" si="114"/>
        <v>296</v>
      </c>
      <c r="AN308">
        <f t="shared" si="115"/>
        <v>293</v>
      </c>
      <c r="AO308" t="str">
        <f t="shared" si="116"/>
        <v>Utah Valley</v>
      </c>
      <c r="AP308">
        <f t="shared" si="117"/>
        <v>7.4041430344437803E-2</v>
      </c>
      <c r="AQ308">
        <f t="shared" si="118"/>
        <v>0.10006884869379062</v>
      </c>
      <c r="AR308">
        <f t="shared" si="119"/>
        <v>0.37663247688179219</v>
      </c>
      <c r="AS308" t="str">
        <f t="shared" si="120"/>
        <v>Utah Valley</v>
      </c>
      <c r="AT308">
        <f t="shared" si="121"/>
        <v>307</v>
      </c>
      <c r="AU308">
        <f t="shared" si="122"/>
        <v>297.66666666666669</v>
      </c>
      <c r="AW308" t="str">
        <f t="shared" si="123"/>
        <v>Utah Valley</v>
      </c>
      <c r="AX308" t="str">
        <f t="shared" si="124"/>
        <v/>
      </c>
      <c r="AY308">
        <v>307</v>
      </c>
    </row>
    <row r="309" spans="1:51" x14ac:dyDescent="0.25">
      <c r="A309">
        <v>1</v>
      </c>
      <c r="B309">
        <v>1</v>
      </c>
      <c r="C309">
        <v>1</v>
      </c>
      <c r="D309" t="s">
        <v>159</v>
      </c>
      <c r="E309">
        <v>64.6173</v>
      </c>
      <c r="F309">
        <v>232</v>
      </c>
      <c r="G309">
        <v>62.587899999999998</v>
      </c>
      <c r="H309">
        <v>226</v>
      </c>
      <c r="I309">
        <v>89.019300000000001</v>
      </c>
      <c r="J309">
        <v>330</v>
      </c>
      <c r="K309">
        <v>89.379599999999996</v>
      </c>
      <c r="L309">
        <v>333</v>
      </c>
      <c r="M309">
        <v>102.265</v>
      </c>
      <c r="N309">
        <v>203</v>
      </c>
      <c r="O309">
        <v>102.94799999999999</v>
      </c>
      <c r="P309">
        <v>179</v>
      </c>
      <c r="Q309">
        <v>-13.5688</v>
      </c>
      <c r="R309">
        <v>304</v>
      </c>
      <c r="S309">
        <f t="shared" si="100"/>
        <v>-0.20998091842277528</v>
      </c>
      <c r="T309">
        <f t="shared" si="101"/>
        <v>310</v>
      </c>
      <c r="U309">
        <f t="shared" si="102"/>
        <v>516209.05782503949</v>
      </c>
      <c r="V309">
        <f t="shared" si="103"/>
        <v>336</v>
      </c>
      <c r="W309">
        <f t="shared" si="104"/>
        <v>25.694481299456214</v>
      </c>
      <c r="X309">
        <f t="shared" si="105"/>
        <v>213</v>
      </c>
      <c r="Y309">
        <f t="shared" si="106"/>
        <v>261.5</v>
      </c>
      <c r="Z309">
        <v>0.14099999999999999</v>
      </c>
      <c r="AA309">
        <f t="shared" si="107"/>
        <v>310</v>
      </c>
      <c r="AB309">
        <v>0.2621</v>
      </c>
      <c r="AC309">
        <f t="shared" si="108"/>
        <v>0.20155000000000001</v>
      </c>
      <c r="AD309">
        <f t="shared" si="109"/>
        <v>299</v>
      </c>
      <c r="AE309">
        <v>0.17150000000000001</v>
      </c>
      <c r="AF309">
        <f t="shared" si="110"/>
        <v>286</v>
      </c>
      <c r="AG309">
        <v>0.14349999999999999</v>
      </c>
      <c r="AH309">
        <f t="shared" si="111"/>
        <v>309</v>
      </c>
      <c r="AI309">
        <f t="shared" si="112"/>
        <v>300.25</v>
      </c>
      <c r="AJ309">
        <f>IF(C309=1,(AI309/Z309),REF)</f>
        <v>2129.4326241134754</v>
      </c>
      <c r="AK309">
        <f t="shared" si="113"/>
        <v>311</v>
      </c>
      <c r="AL309">
        <f>IF(B309=1,(AI309/AC309),REF)</f>
        <v>1489.7047878938229</v>
      </c>
      <c r="AM309">
        <f t="shared" si="114"/>
        <v>304</v>
      </c>
      <c r="AN309">
        <f t="shared" si="115"/>
        <v>299</v>
      </c>
      <c r="AO309" t="str">
        <f t="shared" si="116"/>
        <v>Hofstra</v>
      </c>
      <c r="AP309">
        <f t="shared" si="117"/>
        <v>7.5373408102793318E-2</v>
      </c>
      <c r="AQ309">
        <f t="shared" si="118"/>
        <v>9.6257613456839003E-2</v>
      </c>
      <c r="AR309">
        <f t="shared" si="119"/>
        <v>0.37447800694315753</v>
      </c>
      <c r="AS309" t="str">
        <f t="shared" si="120"/>
        <v>Hofstra</v>
      </c>
      <c r="AT309">
        <f t="shared" si="121"/>
        <v>308</v>
      </c>
      <c r="AU309">
        <f t="shared" si="122"/>
        <v>302</v>
      </c>
      <c r="AW309" t="str">
        <f t="shared" si="123"/>
        <v>Hofstra</v>
      </c>
      <c r="AX309" t="str">
        <f t="shared" si="124"/>
        <v/>
      </c>
      <c r="AY309">
        <v>308</v>
      </c>
    </row>
    <row r="310" spans="1:51" x14ac:dyDescent="0.25">
      <c r="A310">
        <v>1</v>
      </c>
      <c r="B310">
        <v>1</v>
      </c>
      <c r="C310">
        <v>1</v>
      </c>
      <c r="D310" t="s">
        <v>227</v>
      </c>
      <c r="E310">
        <v>66.400700000000001</v>
      </c>
      <c r="F310">
        <v>153</v>
      </c>
      <c r="G310">
        <v>63.903700000000001</v>
      </c>
      <c r="H310">
        <v>170</v>
      </c>
      <c r="I310">
        <v>103.166</v>
      </c>
      <c r="J310">
        <v>121</v>
      </c>
      <c r="K310">
        <v>100.229</v>
      </c>
      <c r="L310">
        <v>213</v>
      </c>
      <c r="M310">
        <v>109.124</v>
      </c>
      <c r="N310">
        <v>327</v>
      </c>
      <c r="O310">
        <v>113.83499999999999</v>
      </c>
      <c r="P310">
        <v>336</v>
      </c>
      <c r="Q310">
        <v>-13.6061</v>
      </c>
      <c r="R310">
        <v>305</v>
      </c>
      <c r="S310">
        <f t="shared" si="100"/>
        <v>-0.20490747838501694</v>
      </c>
      <c r="T310">
        <f t="shared" si="101"/>
        <v>305</v>
      </c>
      <c r="U310">
        <f t="shared" si="102"/>
        <v>667051.63417910866</v>
      </c>
      <c r="V310">
        <f t="shared" si="103"/>
        <v>202</v>
      </c>
      <c r="W310">
        <f t="shared" si="104"/>
        <v>29.367612510837102</v>
      </c>
      <c r="X310">
        <f t="shared" si="105"/>
        <v>329</v>
      </c>
      <c r="Y310">
        <f t="shared" si="106"/>
        <v>317</v>
      </c>
      <c r="Z310">
        <v>0.13439999999999999</v>
      </c>
      <c r="AA310">
        <f t="shared" si="107"/>
        <v>316</v>
      </c>
      <c r="AB310">
        <v>0.2417</v>
      </c>
      <c r="AC310">
        <f t="shared" si="108"/>
        <v>0.18804999999999999</v>
      </c>
      <c r="AD310">
        <f t="shared" si="109"/>
        <v>305</v>
      </c>
      <c r="AE310">
        <v>9.06E-2</v>
      </c>
      <c r="AF310">
        <f t="shared" si="110"/>
        <v>325</v>
      </c>
      <c r="AG310">
        <v>0.18</v>
      </c>
      <c r="AH310">
        <f t="shared" si="111"/>
        <v>298</v>
      </c>
      <c r="AI310">
        <f t="shared" si="112"/>
        <v>292</v>
      </c>
      <c r="AJ310">
        <f>IF(C310=1,(AI310/Z310),REF)</f>
        <v>2172.6190476190477</v>
      </c>
      <c r="AK310">
        <f t="shared" si="113"/>
        <v>313</v>
      </c>
      <c r="AL310">
        <f>IF(B310=1,(AI310/AC310),REF)</f>
        <v>1552.7785163520341</v>
      </c>
      <c r="AM310">
        <f t="shared" si="114"/>
        <v>306</v>
      </c>
      <c r="AN310">
        <f t="shared" si="115"/>
        <v>305</v>
      </c>
      <c r="AO310" t="str">
        <f t="shared" si="116"/>
        <v>Montana St.</v>
      </c>
      <c r="AP310">
        <f t="shared" si="117"/>
        <v>7.1701186277157297E-2</v>
      </c>
      <c r="AQ310">
        <f t="shared" si="118"/>
        <v>8.9345865995622067E-2</v>
      </c>
      <c r="AR310">
        <f t="shared" si="119"/>
        <v>0.36506408887828445</v>
      </c>
      <c r="AS310" t="str">
        <f t="shared" si="120"/>
        <v>Montana St.</v>
      </c>
      <c r="AT310">
        <f t="shared" si="121"/>
        <v>309</v>
      </c>
      <c r="AU310">
        <f t="shared" si="122"/>
        <v>306.33333333333331</v>
      </c>
      <c r="AW310" t="str">
        <f t="shared" si="123"/>
        <v>Montana St.</v>
      </c>
      <c r="AX310" t="str">
        <f t="shared" si="124"/>
        <v/>
      </c>
      <c r="AY310">
        <v>309</v>
      </c>
    </row>
    <row r="311" spans="1:51" x14ac:dyDescent="0.25">
      <c r="A311">
        <v>1</v>
      </c>
      <c r="B311">
        <v>1</v>
      </c>
      <c r="C311">
        <v>1</v>
      </c>
      <c r="D311" t="s">
        <v>116</v>
      </c>
      <c r="E311">
        <v>61.383499999999998</v>
      </c>
      <c r="F311">
        <v>328</v>
      </c>
      <c r="G311">
        <v>59.134999999999998</v>
      </c>
      <c r="H311">
        <v>324</v>
      </c>
      <c r="I311">
        <v>93.966200000000001</v>
      </c>
      <c r="J311">
        <v>294</v>
      </c>
      <c r="K311">
        <v>96.5398</v>
      </c>
      <c r="L311">
        <v>278</v>
      </c>
      <c r="M311">
        <v>102.654</v>
      </c>
      <c r="N311">
        <v>212</v>
      </c>
      <c r="O311">
        <v>108.117</v>
      </c>
      <c r="P311">
        <v>277</v>
      </c>
      <c r="Q311">
        <v>-11.577400000000001</v>
      </c>
      <c r="R311">
        <v>284</v>
      </c>
      <c r="S311">
        <f t="shared" si="100"/>
        <v>-0.18860442952910808</v>
      </c>
      <c r="T311">
        <f t="shared" si="101"/>
        <v>295</v>
      </c>
      <c r="U311">
        <f t="shared" si="102"/>
        <v>572090.10632581939</v>
      </c>
      <c r="V311">
        <f t="shared" si="103"/>
        <v>303</v>
      </c>
      <c r="W311">
        <f t="shared" si="104"/>
        <v>29.253560393461076</v>
      </c>
      <c r="X311">
        <f t="shared" si="105"/>
        <v>326</v>
      </c>
      <c r="Y311">
        <f t="shared" si="106"/>
        <v>310.5</v>
      </c>
      <c r="Z311">
        <v>0.14199999999999999</v>
      </c>
      <c r="AA311">
        <f t="shared" si="107"/>
        <v>309</v>
      </c>
      <c r="AB311">
        <v>0.21970000000000001</v>
      </c>
      <c r="AC311">
        <f t="shared" si="108"/>
        <v>0.18085000000000001</v>
      </c>
      <c r="AD311">
        <f t="shared" si="109"/>
        <v>307</v>
      </c>
      <c r="AE311">
        <v>0.1482</v>
      </c>
      <c r="AF311">
        <f t="shared" si="110"/>
        <v>295</v>
      </c>
      <c r="AG311">
        <v>0.128</v>
      </c>
      <c r="AH311">
        <f t="shared" si="111"/>
        <v>318</v>
      </c>
      <c r="AI311">
        <f t="shared" si="112"/>
        <v>304.75</v>
      </c>
      <c r="AJ311">
        <f>IF(C311=1,(AI311/Z311),REF)</f>
        <v>2146.1267605633807</v>
      </c>
      <c r="AK311">
        <f t="shared" si="113"/>
        <v>312</v>
      </c>
      <c r="AL311">
        <f>IF(B311=1,(AI311/AC311),REF)</f>
        <v>1685.0981476361624</v>
      </c>
      <c r="AM311">
        <f t="shared" si="114"/>
        <v>310</v>
      </c>
      <c r="AN311">
        <f t="shared" si="115"/>
        <v>307</v>
      </c>
      <c r="AO311" t="str">
        <f t="shared" si="116"/>
        <v>Delaware St.</v>
      </c>
      <c r="AP311">
        <f t="shared" si="117"/>
        <v>7.5848716821320147E-2</v>
      </c>
      <c r="AQ311">
        <f t="shared" si="118"/>
        <v>8.5051147422573997E-2</v>
      </c>
      <c r="AR311">
        <f t="shared" si="119"/>
        <v>0.3649305929768239</v>
      </c>
      <c r="AS311" t="str">
        <f t="shared" si="120"/>
        <v>Delaware St.</v>
      </c>
      <c r="AT311">
        <f t="shared" si="121"/>
        <v>310</v>
      </c>
      <c r="AU311">
        <f t="shared" si="122"/>
        <v>308</v>
      </c>
      <c r="AW311" t="str">
        <f t="shared" si="123"/>
        <v>Delaware St.</v>
      </c>
      <c r="AX311" t="str">
        <f t="shared" si="124"/>
        <v/>
      </c>
      <c r="AY311">
        <v>310</v>
      </c>
    </row>
    <row r="312" spans="1:51" x14ac:dyDescent="0.25">
      <c r="A312">
        <v>1</v>
      </c>
      <c r="B312">
        <v>1</v>
      </c>
      <c r="C312">
        <v>1</v>
      </c>
      <c r="D312" t="s">
        <v>232</v>
      </c>
      <c r="E312">
        <v>60.340699999999998</v>
      </c>
      <c r="F312">
        <v>339</v>
      </c>
      <c r="G312">
        <v>58.7425</v>
      </c>
      <c r="H312">
        <v>334</v>
      </c>
      <c r="I312">
        <v>89.596000000000004</v>
      </c>
      <c r="J312">
        <v>326</v>
      </c>
      <c r="K312">
        <v>89.884600000000006</v>
      </c>
      <c r="L312">
        <v>330</v>
      </c>
      <c r="M312">
        <v>101.48399999999999</v>
      </c>
      <c r="N312">
        <v>187</v>
      </c>
      <c r="O312">
        <v>105.039</v>
      </c>
      <c r="P312">
        <v>220</v>
      </c>
      <c r="Q312">
        <v>-15.154400000000001</v>
      </c>
      <c r="R312">
        <v>317</v>
      </c>
      <c r="S312">
        <f t="shared" si="100"/>
        <v>-0.25114723561377306</v>
      </c>
      <c r="T312">
        <f t="shared" si="101"/>
        <v>321</v>
      </c>
      <c r="U312">
        <f t="shared" si="102"/>
        <v>487507.07654635643</v>
      </c>
      <c r="V312">
        <f t="shared" si="103"/>
        <v>342</v>
      </c>
      <c r="W312">
        <f t="shared" si="104"/>
        <v>28.415191128045667</v>
      </c>
      <c r="X312">
        <f t="shared" si="105"/>
        <v>321</v>
      </c>
      <c r="Y312">
        <f t="shared" si="106"/>
        <v>321</v>
      </c>
      <c r="Z312">
        <v>0.16700000000000001</v>
      </c>
      <c r="AA312">
        <f t="shared" si="107"/>
        <v>295</v>
      </c>
      <c r="AB312">
        <v>0.14050000000000001</v>
      </c>
      <c r="AC312">
        <f t="shared" si="108"/>
        <v>0.15375</v>
      </c>
      <c r="AD312">
        <f t="shared" si="109"/>
        <v>317</v>
      </c>
      <c r="AE312">
        <v>6.6900000000000001E-2</v>
      </c>
      <c r="AF312">
        <f t="shared" si="110"/>
        <v>333</v>
      </c>
      <c r="AG312">
        <v>0.25990000000000002</v>
      </c>
      <c r="AH312">
        <f t="shared" si="111"/>
        <v>267</v>
      </c>
      <c r="AI312">
        <f t="shared" si="112"/>
        <v>316.83333333333331</v>
      </c>
      <c r="AJ312">
        <f>IF(C312=1,(AI312/Z312),REF)</f>
        <v>1897.2055888223551</v>
      </c>
      <c r="AK312">
        <f t="shared" si="113"/>
        <v>307</v>
      </c>
      <c r="AL312">
        <f>IF(B312=1,(AI312/AC312),REF)</f>
        <v>2060.7046070460706</v>
      </c>
      <c r="AM312">
        <f t="shared" si="114"/>
        <v>317</v>
      </c>
      <c r="AN312">
        <f t="shared" si="115"/>
        <v>307</v>
      </c>
      <c r="AO312" t="str">
        <f t="shared" si="116"/>
        <v>Navy</v>
      </c>
      <c r="AP312">
        <f t="shared" si="117"/>
        <v>9.0308881235490537E-2</v>
      </c>
      <c r="AQ312">
        <f t="shared" si="118"/>
        <v>7.0510366292311208E-2</v>
      </c>
      <c r="AR312">
        <f t="shared" si="119"/>
        <v>0.36485744455149166</v>
      </c>
      <c r="AS312" t="str">
        <f t="shared" si="120"/>
        <v>Navy</v>
      </c>
      <c r="AT312">
        <f t="shared" si="121"/>
        <v>311</v>
      </c>
      <c r="AU312">
        <f t="shared" si="122"/>
        <v>311.66666666666669</v>
      </c>
      <c r="AW312" t="str">
        <f t="shared" si="123"/>
        <v>Navy</v>
      </c>
      <c r="AX312" t="str">
        <f t="shared" si="124"/>
        <v/>
      </c>
      <c r="AY312">
        <v>311</v>
      </c>
    </row>
    <row r="313" spans="1:51" x14ac:dyDescent="0.25">
      <c r="A313">
        <v>1</v>
      </c>
      <c r="B313">
        <v>1</v>
      </c>
      <c r="C313">
        <v>1</v>
      </c>
      <c r="D313" t="s">
        <v>357</v>
      </c>
      <c r="E313">
        <v>64.9482</v>
      </c>
      <c r="F313">
        <v>222</v>
      </c>
      <c r="G313">
        <v>62.404200000000003</v>
      </c>
      <c r="H313">
        <v>239</v>
      </c>
      <c r="I313">
        <v>92.253399999999999</v>
      </c>
      <c r="J313">
        <v>310</v>
      </c>
      <c r="K313">
        <v>93.6905</v>
      </c>
      <c r="L313">
        <v>307</v>
      </c>
      <c r="M313">
        <v>108.504</v>
      </c>
      <c r="N313">
        <v>322</v>
      </c>
      <c r="O313">
        <v>108.968</v>
      </c>
      <c r="P313">
        <v>293</v>
      </c>
      <c r="Q313">
        <v>-15.2775</v>
      </c>
      <c r="R313">
        <v>318</v>
      </c>
      <c r="S313">
        <f t="shared" si="100"/>
        <v>-0.23522591850120564</v>
      </c>
      <c r="T313">
        <f t="shared" si="101"/>
        <v>317</v>
      </c>
      <c r="U313">
        <f t="shared" si="102"/>
        <v>570109.44063911506</v>
      </c>
      <c r="V313">
        <f t="shared" si="103"/>
        <v>308</v>
      </c>
      <c r="W313">
        <f t="shared" si="104"/>
        <v>27.996983961853093</v>
      </c>
      <c r="X313">
        <f t="shared" si="105"/>
        <v>308</v>
      </c>
      <c r="Y313">
        <f t="shared" si="106"/>
        <v>312.5</v>
      </c>
      <c r="Z313">
        <v>0.16520000000000001</v>
      </c>
      <c r="AA313">
        <f t="shared" si="107"/>
        <v>296</v>
      </c>
      <c r="AB313">
        <v>0.1381</v>
      </c>
      <c r="AC313">
        <f t="shared" si="108"/>
        <v>0.15165000000000001</v>
      </c>
      <c r="AD313">
        <f t="shared" si="109"/>
        <v>318</v>
      </c>
      <c r="AE313">
        <v>0.1065</v>
      </c>
      <c r="AF313">
        <f t="shared" si="110"/>
        <v>312</v>
      </c>
      <c r="AG313">
        <v>0.1371</v>
      </c>
      <c r="AH313">
        <f t="shared" si="111"/>
        <v>312</v>
      </c>
      <c r="AI313">
        <f t="shared" si="112"/>
        <v>313.25</v>
      </c>
      <c r="AJ313">
        <f>IF(C313=1,(AI313/Z313),REF)</f>
        <v>1896.1864406779659</v>
      </c>
      <c r="AK313">
        <f t="shared" si="113"/>
        <v>306</v>
      </c>
      <c r="AL313">
        <f>IF(B313=1,(AI313/AC313),REF)</f>
        <v>2065.6116056709529</v>
      </c>
      <c r="AM313">
        <f t="shared" si="114"/>
        <v>318</v>
      </c>
      <c r="AN313">
        <f t="shared" si="115"/>
        <v>306</v>
      </c>
      <c r="AO313" t="str">
        <f t="shared" si="116"/>
        <v>UMKC</v>
      </c>
      <c r="AP313">
        <f t="shared" si="117"/>
        <v>8.9340292472901414E-2</v>
      </c>
      <c r="AQ313">
        <f t="shared" si="118"/>
        <v>6.9526624596492226E-2</v>
      </c>
      <c r="AR313">
        <f t="shared" si="119"/>
        <v>0.36307921588516717</v>
      </c>
      <c r="AS313" t="str">
        <f t="shared" si="120"/>
        <v>UMKC</v>
      </c>
      <c r="AT313">
        <f t="shared" si="121"/>
        <v>312</v>
      </c>
      <c r="AU313">
        <f t="shared" si="122"/>
        <v>312</v>
      </c>
      <c r="AW313" t="str">
        <f t="shared" si="123"/>
        <v>UMKC</v>
      </c>
      <c r="AX313" t="str">
        <f t="shared" si="124"/>
        <v/>
      </c>
      <c r="AY313">
        <v>312</v>
      </c>
    </row>
    <row r="314" spans="1:51" x14ac:dyDescent="0.25">
      <c r="A314">
        <v>1</v>
      </c>
      <c r="B314">
        <v>1</v>
      </c>
      <c r="C314">
        <v>1</v>
      </c>
      <c r="D314" t="s">
        <v>320</v>
      </c>
      <c r="E314">
        <v>69.221100000000007</v>
      </c>
      <c r="F314">
        <v>44</v>
      </c>
      <c r="G314">
        <v>67.153300000000002</v>
      </c>
      <c r="H314">
        <v>39</v>
      </c>
      <c r="I314">
        <v>93.965800000000002</v>
      </c>
      <c r="J314">
        <v>295</v>
      </c>
      <c r="K314">
        <v>91.914199999999994</v>
      </c>
      <c r="L314">
        <v>319</v>
      </c>
      <c r="M314">
        <v>103.59399999999999</v>
      </c>
      <c r="N314">
        <v>232</v>
      </c>
      <c r="O314">
        <v>105.66</v>
      </c>
      <c r="P314">
        <v>240</v>
      </c>
      <c r="Q314">
        <v>-13.745799999999999</v>
      </c>
      <c r="R314">
        <v>307</v>
      </c>
      <c r="S314">
        <f t="shared" si="100"/>
        <v>-0.19857817919680562</v>
      </c>
      <c r="T314">
        <f t="shared" si="101"/>
        <v>302</v>
      </c>
      <c r="U314">
        <f t="shared" si="102"/>
        <v>584795.0926308987</v>
      </c>
      <c r="V314">
        <f t="shared" si="103"/>
        <v>295</v>
      </c>
      <c r="W314">
        <f t="shared" si="104"/>
        <v>25.004517219752842</v>
      </c>
      <c r="X314">
        <f t="shared" si="105"/>
        <v>164</v>
      </c>
      <c r="Y314">
        <f t="shared" si="106"/>
        <v>233</v>
      </c>
      <c r="Z314">
        <v>0.1116</v>
      </c>
      <c r="AA314">
        <f t="shared" si="107"/>
        <v>326</v>
      </c>
      <c r="AB314">
        <v>0.30149999999999999</v>
      </c>
      <c r="AC314">
        <f t="shared" si="108"/>
        <v>0.20655000000000001</v>
      </c>
      <c r="AD314">
        <f t="shared" si="109"/>
        <v>294</v>
      </c>
      <c r="AE314">
        <v>8.6499999999999994E-2</v>
      </c>
      <c r="AF314">
        <f t="shared" si="110"/>
        <v>326</v>
      </c>
      <c r="AG314">
        <v>8.5599999999999996E-2</v>
      </c>
      <c r="AH314">
        <f t="shared" si="111"/>
        <v>334</v>
      </c>
      <c r="AI314">
        <f t="shared" si="112"/>
        <v>297.33333333333331</v>
      </c>
      <c r="AJ314">
        <f>IF(C314=1,(AI314/Z314),REF)</f>
        <v>2664.2771804062122</v>
      </c>
      <c r="AK314">
        <f t="shared" si="113"/>
        <v>325</v>
      </c>
      <c r="AL314">
        <f>IF(B314=1,(AI314/AC314),REF)</f>
        <v>1439.5223109820058</v>
      </c>
      <c r="AM314">
        <f t="shared" si="114"/>
        <v>297</v>
      </c>
      <c r="AN314">
        <f t="shared" si="115"/>
        <v>294</v>
      </c>
      <c r="AO314" t="str">
        <f t="shared" si="116"/>
        <v>Southern Utah</v>
      </c>
      <c r="AP314">
        <f t="shared" si="117"/>
        <v>5.8335333448577241E-2</v>
      </c>
      <c r="AQ314">
        <f t="shared" si="118"/>
        <v>9.906898496870345E-2</v>
      </c>
      <c r="AR314">
        <f t="shared" si="119"/>
        <v>0.3617384380301425</v>
      </c>
      <c r="AS314" t="str">
        <f t="shared" si="120"/>
        <v>Southern Utah</v>
      </c>
      <c r="AT314">
        <f t="shared" si="121"/>
        <v>313</v>
      </c>
      <c r="AU314">
        <f t="shared" si="122"/>
        <v>300.33333333333331</v>
      </c>
      <c r="AW314" t="str">
        <f t="shared" si="123"/>
        <v>Southern Utah</v>
      </c>
      <c r="AX314" t="str">
        <f t="shared" si="124"/>
        <v/>
      </c>
      <c r="AY314">
        <v>313</v>
      </c>
    </row>
    <row r="315" spans="1:51" x14ac:dyDescent="0.25">
      <c r="A315">
        <v>1</v>
      </c>
      <c r="B315">
        <v>1</v>
      </c>
      <c r="C315">
        <v>1</v>
      </c>
      <c r="D315" t="s">
        <v>338</v>
      </c>
      <c r="E315">
        <v>63.067900000000002</v>
      </c>
      <c r="F315">
        <v>291</v>
      </c>
      <c r="G315">
        <v>60.1111</v>
      </c>
      <c r="H315">
        <v>309</v>
      </c>
      <c r="I315">
        <v>95.539400000000001</v>
      </c>
      <c r="J315">
        <v>267</v>
      </c>
      <c r="K315">
        <v>96.048400000000001</v>
      </c>
      <c r="L315">
        <v>282</v>
      </c>
      <c r="M315">
        <v>108.429</v>
      </c>
      <c r="N315">
        <v>320</v>
      </c>
      <c r="O315">
        <v>110.997</v>
      </c>
      <c r="P315">
        <v>315</v>
      </c>
      <c r="Q315">
        <v>-14.9482</v>
      </c>
      <c r="R315">
        <v>315</v>
      </c>
      <c r="S315">
        <f t="shared" si="100"/>
        <v>-0.23702390598069698</v>
      </c>
      <c r="T315">
        <f t="shared" si="101"/>
        <v>318</v>
      </c>
      <c r="U315">
        <f t="shared" si="102"/>
        <v>581819.99152145989</v>
      </c>
      <c r="V315">
        <f t="shared" si="103"/>
        <v>298</v>
      </c>
      <c r="W315">
        <f t="shared" si="104"/>
        <v>29.69542977945288</v>
      </c>
      <c r="X315">
        <f t="shared" si="105"/>
        <v>333</v>
      </c>
      <c r="Y315">
        <f t="shared" si="106"/>
        <v>325.5</v>
      </c>
      <c r="Z315">
        <v>0.1651</v>
      </c>
      <c r="AA315">
        <f t="shared" si="107"/>
        <v>297</v>
      </c>
      <c r="AB315">
        <v>0.1285</v>
      </c>
      <c r="AC315">
        <f t="shared" si="108"/>
        <v>0.14679999999999999</v>
      </c>
      <c r="AD315">
        <f t="shared" si="109"/>
        <v>319</v>
      </c>
      <c r="AE315">
        <v>0.30249999999999999</v>
      </c>
      <c r="AF315">
        <f t="shared" si="110"/>
        <v>231</v>
      </c>
      <c r="AG315">
        <v>9.4E-2</v>
      </c>
      <c r="AH315">
        <f t="shared" si="111"/>
        <v>331</v>
      </c>
      <c r="AI315">
        <f t="shared" si="112"/>
        <v>303.75</v>
      </c>
      <c r="AJ315">
        <f>IF(C315=1,(AI315/Z315),REF)</f>
        <v>1839.794064203513</v>
      </c>
      <c r="AK315">
        <f t="shared" si="113"/>
        <v>302</v>
      </c>
      <c r="AL315">
        <f>IF(B315=1,(AI315/AC315),REF)</f>
        <v>2069.1416893732971</v>
      </c>
      <c r="AM315">
        <f t="shared" si="114"/>
        <v>319</v>
      </c>
      <c r="AN315">
        <f t="shared" si="115"/>
        <v>302</v>
      </c>
      <c r="AO315" t="str">
        <f t="shared" si="116"/>
        <v>Texas A&amp;M Corpus Chris</v>
      </c>
      <c r="AP315">
        <f t="shared" si="117"/>
        <v>8.9556184523406565E-2</v>
      </c>
      <c r="AQ315">
        <f t="shared" si="118"/>
        <v>6.7288692697343888E-2</v>
      </c>
      <c r="AR315">
        <f t="shared" si="119"/>
        <v>0.36122361715330348</v>
      </c>
      <c r="AS315" t="str">
        <f t="shared" si="120"/>
        <v>Texas A&amp;M Corpus Chris</v>
      </c>
      <c r="AT315">
        <f t="shared" si="121"/>
        <v>314</v>
      </c>
      <c r="AU315">
        <f t="shared" si="122"/>
        <v>311.66666666666669</v>
      </c>
      <c r="AW315" t="str">
        <f t="shared" si="123"/>
        <v>Texas A&amp;M Corpus Chris</v>
      </c>
      <c r="AX315" t="str">
        <f t="shared" si="124"/>
        <v/>
      </c>
      <c r="AY315">
        <v>314</v>
      </c>
    </row>
    <row r="316" spans="1:51" x14ac:dyDescent="0.25">
      <c r="A316">
        <v>1</v>
      </c>
      <c r="B316">
        <v>1</v>
      </c>
      <c r="C316">
        <v>1</v>
      </c>
      <c r="D316" t="s">
        <v>210</v>
      </c>
      <c r="E316">
        <v>66.028999999999996</v>
      </c>
      <c r="F316">
        <v>173</v>
      </c>
      <c r="G316">
        <v>62.204000000000001</v>
      </c>
      <c r="H316">
        <v>246</v>
      </c>
      <c r="I316">
        <v>95.244900000000001</v>
      </c>
      <c r="J316">
        <v>278</v>
      </c>
      <c r="K316">
        <v>95.751900000000006</v>
      </c>
      <c r="L316">
        <v>283</v>
      </c>
      <c r="M316">
        <v>104.86799999999999</v>
      </c>
      <c r="N316">
        <v>266</v>
      </c>
      <c r="O316">
        <v>108.13500000000001</v>
      </c>
      <c r="P316">
        <v>278</v>
      </c>
      <c r="Q316">
        <v>-12.383100000000001</v>
      </c>
      <c r="R316">
        <v>289</v>
      </c>
      <c r="S316">
        <f t="shared" si="100"/>
        <v>-0.18754032319132502</v>
      </c>
      <c r="T316">
        <f t="shared" si="101"/>
        <v>293</v>
      </c>
      <c r="U316">
        <f t="shared" si="102"/>
        <v>605382.02370251471</v>
      </c>
      <c r="V316">
        <f t="shared" si="103"/>
        <v>280</v>
      </c>
      <c r="W316">
        <f t="shared" si="104"/>
        <v>27.202657615436877</v>
      </c>
      <c r="X316">
        <f t="shared" si="105"/>
        <v>281</v>
      </c>
      <c r="Y316">
        <f t="shared" si="106"/>
        <v>287</v>
      </c>
      <c r="Z316">
        <v>0.13320000000000001</v>
      </c>
      <c r="AA316">
        <f t="shared" si="107"/>
        <v>317</v>
      </c>
      <c r="AB316">
        <v>0.2074</v>
      </c>
      <c r="AC316">
        <f t="shared" si="108"/>
        <v>0.17030000000000001</v>
      </c>
      <c r="AD316">
        <f t="shared" si="109"/>
        <v>312</v>
      </c>
      <c r="AE316">
        <v>0.12670000000000001</v>
      </c>
      <c r="AF316">
        <f t="shared" si="110"/>
        <v>303</v>
      </c>
      <c r="AG316">
        <v>0.22209999999999999</v>
      </c>
      <c r="AH316">
        <f t="shared" si="111"/>
        <v>280</v>
      </c>
      <c r="AI316">
        <f t="shared" si="112"/>
        <v>292.5</v>
      </c>
      <c r="AJ316">
        <f>IF(C316=1,(AI316/Z316),REF)</f>
        <v>2195.9459459459458</v>
      </c>
      <c r="AK316">
        <f t="shared" si="113"/>
        <v>314</v>
      </c>
      <c r="AL316">
        <f>IF(B316=1,(AI316/AC316),REF)</f>
        <v>1717.5572519083969</v>
      </c>
      <c r="AM316">
        <f t="shared" si="114"/>
        <v>311</v>
      </c>
      <c r="AN316">
        <f t="shared" si="115"/>
        <v>311</v>
      </c>
      <c r="AO316" t="str">
        <f t="shared" si="116"/>
        <v>McNeese St.</v>
      </c>
      <c r="AP316">
        <f t="shared" si="117"/>
        <v>7.0985147786731345E-2</v>
      </c>
      <c r="AQ316">
        <f t="shared" si="118"/>
        <v>7.9898855662202076E-2</v>
      </c>
      <c r="AR316">
        <f t="shared" si="119"/>
        <v>0.35566840002743366</v>
      </c>
      <c r="AS316" t="str">
        <f t="shared" si="120"/>
        <v>McNeese St.</v>
      </c>
      <c r="AT316">
        <f t="shared" si="121"/>
        <v>315</v>
      </c>
      <c r="AU316">
        <f t="shared" si="122"/>
        <v>312.66666666666669</v>
      </c>
      <c r="AW316" t="str">
        <f t="shared" si="123"/>
        <v>McNeese St.</v>
      </c>
      <c r="AX316" t="str">
        <f t="shared" si="124"/>
        <v/>
      </c>
      <c r="AY316">
        <v>315</v>
      </c>
    </row>
    <row r="317" spans="1:51" x14ac:dyDescent="0.25">
      <c r="A317">
        <v>1</v>
      </c>
      <c r="B317">
        <v>1</v>
      </c>
      <c r="C317">
        <v>1</v>
      </c>
      <c r="D317" t="s">
        <v>57</v>
      </c>
      <c r="E317">
        <v>68.589100000000002</v>
      </c>
      <c r="F317">
        <v>71</v>
      </c>
      <c r="G317">
        <v>65.916200000000003</v>
      </c>
      <c r="H317">
        <v>73</v>
      </c>
      <c r="I317">
        <v>85.906800000000004</v>
      </c>
      <c r="J317">
        <v>340</v>
      </c>
      <c r="K317">
        <v>85.024799999999999</v>
      </c>
      <c r="L317">
        <v>345</v>
      </c>
      <c r="M317">
        <v>96.057100000000005</v>
      </c>
      <c r="N317">
        <v>71</v>
      </c>
      <c r="O317">
        <v>102.166</v>
      </c>
      <c r="P317">
        <v>160</v>
      </c>
      <c r="Q317">
        <v>-17.141300000000001</v>
      </c>
      <c r="R317">
        <v>323</v>
      </c>
      <c r="S317">
        <f t="shared" si="100"/>
        <v>-0.24991142907546529</v>
      </c>
      <c r="T317">
        <f t="shared" si="101"/>
        <v>320</v>
      </c>
      <c r="U317">
        <f t="shared" si="102"/>
        <v>495845.46133064007</v>
      </c>
      <c r="V317">
        <f t="shared" si="103"/>
        <v>340</v>
      </c>
      <c r="W317">
        <f t="shared" si="104"/>
        <v>23.913058160060604</v>
      </c>
      <c r="X317">
        <f t="shared" si="105"/>
        <v>107</v>
      </c>
      <c r="Y317">
        <f t="shared" si="106"/>
        <v>213.5</v>
      </c>
      <c r="Z317">
        <v>0.13270000000000001</v>
      </c>
      <c r="AA317">
        <f t="shared" si="107"/>
        <v>318</v>
      </c>
      <c r="AB317">
        <v>0.159</v>
      </c>
      <c r="AC317">
        <f t="shared" si="108"/>
        <v>0.14585000000000001</v>
      </c>
      <c r="AD317">
        <f t="shared" si="109"/>
        <v>320</v>
      </c>
      <c r="AE317">
        <v>6.4500000000000002E-2</v>
      </c>
      <c r="AF317">
        <f t="shared" si="110"/>
        <v>335</v>
      </c>
      <c r="AG317">
        <v>0.15110000000000001</v>
      </c>
      <c r="AH317">
        <f t="shared" si="111"/>
        <v>306</v>
      </c>
      <c r="AI317">
        <f t="shared" si="112"/>
        <v>305.75</v>
      </c>
      <c r="AJ317">
        <f>IF(C317=1,(AI317/Z317),REF)</f>
        <v>2304.0693293142426</v>
      </c>
      <c r="AK317">
        <f t="shared" si="113"/>
        <v>316</v>
      </c>
      <c r="AL317">
        <f>IF(B317=1,(AI317/AC317),REF)</f>
        <v>2096.3318477888242</v>
      </c>
      <c r="AM317">
        <f t="shared" si="114"/>
        <v>320</v>
      </c>
      <c r="AN317">
        <f t="shared" si="115"/>
        <v>316</v>
      </c>
      <c r="AO317" t="str">
        <f t="shared" si="116"/>
        <v>Alcorn St.</v>
      </c>
      <c r="AP317">
        <f t="shared" si="117"/>
        <v>7.037960080074418E-2</v>
      </c>
      <c r="AQ317">
        <f t="shared" si="118"/>
        <v>6.6744232515380864E-2</v>
      </c>
      <c r="AR317">
        <f t="shared" si="119"/>
        <v>0.34232071449423995</v>
      </c>
      <c r="AS317" t="str">
        <f t="shared" si="120"/>
        <v>Alcorn St.</v>
      </c>
      <c r="AT317">
        <f t="shared" si="121"/>
        <v>316</v>
      </c>
      <c r="AU317">
        <f t="shared" si="122"/>
        <v>317.33333333333331</v>
      </c>
      <c r="AW317" t="str">
        <f t="shared" si="123"/>
        <v>Alcorn St.</v>
      </c>
      <c r="AX317" t="str">
        <f t="shared" si="124"/>
        <v/>
      </c>
      <c r="AY317">
        <v>316</v>
      </c>
    </row>
    <row r="318" spans="1:51" x14ac:dyDescent="0.25">
      <c r="A318">
        <v>1</v>
      </c>
      <c r="B318">
        <v>1</v>
      </c>
      <c r="C318">
        <v>1</v>
      </c>
      <c r="D318" t="s">
        <v>307</v>
      </c>
      <c r="E318">
        <v>65.868499999999997</v>
      </c>
      <c r="F318">
        <v>181</v>
      </c>
      <c r="G318">
        <v>64.227900000000005</v>
      </c>
      <c r="H318">
        <v>157</v>
      </c>
      <c r="I318">
        <v>93.265900000000002</v>
      </c>
      <c r="J318">
        <v>301</v>
      </c>
      <c r="K318">
        <v>93.014600000000002</v>
      </c>
      <c r="L318">
        <v>311</v>
      </c>
      <c r="M318">
        <v>103.211</v>
      </c>
      <c r="N318">
        <v>227</v>
      </c>
      <c r="O318">
        <v>106.562</v>
      </c>
      <c r="P318">
        <v>254</v>
      </c>
      <c r="Q318">
        <v>-13.547700000000001</v>
      </c>
      <c r="R318">
        <v>303</v>
      </c>
      <c r="S318">
        <f t="shared" si="100"/>
        <v>-0.20567342508179171</v>
      </c>
      <c r="T318">
        <f t="shared" si="101"/>
        <v>306</v>
      </c>
      <c r="U318">
        <f t="shared" si="102"/>
        <v>569875.54303912946</v>
      </c>
      <c r="V318">
        <f t="shared" si="103"/>
        <v>309</v>
      </c>
      <c r="W318">
        <f t="shared" si="104"/>
        <v>26.637042715949232</v>
      </c>
      <c r="X318">
        <f t="shared" si="105"/>
        <v>265</v>
      </c>
      <c r="Y318">
        <f t="shared" si="106"/>
        <v>285.5</v>
      </c>
      <c r="Z318">
        <v>0.1198</v>
      </c>
      <c r="AA318">
        <f t="shared" si="107"/>
        <v>324</v>
      </c>
      <c r="AB318">
        <v>0.1953</v>
      </c>
      <c r="AC318">
        <f t="shared" si="108"/>
        <v>0.15755</v>
      </c>
      <c r="AD318">
        <f t="shared" si="109"/>
        <v>316</v>
      </c>
      <c r="AE318">
        <v>5.6899999999999999E-2</v>
      </c>
      <c r="AF318">
        <f t="shared" si="110"/>
        <v>337</v>
      </c>
      <c r="AG318">
        <v>0.1464</v>
      </c>
      <c r="AH318">
        <f t="shared" si="111"/>
        <v>307</v>
      </c>
      <c r="AI318">
        <f t="shared" si="112"/>
        <v>310.08333333333331</v>
      </c>
      <c r="AJ318">
        <f>IF(C318=1,(AI318/Z318),REF)</f>
        <v>2588.3416805787419</v>
      </c>
      <c r="AK318">
        <f t="shared" si="113"/>
        <v>324</v>
      </c>
      <c r="AL318">
        <f>IF(B318=1,(AI318/AC318),REF)</f>
        <v>1968.1582566381041</v>
      </c>
      <c r="AM318">
        <f t="shared" si="114"/>
        <v>316</v>
      </c>
      <c r="AN318">
        <f t="shared" si="115"/>
        <v>316</v>
      </c>
      <c r="AO318" t="str">
        <f t="shared" si="116"/>
        <v>SIU Edwardsville</v>
      </c>
      <c r="AP318">
        <f t="shared" si="117"/>
        <v>6.2802956362390902E-2</v>
      </c>
      <c r="AQ318">
        <f t="shared" si="118"/>
        <v>7.2669256955346886E-2</v>
      </c>
      <c r="AR318">
        <f t="shared" si="119"/>
        <v>0.34066545174236695</v>
      </c>
      <c r="AS318" t="str">
        <f t="shared" si="120"/>
        <v>SIU Edwardsville</v>
      </c>
      <c r="AT318">
        <f t="shared" si="121"/>
        <v>317</v>
      </c>
      <c r="AU318">
        <f t="shared" si="122"/>
        <v>316.33333333333331</v>
      </c>
      <c r="AW318" t="str">
        <f t="shared" si="123"/>
        <v>SIU Edwardsville</v>
      </c>
      <c r="AX318" t="str">
        <f t="shared" si="124"/>
        <v/>
      </c>
      <c r="AY318">
        <v>317</v>
      </c>
    </row>
    <row r="319" spans="1:51" x14ac:dyDescent="0.25">
      <c r="A319">
        <v>1</v>
      </c>
      <c r="B319">
        <v>1</v>
      </c>
      <c r="C319">
        <v>1</v>
      </c>
      <c r="D319" t="s">
        <v>125</v>
      </c>
      <c r="E319">
        <v>66.057100000000005</v>
      </c>
      <c r="F319">
        <v>171</v>
      </c>
      <c r="G319">
        <v>62.674300000000002</v>
      </c>
      <c r="H319">
        <v>224</v>
      </c>
      <c r="I319">
        <v>92.587699999999998</v>
      </c>
      <c r="J319">
        <v>307</v>
      </c>
      <c r="K319">
        <v>94.560400000000001</v>
      </c>
      <c r="L319">
        <v>297</v>
      </c>
      <c r="M319">
        <v>108.479</v>
      </c>
      <c r="N319">
        <v>321</v>
      </c>
      <c r="O319">
        <v>111.01300000000001</v>
      </c>
      <c r="P319">
        <v>316</v>
      </c>
      <c r="Q319">
        <v>-16.452300000000001</v>
      </c>
      <c r="R319">
        <v>320</v>
      </c>
      <c r="S319">
        <f t="shared" si="100"/>
        <v>-0.24906633806207057</v>
      </c>
      <c r="T319">
        <f t="shared" si="101"/>
        <v>319</v>
      </c>
      <c r="U319">
        <f t="shared" si="102"/>
        <v>590660.73969263001</v>
      </c>
      <c r="V319">
        <f t="shared" si="103"/>
        <v>290</v>
      </c>
      <c r="W319">
        <f t="shared" si="104"/>
        <v>28.358198554499893</v>
      </c>
      <c r="X319">
        <f t="shared" si="105"/>
        <v>319</v>
      </c>
      <c r="Y319">
        <f t="shared" si="106"/>
        <v>319</v>
      </c>
      <c r="Z319">
        <v>0.12989999999999999</v>
      </c>
      <c r="AA319">
        <f t="shared" si="107"/>
        <v>320</v>
      </c>
      <c r="AB319">
        <v>0.14069999999999999</v>
      </c>
      <c r="AC319">
        <f t="shared" si="108"/>
        <v>0.13529999999999998</v>
      </c>
      <c r="AD319">
        <f t="shared" si="109"/>
        <v>322</v>
      </c>
      <c r="AE319">
        <v>0.1036</v>
      </c>
      <c r="AF319">
        <f t="shared" si="110"/>
        <v>315</v>
      </c>
      <c r="AG319">
        <v>6.3399999999999998E-2</v>
      </c>
      <c r="AH319">
        <f t="shared" si="111"/>
        <v>340</v>
      </c>
      <c r="AI319">
        <f t="shared" si="112"/>
        <v>317.5</v>
      </c>
      <c r="AJ319">
        <f>IF(C319=1,(AI319/Z319),REF)</f>
        <v>2444.1878367975369</v>
      </c>
      <c r="AK319">
        <f t="shared" si="113"/>
        <v>320</v>
      </c>
      <c r="AL319">
        <f>IF(B319=1,(AI319/AC319),REF)</f>
        <v>2346.637102734664</v>
      </c>
      <c r="AM319">
        <f t="shared" si="114"/>
        <v>324</v>
      </c>
      <c r="AN319">
        <f t="shared" si="115"/>
        <v>320</v>
      </c>
      <c r="AO319" t="str">
        <f t="shared" si="116"/>
        <v>East Tennessee St.</v>
      </c>
      <c r="AP319">
        <f t="shared" si="117"/>
        <v>6.8489047092099992E-2</v>
      </c>
      <c r="AQ319">
        <f t="shared" si="118"/>
        <v>6.1049465935521463E-2</v>
      </c>
      <c r="AR319">
        <f t="shared" si="119"/>
        <v>0.33461666367611193</v>
      </c>
      <c r="AS319" t="str">
        <f t="shared" si="120"/>
        <v>East Tennessee St.</v>
      </c>
      <c r="AT319">
        <f t="shared" si="121"/>
        <v>318</v>
      </c>
      <c r="AU319">
        <f t="shared" si="122"/>
        <v>320</v>
      </c>
      <c r="AW319" t="str">
        <f t="shared" si="123"/>
        <v>East Tennessee St.</v>
      </c>
      <c r="AX319" t="str">
        <f t="shared" si="124"/>
        <v/>
      </c>
      <c r="AY319">
        <v>318</v>
      </c>
    </row>
    <row r="320" spans="1:51" x14ac:dyDescent="0.25">
      <c r="A320">
        <v>1</v>
      </c>
      <c r="B320">
        <v>1</v>
      </c>
      <c r="C320">
        <v>1</v>
      </c>
      <c r="D320" t="s">
        <v>352</v>
      </c>
      <c r="E320">
        <v>63.583100000000002</v>
      </c>
      <c r="F320">
        <v>274</v>
      </c>
      <c r="G320">
        <v>61.0107</v>
      </c>
      <c r="H320">
        <v>285</v>
      </c>
      <c r="I320">
        <v>88.406300000000002</v>
      </c>
      <c r="J320">
        <v>334</v>
      </c>
      <c r="K320">
        <v>89.516199999999998</v>
      </c>
      <c r="L320">
        <v>332</v>
      </c>
      <c r="M320">
        <v>103.988</v>
      </c>
      <c r="N320">
        <v>244</v>
      </c>
      <c r="O320">
        <v>103.154</v>
      </c>
      <c r="P320">
        <v>183</v>
      </c>
      <c r="Q320">
        <v>-13.6374</v>
      </c>
      <c r="R320">
        <v>306</v>
      </c>
      <c r="S320">
        <f t="shared" si="100"/>
        <v>-0.21448781201294051</v>
      </c>
      <c r="T320">
        <f t="shared" si="101"/>
        <v>313</v>
      </c>
      <c r="U320">
        <f t="shared" si="102"/>
        <v>509500.92173512874</v>
      </c>
      <c r="V320">
        <f t="shared" si="103"/>
        <v>337</v>
      </c>
      <c r="W320">
        <f t="shared" si="104"/>
        <v>26.196062568397728</v>
      </c>
      <c r="X320">
        <f t="shared" si="105"/>
        <v>242</v>
      </c>
      <c r="Y320">
        <f t="shared" si="106"/>
        <v>277.5</v>
      </c>
      <c r="Z320">
        <v>9.2499999999999999E-2</v>
      </c>
      <c r="AA320">
        <f t="shared" si="107"/>
        <v>332</v>
      </c>
      <c r="AB320">
        <v>0.25869999999999999</v>
      </c>
      <c r="AC320">
        <f t="shared" si="108"/>
        <v>0.17559999999999998</v>
      </c>
      <c r="AD320">
        <f t="shared" si="109"/>
        <v>311</v>
      </c>
      <c r="AE320">
        <v>0.11210000000000001</v>
      </c>
      <c r="AF320">
        <f t="shared" si="110"/>
        <v>308</v>
      </c>
      <c r="AG320">
        <v>7.3300000000000004E-2</v>
      </c>
      <c r="AH320">
        <f t="shared" si="111"/>
        <v>337</v>
      </c>
      <c r="AI320">
        <f t="shared" si="112"/>
        <v>313.91666666666669</v>
      </c>
      <c r="AJ320">
        <f>IF(C320=1,(AI320/Z320),REF)</f>
        <v>3393.6936936936941</v>
      </c>
      <c r="AK320">
        <f t="shared" si="113"/>
        <v>332</v>
      </c>
      <c r="AL320">
        <f>IF(B320=1,(AI320/AC320),REF)</f>
        <v>1787.6803340926351</v>
      </c>
      <c r="AM320">
        <f t="shared" si="114"/>
        <v>312</v>
      </c>
      <c r="AN320">
        <f t="shared" si="115"/>
        <v>311</v>
      </c>
      <c r="AO320" t="str">
        <f t="shared" si="116"/>
        <v>UC Riverside</v>
      </c>
      <c r="AP320">
        <f t="shared" si="117"/>
        <v>4.7195424766806125E-2</v>
      </c>
      <c r="AQ320">
        <f t="shared" si="118"/>
        <v>8.197437097821321E-2</v>
      </c>
      <c r="AR320">
        <f t="shared" si="119"/>
        <v>0.33423535788614628</v>
      </c>
      <c r="AS320" t="str">
        <f t="shared" si="120"/>
        <v>UC Riverside</v>
      </c>
      <c r="AT320">
        <f t="shared" si="121"/>
        <v>319</v>
      </c>
      <c r="AU320">
        <f t="shared" si="122"/>
        <v>313.66666666666669</v>
      </c>
      <c r="AW320" t="str">
        <f t="shared" si="123"/>
        <v>UC Riverside</v>
      </c>
      <c r="AX320" t="str">
        <f t="shared" si="124"/>
        <v/>
      </c>
      <c r="AY320">
        <v>319</v>
      </c>
    </row>
    <row r="321" spans="1:51" x14ac:dyDescent="0.25">
      <c r="A321">
        <v>1</v>
      </c>
      <c r="B321">
        <v>1</v>
      </c>
      <c r="C321">
        <v>1</v>
      </c>
      <c r="D321" t="s">
        <v>339</v>
      </c>
      <c r="E321">
        <v>65.543499999999995</v>
      </c>
      <c r="F321">
        <v>193</v>
      </c>
      <c r="G321">
        <v>61.862099999999998</v>
      </c>
      <c r="H321">
        <v>261</v>
      </c>
      <c r="I321">
        <v>94.599500000000006</v>
      </c>
      <c r="J321">
        <v>286</v>
      </c>
      <c r="K321">
        <v>94.199399999999997</v>
      </c>
      <c r="L321">
        <v>299</v>
      </c>
      <c r="M321">
        <v>101.86499999999999</v>
      </c>
      <c r="N321">
        <v>195</v>
      </c>
      <c r="O321">
        <v>108.533</v>
      </c>
      <c r="P321">
        <v>285</v>
      </c>
      <c r="Q321">
        <v>-14.334099999999999</v>
      </c>
      <c r="R321">
        <v>312</v>
      </c>
      <c r="S321">
        <f t="shared" si="100"/>
        <v>-0.21868835201049694</v>
      </c>
      <c r="T321">
        <f t="shared" si="101"/>
        <v>315</v>
      </c>
      <c r="U321">
        <f t="shared" si="102"/>
        <v>581602.01432635554</v>
      </c>
      <c r="V321">
        <f t="shared" si="103"/>
        <v>299</v>
      </c>
      <c r="W321">
        <f t="shared" si="104"/>
        <v>27.565715109746666</v>
      </c>
      <c r="X321">
        <f t="shared" si="105"/>
        <v>294</v>
      </c>
      <c r="Y321">
        <f t="shared" si="106"/>
        <v>304.5</v>
      </c>
      <c r="Z321">
        <v>9.7500000000000003E-2</v>
      </c>
      <c r="AA321">
        <f t="shared" si="107"/>
        <v>328</v>
      </c>
      <c r="AB321">
        <v>0.23449999999999999</v>
      </c>
      <c r="AC321">
        <f t="shared" si="108"/>
        <v>0.16599999999999998</v>
      </c>
      <c r="AD321">
        <f t="shared" si="109"/>
        <v>313</v>
      </c>
      <c r="AE321">
        <v>7.0099999999999996E-2</v>
      </c>
      <c r="AF321">
        <f t="shared" si="110"/>
        <v>332</v>
      </c>
      <c r="AG321">
        <v>0.1358</v>
      </c>
      <c r="AH321">
        <f t="shared" si="111"/>
        <v>313</v>
      </c>
      <c r="AI321">
        <f t="shared" si="112"/>
        <v>312.75</v>
      </c>
      <c r="AJ321">
        <f>IF(C321=1,(AI321/Z321),REF)</f>
        <v>3207.6923076923076</v>
      </c>
      <c r="AK321">
        <f t="shared" si="113"/>
        <v>329</v>
      </c>
      <c r="AL321">
        <f>IF(B321=1,(AI321/AC321),REF)</f>
        <v>1884.0361445783135</v>
      </c>
      <c r="AM321">
        <f t="shared" si="114"/>
        <v>314</v>
      </c>
      <c r="AN321">
        <f t="shared" si="115"/>
        <v>313</v>
      </c>
      <c r="AO321" t="str">
        <f t="shared" si="116"/>
        <v>Texas Pan American</v>
      </c>
      <c r="AP321">
        <f t="shared" si="117"/>
        <v>5.0027727547732014E-2</v>
      </c>
      <c r="AQ321">
        <f t="shared" si="118"/>
        <v>7.6985998756144813E-2</v>
      </c>
      <c r="AR321">
        <f t="shared" si="119"/>
        <v>0.33199249388001095</v>
      </c>
      <c r="AS321" t="str">
        <f t="shared" si="120"/>
        <v>Texas Pan American</v>
      </c>
      <c r="AT321">
        <f t="shared" si="121"/>
        <v>320</v>
      </c>
      <c r="AU321">
        <f t="shared" si="122"/>
        <v>315.33333333333331</v>
      </c>
      <c r="AW321" t="str">
        <f t="shared" si="123"/>
        <v>Texas Pan American</v>
      </c>
      <c r="AX321" t="str">
        <f t="shared" si="124"/>
        <v/>
      </c>
      <c r="AY321">
        <v>320</v>
      </c>
    </row>
    <row r="322" spans="1:51" x14ac:dyDescent="0.25">
      <c r="A322">
        <v>1</v>
      </c>
      <c r="B322">
        <v>1</v>
      </c>
      <c r="C322">
        <v>1</v>
      </c>
      <c r="D322" t="s">
        <v>277</v>
      </c>
      <c r="E322">
        <v>68.12</v>
      </c>
      <c r="F322">
        <v>82</v>
      </c>
      <c r="G322">
        <v>65.352199999999996</v>
      </c>
      <c r="H322">
        <v>104</v>
      </c>
      <c r="I322">
        <v>89.5565</v>
      </c>
      <c r="J322">
        <v>327</v>
      </c>
      <c r="K322">
        <v>87.736699999999999</v>
      </c>
      <c r="L322">
        <v>338</v>
      </c>
      <c r="M322">
        <v>97.698300000000003</v>
      </c>
      <c r="N322">
        <v>103</v>
      </c>
      <c r="O322">
        <v>105.244</v>
      </c>
      <c r="P322">
        <v>228</v>
      </c>
      <c r="Q322">
        <v>-17.507300000000001</v>
      </c>
      <c r="R322">
        <v>325</v>
      </c>
      <c r="S322">
        <f t="shared" ref="S322:S348" si="125">(K322-O322)/E322</f>
        <v>-0.25700675278919555</v>
      </c>
      <c r="T322">
        <f t="shared" ref="T322:T348" si="126">RANK(S322,S:S,0)</f>
        <v>323</v>
      </c>
      <c r="U322">
        <f t="shared" ref="U322:U348" si="127">(K322^2)*E322</f>
        <v>524369.26725174685</v>
      </c>
      <c r="V322">
        <f t="shared" ref="V322:V348" si="128">RANK(U322,U:U,0)</f>
        <v>333</v>
      </c>
      <c r="W322">
        <f t="shared" ref="W322:W348" si="129">O322^1.6/E322</f>
        <v>25.248821624711805</v>
      </c>
      <c r="X322">
        <f t="shared" ref="X322:X348" si="130">RANK(W322,W:W,1)</f>
        <v>180</v>
      </c>
      <c r="Y322">
        <f t="shared" ref="Y322:Y348" si="131">AVERAGE(X322,T322)</f>
        <v>251.5</v>
      </c>
      <c r="Z322">
        <v>0.12540000000000001</v>
      </c>
      <c r="AA322">
        <f t="shared" ref="AA322:AA348" si="132">RANK(Z322,Z:Z,0)</f>
        <v>322</v>
      </c>
      <c r="AB322">
        <v>0.1386</v>
      </c>
      <c r="AC322">
        <f t="shared" ref="AC322:AC348" si="133">(Z322+AB322)/2</f>
        <v>0.13200000000000001</v>
      </c>
      <c r="AD322">
        <f t="shared" ref="AD322:AD348" si="134">RANK(AC322,AC:AC,0)</f>
        <v>324</v>
      </c>
      <c r="AE322">
        <v>0.14990000000000001</v>
      </c>
      <c r="AF322">
        <f t="shared" ref="AF322:AF348" si="135">RANK(AE322,AE:AE,0)</f>
        <v>294</v>
      </c>
      <c r="AG322">
        <v>0.17430000000000001</v>
      </c>
      <c r="AH322">
        <f t="shared" ref="AH322:AH348" si="136">RANK(AG322,AG:AG,0)</f>
        <v>299</v>
      </c>
      <c r="AI322">
        <f t="shared" ref="AI322:AI348" si="137">(T322+V322+Y322+(AD322)+AF322+AH322)/6</f>
        <v>304.08333333333331</v>
      </c>
      <c r="AJ322">
        <f>IF(C322=1,(AI322/Z322),REF)</f>
        <v>2424.9069643806483</v>
      </c>
      <c r="AK322">
        <f t="shared" ref="AK322:AK348" si="138">RANK(AJ322,AJ:AJ,1)</f>
        <v>319</v>
      </c>
      <c r="AL322">
        <f>IF(B322=1,(AI322/AC322),REF)</f>
        <v>2303.6616161616157</v>
      </c>
      <c r="AM322">
        <f t="shared" ref="AM322:AM348" si="139">RANK(AL322,AL:AL,1)</f>
        <v>323</v>
      </c>
      <c r="AN322">
        <f t="shared" ref="AN322:AN348" si="140">MIN(AK322,AM322,AD322)</f>
        <v>319</v>
      </c>
      <c r="AO322" t="str">
        <f t="shared" ref="AO322:AO348" si="141">D322</f>
        <v>Prairie View A&amp;M</v>
      </c>
      <c r="AP322">
        <f t="shared" ref="AP322:AP348" si="142">(Z322*(($BD$2)/((AJ322)))^(1/10))</f>
        <v>6.6168830530795919E-2</v>
      </c>
      <c r="AQ322">
        <f t="shared" ref="AQ322:AQ348" si="143">(AC322*(($BC$2)/((AL322)))^(1/8))</f>
        <v>5.9698223768226297E-2</v>
      </c>
      <c r="AR322">
        <f t="shared" ref="AR322:AR348" si="144">((AP322+AQ322)/2)^(1/2.5)</f>
        <v>0.33079034810394653</v>
      </c>
      <c r="AS322" t="str">
        <f t="shared" ref="AS322:AS348" si="145">AO322</f>
        <v>Prairie View A&amp;M</v>
      </c>
      <c r="AT322">
        <f t="shared" ref="AT322:AT348" si="146">RANK(AR322,AR:AR,0)</f>
        <v>321</v>
      </c>
      <c r="AU322">
        <f t="shared" ref="AU322:AU348" si="147">(AT322+AN322+AD322)/3</f>
        <v>321.33333333333331</v>
      </c>
      <c r="AW322" t="str">
        <f t="shared" ref="AW322:AW348" si="148">AS322</f>
        <v>Prairie View A&amp;M</v>
      </c>
      <c r="AX322" t="str">
        <f t="shared" ref="AX322:AX348" si="149">IF(OR(((RANK(Z322,Z:Z,0))&lt;17),(RANK(AB322,AB:AB,0)&lt;17)),"y","")</f>
        <v/>
      </c>
      <c r="AY322">
        <v>321</v>
      </c>
    </row>
    <row r="323" spans="1:51" x14ac:dyDescent="0.25">
      <c r="A323">
        <v>1</v>
      </c>
      <c r="B323">
        <v>1</v>
      </c>
      <c r="C323">
        <v>1</v>
      </c>
      <c r="D323" t="s">
        <v>255</v>
      </c>
      <c r="E323">
        <v>62.622999999999998</v>
      </c>
      <c r="F323">
        <v>301</v>
      </c>
      <c r="G323">
        <v>60.310499999999998</v>
      </c>
      <c r="H323">
        <v>300</v>
      </c>
      <c r="I323">
        <v>84.337000000000003</v>
      </c>
      <c r="J323">
        <v>342</v>
      </c>
      <c r="K323">
        <v>85.651499999999999</v>
      </c>
      <c r="L323">
        <v>344</v>
      </c>
      <c r="M323">
        <v>100.268</v>
      </c>
      <c r="N323">
        <v>161</v>
      </c>
      <c r="O323">
        <v>102.124</v>
      </c>
      <c r="P323">
        <v>159</v>
      </c>
      <c r="Q323">
        <v>-16.472300000000001</v>
      </c>
      <c r="R323">
        <v>322</v>
      </c>
      <c r="S323">
        <f t="shared" si="125"/>
        <v>-0.26304233268926747</v>
      </c>
      <c r="T323">
        <f t="shared" si="126"/>
        <v>324</v>
      </c>
      <c r="U323">
        <f t="shared" si="127"/>
        <v>459413.56583825173</v>
      </c>
      <c r="V323">
        <f t="shared" si="128"/>
        <v>345</v>
      </c>
      <c r="W323">
        <f t="shared" si="129"/>
        <v>26.174032548339188</v>
      </c>
      <c r="X323">
        <f t="shared" si="130"/>
        <v>239</v>
      </c>
      <c r="Y323">
        <f t="shared" si="131"/>
        <v>281.5</v>
      </c>
      <c r="Z323">
        <v>0.14099999999999999</v>
      </c>
      <c r="AA323">
        <f t="shared" si="132"/>
        <v>310</v>
      </c>
      <c r="AB323">
        <v>7.8600000000000003E-2</v>
      </c>
      <c r="AC323">
        <f t="shared" si="133"/>
        <v>0.10979999999999999</v>
      </c>
      <c r="AD323">
        <f t="shared" si="134"/>
        <v>328</v>
      </c>
      <c r="AE323">
        <v>0.1893</v>
      </c>
      <c r="AF323">
        <f t="shared" si="135"/>
        <v>279</v>
      </c>
      <c r="AG323">
        <v>0.1024</v>
      </c>
      <c r="AH323">
        <f t="shared" si="136"/>
        <v>330</v>
      </c>
      <c r="AI323">
        <f t="shared" si="137"/>
        <v>314.58333333333331</v>
      </c>
      <c r="AJ323">
        <f>IF(C323=1,(AI323/Z323),REF)</f>
        <v>2231.0874704491725</v>
      </c>
      <c r="AK323">
        <f t="shared" si="138"/>
        <v>315</v>
      </c>
      <c r="AL323">
        <f>IF(B323=1,(AI323/AC323),REF)</f>
        <v>2865.0576806314511</v>
      </c>
      <c r="AM323">
        <f t="shared" si="139"/>
        <v>327</v>
      </c>
      <c r="AN323">
        <f t="shared" si="140"/>
        <v>315</v>
      </c>
      <c r="AO323" t="str">
        <f t="shared" si="141"/>
        <v>Northern Illinois</v>
      </c>
      <c r="AP323">
        <f t="shared" si="142"/>
        <v>7.5022733431965111E-2</v>
      </c>
      <c r="AQ323">
        <f t="shared" si="143"/>
        <v>4.8322621085488307E-2</v>
      </c>
      <c r="AR323">
        <f t="shared" si="144"/>
        <v>0.32812333783180991</v>
      </c>
      <c r="AS323" t="str">
        <f t="shared" si="145"/>
        <v>Northern Illinois</v>
      </c>
      <c r="AT323">
        <f t="shared" si="146"/>
        <v>322</v>
      </c>
      <c r="AU323">
        <f t="shared" si="147"/>
        <v>321.66666666666669</v>
      </c>
      <c r="AW323" t="str">
        <f t="shared" si="148"/>
        <v>Northern Illinois</v>
      </c>
      <c r="AX323" t="str">
        <f t="shared" si="149"/>
        <v/>
      </c>
      <c r="AY323">
        <v>322</v>
      </c>
    </row>
    <row r="324" spans="1:51" x14ac:dyDescent="0.25">
      <c r="A324">
        <v>1</v>
      </c>
      <c r="B324">
        <v>1</v>
      </c>
      <c r="C324">
        <v>1</v>
      </c>
      <c r="D324" t="s">
        <v>195</v>
      </c>
      <c r="E324">
        <v>66.979399999999998</v>
      </c>
      <c r="F324">
        <v>125</v>
      </c>
      <c r="G324">
        <v>64.288200000000003</v>
      </c>
      <c r="H324">
        <v>150</v>
      </c>
      <c r="I324">
        <v>88.695099999999996</v>
      </c>
      <c r="J324">
        <v>332</v>
      </c>
      <c r="K324">
        <v>92.298299999999998</v>
      </c>
      <c r="L324">
        <v>317</v>
      </c>
      <c r="M324">
        <v>107.596</v>
      </c>
      <c r="N324">
        <v>315</v>
      </c>
      <c r="O324">
        <v>110.33799999999999</v>
      </c>
      <c r="P324">
        <v>309</v>
      </c>
      <c r="Q324">
        <v>-18.0398</v>
      </c>
      <c r="R324">
        <v>327</v>
      </c>
      <c r="S324">
        <f t="shared" si="125"/>
        <v>-0.26933206329110138</v>
      </c>
      <c r="T324">
        <f t="shared" si="126"/>
        <v>326</v>
      </c>
      <c r="U324">
        <f t="shared" si="127"/>
        <v>570595.9133442624</v>
      </c>
      <c r="V324">
        <f t="shared" si="128"/>
        <v>307</v>
      </c>
      <c r="W324">
        <f t="shared" si="129"/>
        <v>27.696119180501057</v>
      </c>
      <c r="X324">
        <f t="shared" si="130"/>
        <v>299</v>
      </c>
      <c r="Y324">
        <f t="shared" si="131"/>
        <v>312.5</v>
      </c>
      <c r="Z324">
        <v>0.13450000000000001</v>
      </c>
      <c r="AA324">
        <f t="shared" si="132"/>
        <v>315</v>
      </c>
      <c r="AB324">
        <v>0.1008</v>
      </c>
      <c r="AC324">
        <f t="shared" si="133"/>
        <v>0.11765</v>
      </c>
      <c r="AD324">
        <f t="shared" si="134"/>
        <v>326</v>
      </c>
      <c r="AE324">
        <v>9.5899999999999999E-2</v>
      </c>
      <c r="AF324">
        <f t="shared" si="135"/>
        <v>321</v>
      </c>
      <c r="AG324">
        <v>0.12280000000000001</v>
      </c>
      <c r="AH324">
        <f t="shared" si="136"/>
        <v>323</v>
      </c>
      <c r="AI324">
        <f t="shared" si="137"/>
        <v>319.25</v>
      </c>
      <c r="AJ324">
        <f>IF(C324=1,(AI324/Z324),REF)</f>
        <v>2373.6059479553901</v>
      </c>
      <c r="AK324">
        <f t="shared" si="138"/>
        <v>317</v>
      </c>
      <c r="AL324">
        <f>IF(B324=1,(AI324/AC324),REF)</f>
        <v>2713.5571610709731</v>
      </c>
      <c r="AM324">
        <f t="shared" si="139"/>
        <v>326</v>
      </c>
      <c r="AN324">
        <f t="shared" si="140"/>
        <v>317</v>
      </c>
      <c r="AO324" t="str">
        <f t="shared" si="141"/>
        <v>Louisiana Monroe</v>
      </c>
      <c r="AP324">
        <f t="shared" si="142"/>
        <v>7.1122473600592637E-2</v>
      </c>
      <c r="AQ324">
        <f t="shared" si="143"/>
        <v>5.213019792116072E-2</v>
      </c>
      <c r="AR324">
        <f t="shared" si="144"/>
        <v>0.32802469346138236</v>
      </c>
      <c r="AS324" t="str">
        <f t="shared" si="145"/>
        <v>Louisiana Monroe</v>
      </c>
      <c r="AT324">
        <f t="shared" si="146"/>
        <v>323</v>
      </c>
      <c r="AU324">
        <f t="shared" si="147"/>
        <v>322</v>
      </c>
      <c r="AW324" t="str">
        <f t="shared" si="148"/>
        <v>Louisiana Monroe</v>
      </c>
      <c r="AX324" t="str">
        <f t="shared" si="149"/>
        <v/>
      </c>
      <c r="AY324">
        <v>323</v>
      </c>
    </row>
    <row r="325" spans="1:51" x14ac:dyDescent="0.25">
      <c r="A325">
        <v>1</v>
      </c>
      <c r="B325">
        <v>1</v>
      </c>
      <c r="C325">
        <v>1</v>
      </c>
      <c r="D325" t="s">
        <v>276</v>
      </c>
      <c r="E325">
        <v>65.119100000000003</v>
      </c>
      <c r="F325">
        <v>211</v>
      </c>
      <c r="G325">
        <v>63.043300000000002</v>
      </c>
      <c r="H325">
        <v>209</v>
      </c>
      <c r="I325">
        <v>104.04900000000001</v>
      </c>
      <c r="J325">
        <v>102</v>
      </c>
      <c r="K325">
        <v>103.248</v>
      </c>
      <c r="L325">
        <v>155</v>
      </c>
      <c r="M325">
        <v>112.042</v>
      </c>
      <c r="N325">
        <v>340</v>
      </c>
      <c r="O325">
        <v>117.00700000000001</v>
      </c>
      <c r="P325">
        <v>342</v>
      </c>
      <c r="Q325">
        <v>-13.7585</v>
      </c>
      <c r="R325">
        <v>308</v>
      </c>
      <c r="S325">
        <f t="shared" si="125"/>
        <v>-0.2112897751965245</v>
      </c>
      <c r="T325">
        <f t="shared" si="126"/>
        <v>311</v>
      </c>
      <c r="U325">
        <f t="shared" si="127"/>
        <v>694179.34156592644</v>
      </c>
      <c r="V325">
        <f t="shared" si="128"/>
        <v>172</v>
      </c>
      <c r="W325">
        <f t="shared" si="129"/>
        <v>31.291801125134739</v>
      </c>
      <c r="X325">
        <f t="shared" si="130"/>
        <v>344</v>
      </c>
      <c r="Y325">
        <f t="shared" si="131"/>
        <v>327.5</v>
      </c>
      <c r="Z325">
        <v>6.8400000000000002E-2</v>
      </c>
      <c r="AA325">
        <f t="shared" si="132"/>
        <v>336</v>
      </c>
      <c r="AB325">
        <v>0.2954</v>
      </c>
      <c r="AC325">
        <f t="shared" si="133"/>
        <v>0.18190000000000001</v>
      </c>
      <c r="AD325">
        <f t="shared" si="134"/>
        <v>306</v>
      </c>
      <c r="AE325">
        <v>8.6199999999999999E-2</v>
      </c>
      <c r="AF325">
        <f t="shared" si="135"/>
        <v>327</v>
      </c>
      <c r="AG325">
        <v>0.187</v>
      </c>
      <c r="AH325">
        <f t="shared" si="136"/>
        <v>291</v>
      </c>
      <c r="AI325">
        <f t="shared" si="137"/>
        <v>289.08333333333331</v>
      </c>
      <c r="AJ325">
        <f>IF(C325=1,(AI325/Z325),REF)</f>
        <v>4226.3645224171532</v>
      </c>
      <c r="AK325">
        <f t="shared" si="138"/>
        <v>336</v>
      </c>
      <c r="AL325">
        <f>IF(B325=1,(AI325/AC325),REF)</f>
        <v>1589.243173905076</v>
      </c>
      <c r="AM325">
        <f t="shared" si="139"/>
        <v>307</v>
      </c>
      <c r="AN325">
        <f t="shared" si="140"/>
        <v>306</v>
      </c>
      <c r="AO325" t="str">
        <f t="shared" si="141"/>
        <v>Portland St.</v>
      </c>
      <c r="AP325">
        <f t="shared" si="142"/>
        <v>3.4141676035656966E-2</v>
      </c>
      <c r="AQ325">
        <f t="shared" si="143"/>
        <v>8.6173497286148093E-2</v>
      </c>
      <c r="AR325">
        <f t="shared" si="144"/>
        <v>0.32487490248059286</v>
      </c>
      <c r="AS325" t="str">
        <f t="shared" si="145"/>
        <v>Portland St.</v>
      </c>
      <c r="AT325">
        <f t="shared" si="146"/>
        <v>324</v>
      </c>
      <c r="AU325">
        <f t="shared" si="147"/>
        <v>312</v>
      </c>
      <c r="AW325" t="str">
        <f t="shared" si="148"/>
        <v>Portland St.</v>
      </c>
      <c r="AX325" t="str">
        <f t="shared" si="149"/>
        <v/>
      </c>
      <c r="AY325">
        <v>324</v>
      </c>
    </row>
    <row r="326" spans="1:51" x14ac:dyDescent="0.25">
      <c r="A326">
        <v>1</v>
      </c>
      <c r="B326">
        <v>1</v>
      </c>
      <c r="C326">
        <v>1</v>
      </c>
      <c r="D326" t="s">
        <v>323</v>
      </c>
      <c r="E326">
        <v>64.558499999999995</v>
      </c>
      <c r="F326">
        <v>236</v>
      </c>
      <c r="G326">
        <v>61.436700000000002</v>
      </c>
      <c r="H326">
        <v>276</v>
      </c>
      <c r="I326">
        <v>94.8733</v>
      </c>
      <c r="J326">
        <v>281</v>
      </c>
      <c r="K326">
        <v>93.447900000000004</v>
      </c>
      <c r="L326">
        <v>308</v>
      </c>
      <c r="M326">
        <v>111.904</v>
      </c>
      <c r="N326">
        <v>339</v>
      </c>
      <c r="O326">
        <v>112.61199999999999</v>
      </c>
      <c r="P326">
        <v>328</v>
      </c>
      <c r="Q326">
        <v>-19.1645</v>
      </c>
      <c r="R326">
        <v>330</v>
      </c>
      <c r="S326">
        <f t="shared" si="125"/>
        <v>-0.29684859468544023</v>
      </c>
      <c r="T326">
        <f t="shared" si="126"/>
        <v>331</v>
      </c>
      <c r="U326">
        <f t="shared" si="127"/>
        <v>563757.74776528799</v>
      </c>
      <c r="V326">
        <f t="shared" si="128"/>
        <v>316</v>
      </c>
      <c r="W326">
        <f t="shared" si="129"/>
        <v>29.688075345030057</v>
      </c>
      <c r="X326">
        <f t="shared" si="130"/>
        <v>332</v>
      </c>
      <c r="Y326">
        <f t="shared" si="131"/>
        <v>331.5</v>
      </c>
      <c r="Z326">
        <v>0.13469999999999999</v>
      </c>
      <c r="AA326">
        <f t="shared" si="132"/>
        <v>314</v>
      </c>
      <c r="AB326">
        <v>7.5300000000000006E-2</v>
      </c>
      <c r="AC326">
        <f t="shared" si="133"/>
        <v>0.105</v>
      </c>
      <c r="AD326">
        <f t="shared" si="134"/>
        <v>331</v>
      </c>
      <c r="AE326">
        <v>0.1356</v>
      </c>
      <c r="AF326">
        <f t="shared" si="135"/>
        <v>299</v>
      </c>
      <c r="AG326">
        <v>0.1043</v>
      </c>
      <c r="AH326">
        <f t="shared" si="136"/>
        <v>328</v>
      </c>
      <c r="AI326">
        <f t="shared" si="137"/>
        <v>322.75</v>
      </c>
      <c r="AJ326">
        <f>IF(C326=1,(AI326/Z326),REF)</f>
        <v>2396.0653303637714</v>
      </c>
      <c r="AK326">
        <f t="shared" si="138"/>
        <v>318</v>
      </c>
      <c r="AL326">
        <f>IF(B326=1,(AI326/AC326),REF)</f>
        <v>3073.8095238095239</v>
      </c>
      <c r="AM326">
        <f t="shared" si="139"/>
        <v>331</v>
      </c>
      <c r="AN326">
        <f t="shared" si="140"/>
        <v>318</v>
      </c>
      <c r="AO326" t="str">
        <f t="shared" si="141"/>
        <v>St. Francis PA</v>
      </c>
      <c r="AP326">
        <f t="shared" si="142"/>
        <v>7.1161183243686088E-2</v>
      </c>
      <c r="AQ326">
        <f t="shared" si="143"/>
        <v>4.5805696813656475E-2</v>
      </c>
      <c r="AR326">
        <f t="shared" si="144"/>
        <v>0.32122783010500217</v>
      </c>
      <c r="AS326" t="str">
        <f t="shared" si="145"/>
        <v>St. Francis PA</v>
      </c>
      <c r="AT326">
        <f t="shared" si="146"/>
        <v>325</v>
      </c>
      <c r="AU326">
        <f t="shared" si="147"/>
        <v>324.66666666666669</v>
      </c>
      <c r="AW326" t="str">
        <f t="shared" si="148"/>
        <v>St. Francis PA</v>
      </c>
      <c r="AX326" t="str">
        <f t="shared" si="149"/>
        <v/>
      </c>
      <c r="AY326">
        <v>325</v>
      </c>
    </row>
    <row r="327" spans="1:51" x14ac:dyDescent="0.25">
      <c r="A327">
        <v>1</v>
      </c>
      <c r="B327">
        <v>1</v>
      </c>
      <c r="C327">
        <v>1</v>
      </c>
      <c r="D327" t="s">
        <v>175</v>
      </c>
      <c r="E327">
        <v>65.882499999999993</v>
      </c>
      <c r="F327">
        <v>179</v>
      </c>
      <c r="G327">
        <v>63.5443</v>
      </c>
      <c r="H327">
        <v>187</v>
      </c>
      <c r="I327">
        <v>96.487799999999993</v>
      </c>
      <c r="J327">
        <v>251</v>
      </c>
      <c r="K327">
        <v>97.731200000000001</v>
      </c>
      <c r="L327">
        <v>257</v>
      </c>
      <c r="M327">
        <v>116.681</v>
      </c>
      <c r="N327">
        <v>347</v>
      </c>
      <c r="O327">
        <v>117.855</v>
      </c>
      <c r="P327">
        <v>344</v>
      </c>
      <c r="Q327">
        <v>-20.1234</v>
      </c>
      <c r="R327">
        <v>332</v>
      </c>
      <c r="S327">
        <f t="shared" si="125"/>
        <v>-0.3054498539065762</v>
      </c>
      <c r="T327">
        <f t="shared" si="126"/>
        <v>335</v>
      </c>
      <c r="U327">
        <f t="shared" si="127"/>
        <v>629269.2839012607</v>
      </c>
      <c r="V327">
        <f t="shared" si="128"/>
        <v>253</v>
      </c>
      <c r="W327">
        <f t="shared" si="129"/>
        <v>31.288644497102968</v>
      </c>
      <c r="X327">
        <f t="shared" si="130"/>
        <v>343</v>
      </c>
      <c r="Y327">
        <f t="shared" si="131"/>
        <v>339</v>
      </c>
      <c r="Z327">
        <v>0.1246</v>
      </c>
      <c r="AA327">
        <f t="shared" si="132"/>
        <v>323</v>
      </c>
      <c r="AB327">
        <v>9.2399999999999996E-2</v>
      </c>
      <c r="AC327">
        <f t="shared" si="133"/>
        <v>0.1085</v>
      </c>
      <c r="AD327">
        <f t="shared" si="134"/>
        <v>330</v>
      </c>
      <c r="AE327">
        <v>2.8500000000000001E-2</v>
      </c>
      <c r="AF327">
        <f t="shared" si="135"/>
        <v>344</v>
      </c>
      <c r="AG327">
        <v>0.22070000000000001</v>
      </c>
      <c r="AH327">
        <f t="shared" si="136"/>
        <v>281</v>
      </c>
      <c r="AI327">
        <f t="shared" si="137"/>
        <v>313.66666666666669</v>
      </c>
      <c r="AJ327">
        <f>IF(C327=1,(AI327/Z327),REF)</f>
        <v>2517.3889780631353</v>
      </c>
      <c r="AK327">
        <f t="shared" si="138"/>
        <v>322</v>
      </c>
      <c r="AL327">
        <f>IF(B327=1,(AI327/AC327),REF)</f>
        <v>2890.937019969278</v>
      </c>
      <c r="AM327">
        <f t="shared" si="139"/>
        <v>328</v>
      </c>
      <c r="AN327">
        <f t="shared" si="140"/>
        <v>322</v>
      </c>
      <c r="AO327" t="str">
        <f t="shared" si="141"/>
        <v>IUPUI</v>
      </c>
      <c r="AP327">
        <f t="shared" si="142"/>
        <v>6.5501076898446642E-2</v>
      </c>
      <c r="AQ327">
        <f t="shared" si="143"/>
        <v>4.7696852766983169E-2</v>
      </c>
      <c r="AR327">
        <f t="shared" si="144"/>
        <v>0.31704681543584673</v>
      </c>
      <c r="AS327" t="str">
        <f t="shared" si="145"/>
        <v>IUPUI</v>
      </c>
      <c r="AT327">
        <f t="shared" si="146"/>
        <v>326</v>
      </c>
      <c r="AU327">
        <f t="shared" si="147"/>
        <v>326</v>
      </c>
      <c r="AW327" t="str">
        <f t="shared" si="148"/>
        <v>IUPUI</v>
      </c>
      <c r="AX327" t="str">
        <f t="shared" si="149"/>
        <v/>
      </c>
      <c r="AY327">
        <v>326</v>
      </c>
    </row>
    <row r="328" spans="1:51" x14ac:dyDescent="0.25">
      <c r="A328">
        <v>1</v>
      </c>
      <c r="B328">
        <v>1</v>
      </c>
      <c r="C328">
        <v>1</v>
      </c>
      <c r="D328" t="s">
        <v>165</v>
      </c>
      <c r="E328">
        <v>60.274999999999999</v>
      </c>
      <c r="F328">
        <v>340</v>
      </c>
      <c r="G328">
        <v>58.436</v>
      </c>
      <c r="H328">
        <v>336</v>
      </c>
      <c r="I328">
        <v>92.592100000000002</v>
      </c>
      <c r="J328">
        <v>306</v>
      </c>
      <c r="K328">
        <v>91.653800000000004</v>
      </c>
      <c r="L328">
        <v>322</v>
      </c>
      <c r="M328">
        <v>106.51300000000001</v>
      </c>
      <c r="N328">
        <v>298</v>
      </c>
      <c r="O328">
        <v>108.10599999999999</v>
      </c>
      <c r="P328">
        <v>276</v>
      </c>
      <c r="Q328">
        <v>-16.452400000000001</v>
      </c>
      <c r="R328">
        <v>321</v>
      </c>
      <c r="S328">
        <f t="shared" si="125"/>
        <v>-0.27295230194939846</v>
      </c>
      <c r="T328">
        <f t="shared" si="126"/>
        <v>327</v>
      </c>
      <c r="U328">
        <f t="shared" si="127"/>
        <v>506335.25850637106</v>
      </c>
      <c r="V328">
        <f t="shared" si="128"/>
        <v>338</v>
      </c>
      <c r="W328">
        <f t="shared" si="129"/>
        <v>29.786704599063924</v>
      </c>
      <c r="X328">
        <f t="shared" si="130"/>
        <v>336</v>
      </c>
      <c r="Y328">
        <f t="shared" si="131"/>
        <v>331.5</v>
      </c>
      <c r="Z328">
        <v>9.7100000000000006E-2</v>
      </c>
      <c r="AA328">
        <f t="shared" si="132"/>
        <v>330</v>
      </c>
      <c r="AB328">
        <v>0.18279999999999999</v>
      </c>
      <c r="AC328">
        <f t="shared" si="133"/>
        <v>0.13994999999999999</v>
      </c>
      <c r="AD328">
        <f t="shared" si="134"/>
        <v>321</v>
      </c>
      <c r="AE328">
        <v>8.3199999999999996E-2</v>
      </c>
      <c r="AF328">
        <f t="shared" si="135"/>
        <v>328</v>
      </c>
      <c r="AG328">
        <v>0.1095</v>
      </c>
      <c r="AH328">
        <f t="shared" si="136"/>
        <v>325</v>
      </c>
      <c r="AI328">
        <f t="shared" si="137"/>
        <v>328.41666666666669</v>
      </c>
      <c r="AJ328">
        <f>IF(C328=1,(AI328/Z328),REF)</f>
        <v>3382.2519739100585</v>
      </c>
      <c r="AK328">
        <f t="shared" si="138"/>
        <v>331</v>
      </c>
      <c r="AL328">
        <f>IF(B328=1,(AI328/AC328),REF)</f>
        <v>2346.6714302727169</v>
      </c>
      <c r="AM328">
        <f t="shared" si="139"/>
        <v>325</v>
      </c>
      <c r="AN328">
        <f t="shared" si="140"/>
        <v>321</v>
      </c>
      <c r="AO328" t="str">
        <f t="shared" si="141"/>
        <v>Idaho St.</v>
      </c>
      <c r="AP328">
        <f t="shared" si="142"/>
        <v>4.9559174591621118E-2</v>
      </c>
      <c r="AQ328">
        <f t="shared" si="143"/>
        <v>6.3147502844862938E-2</v>
      </c>
      <c r="AR328">
        <f t="shared" si="144"/>
        <v>0.31649573397607611</v>
      </c>
      <c r="AS328" t="str">
        <f t="shared" si="145"/>
        <v>Idaho St.</v>
      </c>
      <c r="AT328">
        <f t="shared" si="146"/>
        <v>327</v>
      </c>
      <c r="AU328">
        <f t="shared" si="147"/>
        <v>323</v>
      </c>
      <c r="AW328" t="str">
        <f t="shared" si="148"/>
        <v>Idaho St.</v>
      </c>
      <c r="AX328" t="str">
        <f t="shared" si="149"/>
        <v/>
      </c>
      <c r="AY328">
        <v>327</v>
      </c>
    </row>
    <row r="329" spans="1:51" x14ac:dyDescent="0.25">
      <c r="A329">
        <v>1</v>
      </c>
      <c r="B329">
        <v>1</v>
      </c>
      <c r="C329">
        <v>1</v>
      </c>
      <c r="D329" t="s">
        <v>182</v>
      </c>
      <c r="E329">
        <v>64.444400000000002</v>
      </c>
      <c r="F329">
        <v>239</v>
      </c>
      <c r="G329">
        <v>62.365900000000003</v>
      </c>
      <c r="H329">
        <v>242</v>
      </c>
      <c r="I329">
        <v>92.332099999999997</v>
      </c>
      <c r="J329">
        <v>309</v>
      </c>
      <c r="K329">
        <v>91.393900000000002</v>
      </c>
      <c r="L329">
        <v>325</v>
      </c>
      <c r="M329">
        <v>108.96</v>
      </c>
      <c r="N329">
        <v>325</v>
      </c>
      <c r="O329">
        <v>112.685</v>
      </c>
      <c r="P329">
        <v>329</v>
      </c>
      <c r="Q329">
        <v>-21.290800000000001</v>
      </c>
      <c r="R329">
        <v>337</v>
      </c>
      <c r="S329">
        <f t="shared" si="125"/>
        <v>-0.33037936577887295</v>
      </c>
      <c r="T329">
        <f t="shared" si="126"/>
        <v>339</v>
      </c>
      <c r="U329">
        <f t="shared" si="127"/>
        <v>538294.08156042418</v>
      </c>
      <c r="V329">
        <f t="shared" si="128"/>
        <v>329</v>
      </c>
      <c r="W329">
        <f t="shared" si="129"/>
        <v>29.771491311215954</v>
      </c>
      <c r="X329">
        <f t="shared" si="130"/>
        <v>335</v>
      </c>
      <c r="Y329">
        <f t="shared" si="131"/>
        <v>337</v>
      </c>
      <c r="Z329">
        <v>0.1305</v>
      </c>
      <c r="AA329">
        <f t="shared" si="132"/>
        <v>319</v>
      </c>
      <c r="AB329">
        <v>7.3400000000000007E-2</v>
      </c>
      <c r="AC329">
        <f t="shared" si="133"/>
        <v>0.10195000000000001</v>
      </c>
      <c r="AD329">
        <f t="shared" si="134"/>
        <v>332</v>
      </c>
      <c r="AE329">
        <v>9.2600000000000002E-2</v>
      </c>
      <c r="AF329">
        <f t="shared" si="135"/>
        <v>324</v>
      </c>
      <c r="AG329">
        <v>0.104</v>
      </c>
      <c r="AH329">
        <f t="shared" si="136"/>
        <v>329</v>
      </c>
      <c r="AI329">
        <f t="shared" si="137"/>
        <v>331.66666666666669</v>
      </c>
      <c r="AJ329">
        <f>IF(C329=1,(AI329/Z329),REF)</f>
        <v>2541.5070242656452</v>
      </c>
      <c r="AK329">
        <f t="shared" si="138"/>
        <v>323</v>
      </c>
      <c r="AL329">
        <f>IF(B329=1,(AI329/AC329),REF)</f>
        <v>3253.2287068824585</v>
      </c>
      <c r="AM329">
        <f t="shared" si="139"/>
        <v>333</v>
      </c>
      <c r="AN329">
        <f t="shared" si="140"/>
        <v>323</v>
      </c>
      <c r="AO329" t="str">
        <f t="shared" si="141"/>
        <v>Kennesaw St.</v>
      </c>
      <c r="AP329">
        <f t="shared" si="142"/>
        <v>6.8537271473502609E-2</v>
      </c>
      <c r="AQ329">
        <f t="shared" si="143"/>
        <v>4.4160880067632059E-2</v>
      </c>
      <c r="AR329">
        <f t="shared" si="144"/>
        <v>0.31648615700758392</v>
      </c>
      <c r="AS329" t="str">
        <f t="shared" si="145"/>
        <v>Kennesaw St.</v>
      </c>
      <c r="AT329">
        <f t="shared" si="146"/>
        <v>328</v>
      </c>
      <c r="AU329">
        <f t="shared" si="147"/>
        <v>327.66666666666669</v>
      </c>
      <c r="AW329" t="str">
        <f t="shared" si="148"/>
        <v>Kennesaw St.</v>
      </c>
      <c r="AX329" t="str">
        <f t="shared" si="149"/>
        <v/>
      </c>
      <c r="AY329">
        <v>328</v>
      </c>
    </row>
    <row r="330" spans="1:51" x14ac:dyDescent="0.25">
      <c r="A330">
        <v>1</v>
      </c>
      <c r="B330">
        <v>1</v>
      </c>
      <c r="C330">
        <v>1</v>
      </c>
      <c r="D330" t="s">
        <v>234</v>
      </c>
      <c r="E330">
        <v>71.091800000000006</v>
      </c>
      <c r="F330">
        <v>10</v>
      </c>
      <c r="G330">
        <v>70.225399999999993</v>
      </c>
      <c r="H330">
        <v>3</v>
      </c>
      <c r="I330">
        <v>99.3</v>
      </c>
      <c r="J330">
        <v>191</v>
      </c>
      <c r="K330">
        <v>101.86</v>
      </c>
      <c r="L330">
        <v>182</v>
      </c>
      <c r="M330">
        <v>115.67400000000001</v>
      </c>
      <c r="N330">
        <v>345</v>
      </c>
      <c r="O330">
        <v>118.01900000000001</v>
      </c>
      <c r="P330">
        <v>345</v>
      </c>
      <c r="Q330">
        <v>-16.159400000000002</v>
      </c>
      <c r="R330">
        <v>319</v>
      </c>
      <c r="S330">
        <f t="shared" si="125"/>
        <v>-0.22729766302161436</v>
      </c>
      <c r="T330">
        <f t="shared" si="126"/>
        <v>316</v>
      </c>
      <c r="U330">
        <f t="shared" si="127"/>
        <v>737610.09879128006</v>
      </c>
      <c r="V330">
        <f t="shared" si="128"/>
        <v>115</v>
      </c>
      <c r="W330">
        <f t="shared" si="129"/>
        <v>29.060533190358356</v>
      </c>
      <c r="X330">
        <f t="shared" si="130"/>
        <v>324</v>
      </c>
      <c r="Y330">
        <f t="shared" si="131"/>
        <v>320</v>
      </c>
      <c r="Z330">
        <v>9.7299999999999998E-2</v>
      </c>
      <c r="AA330">
        <f t="shared" si="132"/>
        <v>329</v>
      </c>
      <c r="AB330">
        <v>0.1643</v>
      </c>
      <c r="AC330">
        <f t="shared" si="133"/>
        <v>0.1308</v>
      </c>
      <c r="AD330">
        <f t="shared" si="134"/>
        <v>325</v>
      </c>
      <c r="AE330">
        <v>4.19E-2</v>
      </c>
      <c r="AF330">
        <f t="shared" si="135"/>
        <v>340</v>
      </c>
      <c r="AG330">
        <v>0.13150000000000001</v>
      </c>
      <c r="AH330">
        <f t="shared" si="136"/>
        <v>316</v>
      </c>
      <c r="AI330">
        <f t="shared" si="137"/>
        <v>288.66666666666669</v>
      </c>
      <c r="AJ330">
        <f>IF(C330=1,(AI330/Z330),REF)</f>
        <v>2966.7694415895858</v>
      </c>
      <c r="AK330">
        <f t="shared" si="138"/>
        <v>327</v>
      </c>
      <c r="AL330">
        <f>IF(B330=1,(AI330/AC330),REF)</f>
        <v>2206.9317023445465</v>
      </c>
      <c r="AM330">
        <f t="shared" si="139"/>
        <v>321</v>
      </c>
      <c r="AN330">
        <f t="shared" si="140"/>
        <v>321</v>
      </c>
      <c r="AO330" t="str">
        <f t="shared" si="141"/>
        <v>Nebraska Omaha</v>
      </c>
      <c r="AP330">
        <f t="shared" si="142"/>
        <v>5.0316438251845633E-2</v>
      </c>
      <c r="AQ330">
        <f t="shared" si="143"/>
        <v>5.9473561494172524E-2</v>
      </c>
      <c r="AR330">
        <f t="shared" si="144"/>
        <v>0.31319377058347381</v>
      </c>
      <c r="AS330" t="str">
        <f t="shared" si="145"/>
        <v>Nebraska Omaha</v>
      </c>
      <c r="AT330">
        <f t="shared" si="146"/>
        <v>329</v>
      </c>
      <c r="AU330">
        <f t="shared" si="147"/>
        <v>325</v>
      </c>
      <c r="AW330" t="str">
        <f t="shared" si="148"/>
        <v>Nebraska Omaha</v>
      </c>
      <c r="AX330" t="str">
        <f t="shared" si="149"/>
        <v/>
      </c>
      <c r="AY330">
        <v>329</v>
      </c>
    </row>
    <row r="331" spans="1:51" x14ac:dyDescent="0.25">
      <c r="A331">
        <v>1</v>
      </c>
      <c r="B331">
        <v>1</v>
      </c>
      <c r="C331">
        <v>1</v>
      </c>
      <c r="D331" t="s">
        <v>136</v>
      </c>
      <c r="E331">
        <v>69.652000000000001</v>
      </c>
      <c r="F331">
        <v>36</v>
      </c>
      <c r="G331">
        <v>66.768799999999999</v>
      </c>
      <c r="H331">
        <v>52</v>
      </c>
      <c r="I331">
        <v>88.1434</v>
      </c>
      <c r="J331">
        <v>335</v>
      </c>
      <c r="K331">
        <v>89.376800000000003</v>
      </c>
      <c r="L331">
        <v>334</v>
      </c>
      <c r="M331">
        <v>102.068</v>
      </c>
      <c r="N331">
        <v>199</v>
      </c>
      <c r="O331">
        <v>107.96299999999999</v>
      </c>
      <c r="P331">
        <v>274</v>
      </c>
      <c r="Q331">
        <v>-18.585699999999999</v>
      </c>
      <c r="R331">
        <v>328</v>
      </c>
      <c r="S331">
        <f t="shared" si="125"/>
        <v>-0.26684373743754652</v>
      </c>
      <c r="T331">
        <f t="shared" si="126"/>
        <v>325</v>
      </c>
      <c r="U331">
        <f t="shared" si="127"/>
        <v>556394.96856917255</v>
      </c>
      <c r="V331">
        <f t="shared" si="128"/>
        <v>320</v>
      </c>
      <c r="W331">
        <f t="shared" si="129"/>
        <v>25.722093877044134</v>
      </c>
      <c r="X331">
        <f t="shared" si="130"/>
        <v>214</v>
      </c>
      <c r="Y331">
        <f t="shared" si="131"/>
        <v>269.5</v>
      </c>
      <c r="Z331">
        <v>0.12570000000000001</v>
      </c>
      <c r="AA331">
        <f t="shared" si="132"/>
        <v>321</v>
      </c>
      <c r="AB331">
        <v>5.1499999999999997E-2</v>
      </c>
      <c r="AC331">
        <f t="shared" si="133"/>
        <v>8.8599999999999998E-2</v>
      </c>
      <c r="AD331">
        <f t="shared" si="134"/>
        <v>336</v>
      </c>
      <c r="AE331">
        <v>0.13450000000000001</v>
      </c>
      <c r="AF331">
        <f t="shared" si="135"/>
        <v>300</v>
      </c>
      <c r="AG331">
        <v>9.1999999999999998E-2</v>
      </c>
      <c r="AH331">
        <f t="shared" si="136"/>
        <v>332</v>
      </c>
      <c r="AI331">
        <f t="shared" si="137"/>
        <v>313.75</v>
      </c>
      <c r="AJ331">
        <f>IF(C331=1,(AI331/Z331),REF)</f>
        <v>2496.0222752585519</v>
      </c>
      <c r="AK331">
        <f t="shared" si="138"/>
        <v>321</v>
      </c>
      <c r="AL331">
        <f>IF(B331=1,(AI331/AC331),REF)</f>
        <v>3541.1963882618511</v>
      </c>
      <c r="AM331">
        <f t="shared" si="139"/>
        <v>335</v>
      </c>
      <c r="AN331">
        <f t="shared" si="140"/>
        <v>321</v>
      </c>
      <c r="AO331" t="str">
        <f t="shared" si="141"/>
        <v>Florida A&amp;M</v>
      </c>
      <c r="AP331">
        <f t="shared" si="142"/>
        <v>6.6135685984874459E-2</v>
      </c>
      <c r="AQ331">
        <f t="shared" si="143"/>
        <v>3.7973426264158339E-2</v>
      </c>
      <c r="AR331">
        <f t="shared" si="144"/>
        <v>0.30660801183509584</v>
      </c>
      <c r="AS331" t="str">
        <f t="shared" si="145"/>
        <v>Florida A&amp;M</v>
      </c>
      <c r="AT331">
        <f t="shared" si="146"/>
        <v>330</v>
      </c>
      <c r="AU331">
        <f t="shared" si="147"/>
        <v>329</v>
      </c>
      <c r="AW331" t="str">
        <f t="shared" si="148"/>
        <v>Florida A&amp;M</v>
      </c>
      <c r="AX331" t="str">
        <f t="shared" si="149"/>
        <v/>
      </c>
      <c r="AY331">
        <v>330</v>
      </c>
    </row>
    <row r="332" spans="1:51" x14ac:dyDescent="0.25">
      <c r="A332">
        <v>1</v>
      </c>
      <c r="B332">
        <v>1</v>
      </c>
      <c r="C332">
        <v>1</v>
      </c>
      <c r="D332" t="s">
        <v>133</v>
      </c>
      <c r="E332">
        <v>68.507000000000005</v>
      </c>
      <c r="F332">
        <v>72</v>
      </c>
      <c r="G332">
        <v>65.387900000000002</v>
      </c>
      <c r="H332">
        <v>100</v>
      </c>
      <c r="I332">
        <v>94.230099999999993</v>
      </c>
      <c r="J332">
        <v>291</v>
      </c>
      <c r="K332">
        <v>93.941000000000003</v>
      </c>
      <c r="L332">
        <v>302</v>
      </c>
      <c r="M332">
        <v>113.364</v>
      </c>
      <c r="N332">
        <v>341</v>
      </c>
      <c r="O332">
        <v>114.345</v>
      </c>
      <c r="P332">
        <v>339</v>
      </c>
      <c r="Q332">
        <v>-20.404399999999999</v>
      </c>
      <c r="R332">
        <v>334</v>
      </c>
      <c r="S332">
        <f t="shared" si="125"/>
        <v>-0.29783817712058613</v>
      </c>
      <c r="T332">
        <f t="shared" si="126"/>
        <v>332</v>
      </c>
      <c r="U332">
        <f t="shared" si="127"/>
        <v>604568.21082886716</v>
      </c>
      <c r="V332">
        <f t="shared" si="128"/>
        <v>281</v>
      </c>
      <c r="W332">
        <f t="shared" si="129"/>
        <v>28.668999458825599</v>
      </c>
      <c r="X332">
        <f t="shared" si="130"/>
        <v>322</v>
      </c>
      <c r="Y332">
        <f t="shared" si="131"/>
        <v>327</v>
      </c>
      <c r="Z332">
        <v>0.1119</v>
      </c>
      <c r="AA332">
        <f t="shared" si="132"/>
        <v>325</v>
      </c>
      <c r="AB332">
        <v>9.0499999999999997E-2</v>
      </c>
      <c r="AC332">
        <f t="shared" si="133"/>
        <v>0.1012</v>
      </c>
      <c r="AD332">
        <f t="shared" si="134"/>
        <v>333</v>
      </c>
      <c r="AE332">
        <v>5.0099999999999999E-2</v>
      </c>
      <c r="AF332">
        <f t="shared" si="135"/>
        <v>338</v>
      </c>
      <c r="AG332">
        <v>0.1648</v>
      </c>
      <c r="AH332">
        <f t="shared" si="136"/>
        <v>302</v>
      </c>
      <c r="AI332">
        <f t="shared" si="137"/>
        <v>318.83333333333331</v>
      </c>
      <c r="AJ332">
        <f>IF(C332=1,(AI332/Z332),REF)</f>
        <v>2849.27018170986</v>
      </c>
      <c r="AK332">
        <f t="shared" si="138"/>
        <v>326</v>
      </c>
      <c r="AL332">
        <f>IF(B332=1,(AI332/AC332),REF)</f>
        <v>3150.527009222661</v>
      </c>
      <c r="AM332">
        <f t="shared" si="139"/>
        <v>332</v>
      </c>
      <c r="AN332">
        <f t="shared" si="140"/>
        <v>326</v>
      </c>
      <c r="AO332" t="str">
        <f t="shared" si="141"/>
        <v>Fairleigh Dickinson</v>
      </c>
      <c r="AP332">
        <f t="shared" si="142"/>
        <v>5.8100805549147289E-2</v>
      </c>
      <c r="AQ332">
        <f t="shared" si="143"/>
        <v>4.4012133914510303E-2</v>
      </c>
      <c r="AR332">
        <f t="shared" si="144"/>
        <v>0.30424280257959835</v>
      </c>
      <c r="AS332" t="str">
        <f t="shared" si="145"/>
        <v>Fairleigh Dickinson</v>
      </c>
      <c r="AT332">
        <f t="shared" si="146"/>
        <v>331</v>
      </c>
      <c r="AU332">
        <f t="shared" si="147"/>
        <v>330</v>
      </c>
      <c r="AW332" t="str">
        <f t="shared" si="148"/>
        <v>Fairleigh Dickinson</v>
      </c>
      <c r="AX332" t="str">
        <f t="shared" si="149"/>
        <v/>
      </c>
      <c r="AY332">
        <v>331</v>
      </c>
    </row>
    <row r="333" spans="1:51" x14ac:dyDescent="0.25">
      <c r="A333">
        <v>1</v>
      </c>
      <c r="B333">
        <v>1</v>
      </c>
      <c r="C333">
        <v>1</v>
      </c>
      <c r="D333" t="s">
        <v>162</v>
      </c>
      <c r="E333">
        <v>68.936800000000005</v>
      </c>
      <c r="F333">
        <v>52</v>
      </c>
      <c r="G333">
        <v>66.607299999999995</v>
      </c>
      <c r="H333">
        <v>57</v>
      </c>
      <c r="I333">
        <v>87.560599999999994</v>
      </c>
      <c r="J333">
        <v>338</v>
      </c>
      <c r="K333">
        <v>87.722899999999996</v>
      </c>
      <c r="L333">
        <v>339</v>
      </c>
      <c r="M333">
        <v>98.308700000000002</v>
      </c>
      <c r="N333">
        <v>121</v>
      </c>
      <c r="O333">
        <v>105.22799999999999</v>
      </c>
      <c r="P333">
        <v>227</v>
      </c>
      <c r="Q333">
        <v>-17.505099999999999</v>
      </c>
      <c r="R333">
        <v>324</v>
      </c>
      <c r="S333">
        <f t="shared" si="125"/>
        <v>-0.25392968632138418</v>
      </c>
      <c r="T333">
        <f t="shared" si="126"/>
        <v>322</v>
      </c>
      <c r="U333">
        <f t="shared" si="127"/>
        <v>530489.85231023526</v>
      </c>
      <c r="V333">
        <f t="shared" si="128"/>
        <v>332</v>
      </c>
      <c r="W333">
        <f t="shared" si="129"/>
        <v>24.943591524987134</v>
      </c>
      <c r="X333">
        <f t="shared" si="130"/>
        <v>157</v>
      </c>
      <c r="Y333">
        <f t="shared" si="131"/>
        <v>239.5</v>
      </c>
      <c r="Z333">
        <v>8.0399999999999999E-2</v>
      </c>
      <c r="AA333">
        <f t="shared" si="132"/>
        <v>335</v>
      </c>
      <c r="AB333">
        <v>0.1898</v>
      </c>
      <c r="AC333">
        <f t="shared" si="133"/>
        <v>0.1351</v>
      </c>
      <c r="AD333">
        <f t="shared" si="134"/>
        <v>323</v>
      </c>
      <c r="AE333">
        <v>0.12590000000000001</v>
      </c>
      <c r="AF333">
        <f t="shared" si="135"/>
        <v>304</v>
      </c>
      <c r="AG333">
        <v>0.13439999999999999</v>
      </c>
      <c r="AH333">
        <f t="shared" si="136"/>
        <v>314</v>
      </c>
      <c r="AI333">
        <f t="shared" si="137"/>
        <v>305.75</v>
      </c>
      <c r="AJ333">
        <f>IF(C333=1,(AI333/Z333),REF)</f>
        <v>3802.8606965174131</v>
      </c>
      <c r="AK333">
        <f t="shared" si="138"/>
        <v>334</v>
      </c>
      <c r="AL333">
        <f>IF(B333=1,(AI333/AC333),REF)</f>
        <v>2263.1384159881568</v>
      </c>
      <c r="AM333">
        <f t="shared" si="139"/>
        <v>322</v>
      </c>
      <c r="AN333">
        <f t="shared" si="140"/>
        <v>322</v>
      </c>
      <c r="AO333" t="str">
        <f t="shared" si="141"/>
        <v>Houston Baptist</v>
      </c>
      <c r="AP333">
        <f t="shared" si="142"/>
        <v>4.0557430965151353E-2</v>
      </c>
      <c r="AQ333">
        <f t="shared" si="143"/>
        <v>6.1235923739640513E-2</v>
      </c>
      <c r="AR333">
        <f t="shared" si="144"/>
        <v>0.30386156663460123</v>
      </c>
      <c r="AS333" t="str">
        <f t="shared" si="145"/>
        <v>Houston Baptist</v>
      </c>
      <c r="AT333">
        <f t="shared" si="146"/>
        <v>332</v>
      </c>
      <c r="AU333">
        <f t="shared" si="147"/>
        <v>325.66666666666669</v>
      </c>
      <c r="AW333" t="str">
        <f t="shared" si="148"/>
        <v>Houston Baptist</v>
      </c>
      <c r="AX333" t="str">
        <f t="shared" si="149"/>
        <v/>
      </c>
      <c r="AY333">
        <v>332</v>
      </c>
    </row>
    <row r="334" spans="1:51" x14ac:dyDescent="0.25">
      <c r="A334">
        <v>1</v>
      </c>
      <c r="B334">
        <v>1</v>
      </c>
      <c r="C334">
        <v>1</v>
      </c>
      <c r="D334" t="s">
        <v>55</v>
      </c>
      <c r="E334">
        <v>67.147999999999996</v>
      </c>
      <c r="F334">
        <v>119</v>
      </c>
      <c r="G334">
        <v>64.077399999999997</v>
      </c>
      <c r="H334">
        <v>164</v>
      </c>
      <c r="I334">
        <v>91.188100000000006</v>
      </c>
      <c r="J334">
        <v>319</v>
      </c>
      <c r="K334">
        <v>92.211100000000002</v>
      </c>
      <c r="L334">
        <v>318</v>
      </c>
      <c r="M334">
        <v>103.86799999999999</v>
      </c>
      <c r="N334">
        <v>240</v>
      </c>
      <c r="O334">
        <v>112.05200000000001</v>
      </c>
      <c r="P334">
        <v>323</v>
      </c>
      <c r="Q334">
        <v>-19.840699999999998</v>
      </c>
      <c r="R334">
        <v>331</v>
      </c>
      <c r="S334">
        <f t="shared" si="125"/>
        <v>-0.29548013343658791</v>
      </c>
      <c r="T334">
        <f t="shared" si="126"/>
        <v>330</v>
      </c>
      <c r="U334">
        <f t="shared" si="127"/>
        <v>570951.853805625</v>
      </c>
      <c r="V334">
        <f t="shared" si="128"/>
        <v>306</v>
      </c>
      <c r="W334">
        <f t="shared" si="129"/>
        <v>28.316416940518721</v>
      </c>
      <c r="X334">
        <f t="shared" si="130"/>
        <v>317</v>
      </c>
      <c r="Y334">
        <f t="shared" si="131"/>
        <v>323.5</v>
      </c>
      <c r="Z334">
        <v>9.5100000000000004E-2</v>
      </c>
      <c r="AA334">
        <f t="shared" si="132"/>
        <v>331</v>
      </c>
      <c r="AB334">
        <v>0.1241</v>
      </c>
      <c r="AC334">
        <f t="shared" si="133"/>
        <v>0.1096</v>
      </c>
      <c r="AD334">
        <f t="shared" si="134"/>
        <v>329</v>
      </c>
      <c r="AE334">
        <v>0.1588</v>
      </c>
      <c r="AF334">
        <f t="shared" si="135"/>
        <v>292</v>
      </c>
      <c r="AG334">
        <v>0.12470000000000001</v>
      </c>
      <c r="AH334">
        <f t="shared" si="136"/>
        <v>322</v>
      </c>
      <c r="AI334">
        <f t="shared" si="137"/>
        <v>317.08333333333331</v>
      </c>
      <c r="AJ334">
        <f>IF(C334=1,(AI334/Z334),REF)</f>
        <v>3334.2096039256921</v>
      </c>
      <c r="AK334">
        <f t="shared" si="138"/>
        <v>330</v>
      </c>
      <c r="AL334">
        <f>IF(B334=1,(AI334/AC334),REF)</f>
        <v>2893.0961070559606</v>
      </c>
      <c r="AM334">
        <f t="shared" si="139"/>
        <v>329</v>
      </c>
      <c r="AN334">
        <f t="shared" si="140"/>
        <v>329</v>
      </c>
      <c r="AO334" t="str">
        <f t="shared" si="141"/>
        <v>Alabama St.</v>
      </c>
      <c r="AP334">
        <f t="shared" si="142"/>
        <v>4.8607877500658786E-2</v>
      </c>
      <c r="AQ334">
        <f t="shared" si="143"/>
        <v>4.8175919294505327E-2</v>
      </c>
      <c r="AR334">
        <f t="shared" si="144"/>
        <v>0.29778928285689221</v>
      </c>
      <c r="AS334" t="str">
        <f t="shared" si="145"/>
        <v>Alabama St.</v>
      </c>
      <c r="AT334">
        <f t="shared" si="146"/>
        <v>333</v>
      </c>
      <c r="AU334">
        <f t="shared" si="147"/>
        <v>330.33333333333331</v>
      </c>
      <c r="AW334" t="str">
        <f t="shared" si="148"/>
        <v>Alabama St.</v>
      </c>
      <c r="AX334" t="str">
        <f t="shared" si="149"/>
        <v/>
      </c>
      <c r="AY334">
        <v>333</v>
      </c>
    </row>
    <row r="335" spans="1:51" x14ac:dyDescent="0.25">
      <c r="A335">
        <v>1</v>
      </c>
      <c r="B335">
        <v>1</v>
      </c>
      <c r="C335">
        <v>1</v>
      </c>
      <c r="D335" t="s">
        <v>193</v>
      </c>
      <c r="E335">
        <v>71.830699999999993</v>
      </c>
      <c r="F335">
        <v>4</v>
      </c>
      <c r="G335">
        <v>68.506600000000006</v>
      </c>
      <c r="H335">
        <v>19</v>
      </c>
      <c r="I335">
        <v>93.671999999999997</v>
      </c>
      <c r="J335">
        <v>298</v>
      </c>
      <c r="K335">
        <v>94.463999999999999</v>
      </c>
      <c r="L335">
        <v>298</v>
      </c>
      <c r="M335">
        <v>113.441</v>
      </c>
      <c r="N335">
        <v>342</v>
      </c>
      <c r="O335">
        <v>116.184</v>
      </c>
      <c r="P335">
        <v>341</v>
      </c>
      <c r="Q335">
        <v>-21.720400000000001</v>
      </c>
      <c r="R335">
        <v>338</v>
      </c>
      <c r="S335">
        <f t="shared" si="125"/>
        <v>-0.30237767416995798</v>
      </c>
      <c r="T335">
        <f t="shared" si="126"/>
        <v>334</v>
      </c>
      <c r="U335">
        <f t="shared" si="127"/>
        <v>640977.46568478714</v>
      </c>
      <c r="V335">
        <f t="shared" si="128"/>
        <v>238</v>
      </c>
      <c r="W335">
        <f t="shared" si="129"/>
        <v>28.04942870723443</v>
      </c>
      <c r="X335">
        <f t="shared" si="130"/>
        <v>310</v>
      </c>
      <c r="Y335">
        <f t="shared" si="131"/>
        <v>322</v>
      </c>
      <c r="Z335">
        <v>9.9299999999999999E-2</v>
      </c>
      <c r="AA335">
        <f t="shared" si="132"/>
        <v>327</v>
      </c>
      <c r="AB335">
        <v>6.1699999999999998E-2</v>
      </c>
      <c r="AC335">
        <f t="shared" si="133"/>
        <v>8.0500000000000002E-2</v>
      </c>
      <c r="AD335">
        <f t="shared" si="134"/>
        <v>340</v>
      </c>
      <c r="AE335">
        <v>0.2394</v>
      </c>
      <c r="AF335">
        <f t="shared" si="135"/>
        <v>264</v>
      </c>
      <c r="AG335">
        <v>4.65E-2</v>
      </c>
      <c r="AH335">
        <f t="shared" si="136"/>
        <v>345</v>
      </c>
      <c r="AI335">
        <f t="shared" si="137"/>
        <v>307.16666666666669</v>
      </c>
      <c r="AJ335">
        <f>IF(C335=1,(AI335/Z335),REF)</f>
        <v>3093.3199060087281</v>
      </c>
      <c r="AK335">
        <f t="shared" si="138"/>
        <v>328</v>
      </c>
      <c r="AL335">
        <f>IF(B335=1,(AI335/AC335),REF)</f>
        <v>3815.7349896480332</v>
      </c>
      <c r="AM335">
        <f t="shared" si="139"/>
        <v>338</v>
      </c>
      <c r="AN335">
        <f t="shared" si="140"/>
        <v>328</v>
      </c>
      <c r="AO335" t="str">
        <f t="shared" si="141"/>
        <v>Longwood</v>
      </c>
      <c r="AP335">
        <f t="shared" si="142"/>
        <v>5.1136640787952548E-2</v>
      </c>
      <c r="AQ335">
        <f t="shared" si="143"/>
        <v>3.4181287635652362E-2</v>
      </c>
      <c r="AR335">
        <f t="shared" si="144"/>
        <v>0.28314188727325568</v>
      </c>
      <c r="AS335" t="str">
        <f t="shared" si="145"/>
        <v>Longwood</v>
      </c>
      <c r="AT335">
        <f t="shared" si="146"/>
        <v>334</v>
      </c>
      <c r="AU335">
        <f t="shared" si="147"/>
        <v>334</v>
      </c>
      <c r="AW335" t="str">
        <f t="shared" si="148"/>
        <v>Longwood</v>
      </c>
      <c r="AX335" t="str">
        <f t="shared" si="149"/>
        <v/>
      </c>
      <c r="AY335">
        <v>334</v>
      </c>
    </row>
    <row r="336" spans="1:51" x14ac:dyDescent="0.25">
      <c r="A336">
        <v>1</v>
      </c>
      <c r="B336">
        <v>1</v>
      </c>
      <c r="C336">
        <v>1</v>
      </c>
      <c r="D336" t="s">
        <v>333</v>
      </c>
      <c r="E336">
        <v>69.136799999999994</v>
      </c>
      <c r="F336">
        <v>48</v>
      </c>
      <c r="G336">
        <v>65.912999999999997</v>
      </c>
      <c r="H336">
        <v>74</v>
      </c>
      <c r="I336">
        <v>93.386799999999994</v>
      </c>
      <c r="J336">
        <v>300</v>
      </c>
      <c r="K336">
        <v>93.712299999999999</v>
      </c>
      <c r="L336">
        <v>306</v>
      </c>
      <c r="M336">
        <v>110.82</v>
      </c>
      <c r="N336">
        <v>336</v>
      </c>
      <c r="O336">
        <v>113.851</v>
      </c>
      <c r="P336">
        <v>337</v>
      </c>
      <c r="Q336">
        <v>-20.138500000000001</v>
      </c>
      <c r="R336">
        <v>333</v>
      </c>
      <c r="S336">
        <f t="shared" si="125"/>
        <v>-0.29128770784878677</v>
      </c>
      <c r="T336">
        <f t="shared" si="126"/>
        <v>329</v>
      </c>
      <c r="U336">
        <f t="shared" si="127"/>
        <v>607159.04375844239</v>
      </c>
      <c r="V336">
        <f t="shared" si="128"/>
        <v>278</v>
      </c>
      <c r="W336">
        <f t="shared" si="129"/>
        <v>28.211727802601128</v>
      </c>
      <c r="X336">
        <f t="shared" si="130"/>
        <v>314</v>
      </c>
      <c r="Y336">
        <f t="shared" si="131"/>
        <v>321.5</v>
      </c>
      <c r="Z336">
        <v>8.5199999999999998E-2</v>
      </c>
      <c r="AA336">
        <f t="shared" si="132"/>
        <v>333</v>
      </c>
      <c r="AB336">
        <v>9.2299999999999993E-2</v>
      </c>
      <c r="AC336">
        <f t="shared" si="133"/>
        <v>8.8749999999999996E-2</v>
      </c>
      <c r="AD336">
        <f t="shared" si="134"/>
        <v>335</v>
      </c>
      <c r="AE336">
        <v>7.7100000000000002E-2</v>
      </c>
      <c r="AF336">
        <f t="shared" si="135"/>
        <v>331</v>
      </c>
      <c r="AG336">
        <v>8.6300000000000002E-2</v>
      </c>
      <c r="AH336">
        <f t="shared" si="136"/>
        <v>333</v>
      </c>
      <c r="AI336">
        <f t="shared" si="137"/>
        <v>321.25</v>
      </c>
      <c r="AJ336">
        <f>IF(C336=1,(AI336/Z336),REF)</f>
        <v>3770.5399061032863</v>
      </c>
      <c r="AK336">
        <f t="shared" si="138"/>
        <v>333</v>
      </c>
      <c r="AL336">
        <f>IF(B336=1,(AI336/AC336),REF)</f>
        <v>3619.7183098591549</v>
      </c>
      <c r="AM336">
        <f t="shared" si="139"/>
        <v>336</v>
      </c>
      <c r="AN336">
        <f t="shared" si="140"/>
        <v>333</v>
      </c>
      <c r="AO336" t="str">
        <f t="shared" si="141"/>
        <v>Tennessee Martin</v>
      </c>
      <c r="AP336">
        <f t="shared" si="142"/>
        <v>4.3015469869661774E-2</v>
      </c>
      <c r="AQ336">
        <f t="shared" si="143"/>
        <v>3.7933579790830681E-2</v>
      </c>
      <c r="AR336">
        <f t="shared" si="144"/>
        <v>0.27725073333370498</v>
      </c>
      <c r="AS336" t="str">
        <f t="shared" si="145"/>
        <v>Tennessee Martin</v>
      </c>
      <c r="AT336">
        <f t="shared" si="146"/>
        <v>335</v>
      </c>
      <c r="AU336">
        <f t="shared" si="147"/>
        <v>334.33333333333331</v>
      </c>
      <c r="AW336" t="str">
        <f t="shared" si="148"/>
        <v>Tennessee Martin</v>
      </c>
      <c r="AX336" t="str">
        <f t="shared" si="149"/>
        <v/>
      </c>
      <c r="AY336">
        <v>335</v>
      </c>
    </row>
    <row r="337" spans="1:51" x14ac:dyDescent="0.25">
      <c r="A337">
        <v>1</v>
      </c>
      <c r="B337">
        <v>1</v>
      </c>
      <c r="C337">
        <v>1</v>
      </c>
      <c r="D337" t="s">
        <v>311</v>
      </c>
      <c r="E337">
        <v>65.691500000000005</v>
      </c>
      <c r="F337">
        <v>188</v>
      </c>
      <c r="G337">
        <v>63.241399999999999</v>
      </c>
      <c r="H337">
        <v>199</v>
      </c>
      <c r="I337">
        <v>87.900800000000004</v>
      </c>
      <c r="J337">
        <v>336</v>
      </c>
      <c r="K337">
        <v>91.643299999999996</v>
      </c>
      <c r="L337">
        <v>323</v>
      </c>
      <c r="M337">
        <v>107.589</v>
      </c>
      <c r="N337">
        <v>314</v>
      </c>
      <c r="O337">
        <v>113.886</v>
      </c>
      <c r="P337">
        <v>338</v>
      </c>
      <c r="Q337">
        <v>-22.242799999999999</v>
      </c>
      <c r="R337">
        <v>340</v>
      </c>
      <c r="S337">
        <f t="shared" si="125"/>
        <v>-0.33859327310230392</v>
      </c>
      <c r="T337">
        <f t="shared" si="126"/>
        <v>340</v>
      </c>
      <c r="U337">
        <f t="shared" si="127"/>
        <v>551709.69716957642</v>
      </c>
      <c r="V337">
        <f t="shared" si="128"/>
        <v>324</v>
      </c>
      <c r="W337">
        <f t="shared" si="129"/>
        <v>29.705944453415583</v>
      </c>
      <c r="X337">
        <f t="shared" si="130"/>
        <v>334</v>
      </c>
      <c r="Y337">
        <f t="shared" si="131"/>
        <v>337</v>
      </c>
      <c r="Z337">
        <v>8.5000000000000006E-2</v>
      </c>
      <c r="AA337">
        <f t="shared" si="132"/>
        <v>334</v>
      </c>
      <c r="AB337">
        <v>7.5200000000000003E-2</v>
      </c>
      <c r="AC337">
        <f t="shared" si="133"/>
        <v>8.0100000000000005E-2</v>
      </c>
      <c r="AD337">
        <f t="shared" si="134"/>
        <v>341</v>
      </c>
      <c r="AE337">
        <v>9.8400000000000001E-2</v>
      </c>
      <c r="AF337">
        <f t="shared" si="135"/>
        <v>319</v>
      </c>
      <c r="AG337">
        <v>8.09E-2</v>
      </c>
      <c r="AH337">
        <f t="shared" si="136"/>
        <v>335</v>
      </c>
      <c r="AI337">
        <f t="shared" si="137"/>
        <v>332.66666666666669</v>
      </c>
      <c r="AJ337">
        <f>IF(C337=1,(AI337/Z337),REF)</f>
        <v>3913.7254901960782</v>
      </c>
      <c r="AK337">
        <f t="shared" si="138"/>
        <v>335</v>
      </c>
      <c r="AL337">
        <f>IF(B337=1,(AI337/AC337),REF)</f>
        <v>4153.1419059508944</v>
      </c>
      <c r="AM337">
        <f t="shared" si="139"/>
        <v>341</v>
      </c>
      <c r="AN337">
        <f t="shared" si="140"/>
        <v>335</v>
      </c>
      <c r="AO337" t="str">
        <f t="shared" si="141"/>
        <v>South Carolina St.</v>
      </c>
      <c r="AP337">
        <f t="shared" si="142"/>
        <v>4.2754843413256395E-2</v>
      </c>
      <c r="AQ337">
        <f t="shared" si="143"/>
        <v>3.365311223181755E-2</v>
      </c>
      <c r="AR337">
        <f t="shared" si="144"/>
        <v>0.27092147643974851</v>
      </c>
      <c r="AS337" t="str">
        <f t="shared" si="145"/>
        <v>South Carolina St.</v>
      </c>
      <c r="AT337">
        <f t="shared" si="146"/>
        <v>336</v>
      </c>
      <c r="AU337">
        <f t="shared" si="147"/>
        <v>337.33333333333331</v>
      </c>
      <c r="AW337" t="str">
        <f t="shared" si="148"/>
        <v>South Carolina St.</v>
      </c>
      <c r="AX337" t="str">
        <f t="shared" si="149"/>
        <v/>
      </c>
      <c r="AY337">
        <v>336</v>
      </c>
    </row>
    <row r="338" spans="1:51" x14ac:dyDescent="0.25">
      <c r="A338">
        <v>1</v>
      </c>
      <c r="B338">
        <v>1</v>
      </c>
      <c r="C338">
        <v>1</v>
      </c>
      <c r="D338" t="s">
        <v>343</v>
      </c>
      <c r="E338">
        <v>64.769800000000004</v>
      </c>
      <c r="F338">
        <v>226</v>
      </c>
      <c r="G338">
        <v>63.293700000000001</v>
      </c>
      <c r="H338">
        <v>197</v>
      </c>
      <c r="I338">
        <v>97.906800000000004</v>
      </c>
      <c r="J338">
        <v>230</v>
      </c>
      <c r="K338">
        <v>98.281999999999996</v>
      </c>
      <c r="L338">
        <v>250</v>
      </c>
      <c r="M338">
        <v>115.51600000000001</v>
      </c>
      <c r="N338">
        <v>344</v>
      </c>
      <c r="O338">
        <v>119.199</v>
      </c>
      <c r="P338">
        <v>346</v>
      </c>
      <c r="Q338">
        <v>-20.917100000000001</v>
      </c>
      <c r="R338">
        <v>335</v>
      </c>
      <c r="S338">
        <f t="shared" si="125"/>
        <v>-0.3229437175967812</v>
      </c>
      <c r="T338">
        <f t="shared" si="126"/>
        <v>338</v>
      </c>
      <c r="U338">
        <f t="shared" si="127"/>
        <v>625634.26633917517</v>
      </c>
      <c r="V338">
        <f t="shared" si="128"/>
        <v>259</v>
      </c>
      <c r="W338">
        <f t="shared" si="129"/>
        <v>32.408850179735893</v>
      </c>
      <c r="X338">
        <f t="shared" si="130"/>
        <v>345</v>
      </c>
      <c r="Y338">
        <f t="shared" si="131"/>
        <v>341.5</v>
      </c>
      <c r="Z338">
        <v>6.7199999999999996E-2</v>
      </c>
      <c r="AA338">
        <f t="shared" si="132"/>
        <v>337</v>
      </c>
      <c r="AB338">
        <v>0.1164</v>
      </c>
      <c r="AC338">
        <f t="shared" si="133"/>
        <v>9.1799999999999993E-2</v>
      </c>
      <c r="AD338">
        <f t="shared" si="134"/>
        <v>334</v>
      </c>
      <c r="AE338">
        <v>8.0299999999999996E-2</v>
      </c>
      <c r="AF338">
        <f t="shared" si="135"/>
        <v>329</v>
      </c>
      <c r="AG338">
        <v>6.3299999999999995E-2</v>
      </c>
      <c r="AH338">
        <f t="shared" si="136"/>
        <v>341</v>
      </c>
      <c r="AI338">
        <f t="shared" si="137"/>
        <v>323.75</v>
      </c>
      <c r="AJ338">
        <f>IF(C338=1,(AI338/Z338),REF)</f>
        <v>4817.7083333333339</v>
      </c>
      <c r="AK338">
        <f t="shared" si="138"/>
        <v>337</v>
      </c>
      <c r="AL338">
        <f>IF(B338=1,(AI338/AC338),REF)</f>
        <v>3526.6884531590417</v>
      </c>
      <c r="AM338">
        <f t="shared" si="139"/>
        <v>334</v>
      </c>
      <c r="AN338">
        <f t="shared" si="140"/>
        <v>334</v>
      </c>
      <c r="AO338" t="str">
        <f t="shared" si="141"/>
        <v>The Citadel</v>
      </c>
      <c r="AP338">
        <f t="shared" si="142"/>
        <v>3.3106300535957436E-2</v>
      </c>
      <c r="AQ338">
        <f t="shared" si="143"/>
        <v>3.9365122595315154E-2</v>
      </c>
      <c r="AR338">
        <f t="shared" si="144"/>
        <v>0.26524958776247209</v>
      </c>
      <c r="AS338" t="str">
        <f t="shared" si="145"/>
        <v>The Citadel</v>
      </c>
      <c r="AT338">
        <f t="shared" si="146"/>
        <v>337</v>
      </c>
      <c r="AU338">
        <f t="shared" si="147"/>
        <v>335</v>
      </c>
      <c r="AW338" t="str">
        <f t="shared" si="148"/>
        <v>The Citadel</v>
      </c>
      <c r="AX338" t="str">
        <f t="shared" si="149"/>
        <v/>
      </c>
      <c r="AY338">
        <v>337</v>
      </c>
    </row>
    <row r="339" spans="1:51" x14ac:dyDescent="0.25">
      <c r="A339">
        <v>1</v>
      </c>
      <c r="B339">
        <v>1</v>
      </c>
      <c r="C339">
        <v>1</v>
      </c>
      <c r="D339" t="s">
        <v>163</v>
      </c>
      <c r="E339">
        <v>61.9375</v>
      </c>
      <c r="F339">
        <v>313</v>
      </c>
      <c r="G339">
        <v>60.366900000000001</v>
      </c>
      <c r="H339">
        <v>299</v>
      </c>
      <c r="I339">
        <v>82.930899999999994</v>
      </c>
      <c r="J339">
        <v>346</v>
      </c>
      <c r="K339">
        <v>83.923599999999993</v>
      </c>
      <c r="L339">
        <v>346</v>
      </c>
      <c r="M339">
        <v>97.597300000000004</v>
      </c>
      <c r="N339">
        <v>101</v>
      </c>
      <c r="O339">
        <v>102.54300000000001</v>
      </c>
      <c r="P339">
        <v>165</v>
      </c>
      <c r="Q339">
        <v>-18.619499999999999</v>
      </c>
      <c r="R339">
        <v>329</v>
      </c>
      <c r="S339">
        <f t="shared" si="125"/>
        <v>-0.30061594349142301</v>
      </c>
      <c r="T339">
        <f t="shared" si="126"/>
        <v>333</v>
      </c>
      <c r="U339">
        <f t="shared" si="127"/>
        <v>436236.38132670993</v>
      </c>
      <c r="V339">
        <f t="shared" si="128"/>
        <v>346</v>
      </c>
      <c r="W339">
        <f t="shared" si="129"/>
        <v>26.637653085347175</v>
      </c>
      <c r="X339">
        <f t="shared" si="130"/>
        <v>266</v>
      </c>
      <c r="Y339">
        <f t="shared" si="131"/>
        <v>299.5</v>
      </c>
      <c r="Z339">
        <v>4.8899999999999999E-2</v>
      </c>
      <c r="AA339">
        <f t="shared" si="132"/>
        <v>342</v>
      </c>
      <c r="AB339">
        <v>0.17130000000000001</v>
      </c>
      <c r="AC339">
        <f t="shared" si="133"/>
        <v>0.1101</v>
      </c>
      <c r="AD339">
        <f t="shared" si="134"/>
        <v>327</v>
      </c>
      <c r="AE339">
        <v>4.0300000000000002E-2</v>
      </c>
      <c r="AF339">
        <f t="shared" si="135"/>
        <v>341</v>
      </c>
      <c r="AG339">
        <v>0.1082</v>
      </c>
      <c r="AH339">
        <f t="shared" si="136"/>
        <v>326</v>
      </c>
      <c r="AI339">
        <f t="shared" si="137"/>
        <v>328.75</v>
      </c>
      <c r="AJ339">
        <f>IF(C339=1,(AI339/Z339),REF)</f>
        <v>6722.9038854805731</v>
      </c>
      <c r="AK339">
        <f t="shared" si="138"/>
        <v>342</v>
      </c>
      <c r="AL339">
        <f>IF(B339=1,(AI339/AC339),REF)</f>
        <v>2985.9218891916439</v>
      </c>
      <c r="AM339">
        <f t="shared" si="139"/>
        <v>330</v>
      </c>
      <c r="AN339">
        <f t="shared" si="140"/>
        <v>327</v>
      </c>
      <c r="AO339" t="str">
        <f t="shared" si="141"/>
        <v>Howard</v>
      </c>
      <c r="AP339">
        <f t="shared" si="142"/>
        <v>2.3301216734813036E-2</v>
      </c>
      <c r="AQ339">
        <f t="shared" si="143"/>
        <v>4.8205026700427887E-2</v>
      </c>
      <c r="AR339">
        <f t="shared" si="144"/>
        <v>0.26383085626035563</v>
      </c>
      <c r="AS339" t="str">
        <f t="shared" si="145"/>
        <v>Howard</v>
      </c>
      <c r="AT339">
        <f t="shared" si="146"/>
        <v>338</v>
      </c>
      <c r="AU339">
        <f t="shared" si="147"/>
        <v>330.66666666666669</v>
      </c>
      <c r="AW339" t="str">
        <f t="shared" si="148"/>
        <v>Howard</v>
      </c>
      <c r="AX339" t="str">
        <f t="shared" si="149"/>
        <v/>
      </c>
      <c r="AY339">
        <v>338</v>
      </c>
    </row>
    <row r="340" spans="1:51" x14ac:dyDescent="0.25">
      <c r="A340">
        <v>1</v>
      </c>
      <c r="B340">
        <v>1</v>
      </c>
      <c r="C340">
        <v>1</v>
      </c>
      <c r="D340" t="s">
        <v>54</v>
      </c>
      <c r="E340">
        <v>66.626599999999996</v>
      </c>
      <c r="F340">
        <v>145</v>
      </c>
      <c r="G340">
        <v>64.205399999999997</v>
      </c>
      <c r="H340">
        <v>159</v>
      </c>
      <c r="I340">
        <v>91.412700000000001</v>
      </c>
      <c r="J340">
        <v>317</v>
      </c>
      <c r="K340">
        <v>90.579599999999999</v>
      </c>
      <c r="L340">
        <v>328</v>
      </c>
      <c r="M340">
        <v>104.006</v>
      </c>
      <c r="N340">
        <v>246</v>
      </c>
      <c r="O340">
        <v>111.498</v>
      </c>
      <c r="P340">
        <v>321</v>
      </c>
      <c r="Q340">
        <v>-20.918600000000001</v>
      </c>
      <c r="R340">
        <v>336</v>
      </c>
      <c r="S340">
        <f t="shared" si="125"/>
        <v>-0.3139646927803611</v>
      </c>
      <c r="T340">
        <f t="shared" si="126"/>
        <v>337</v>
      </c>
      <c r="U340">
        <f t="shared" si="127"/>
        <v>546648.86220895778</v>
      </c>
      <c r="V340">
        <f t="shared" si="128"/>
        <v>326</v>
      </c>
      <c r="W340">
        <f t="shared" si="129"/>
        <v>28.312594710596155</v>
      </c>
      <c r="X340">
        <f t="shared" si="130"/>
        <v>316</v>
      </c>
      <c r="Y340">
        <f t="shared" si="131"/>
        <v>326.5</v>
      </c>
      <c r="Z340">
        <v>5.5800000000000002E-2</v>
      </c>
      <c r="AA340">
        <f t="shared" si="132"/>
        <v>340</v>
      </c>
      <c r="AB340">
        <v>0.1186</v>
      </c>
      <c r="AC340">
        <f t="shared" si="133"/>
        <v>8.72E-2</v>
      </c>
      <c r="AD340">
        <f t="shared" si="134"/>
        <v>337</v>
      </c>
      <c r="AE340">
        <v>9.5600000000000004E-2</v>
      </c>
      <c r="AF340">
        <f t="shared" si="135"/>
        <v>322</v>
      </c>
      <c r="AG340">
        <v>0.1331</v>
      </c>
      <c r="AH340">
        <f t="shared" si="136"/>
        <v>315</v>
      </c>
      <c r="AI340">
        <f t="shared" si="137"/>
        <v>327.25</v>
      </c>
      <c r="AJ340">
        <f>IF(C340=1,(AI340/Z340),REF)</f>
        <v>5864.6953405017921</v>
      </c>
      <c r="AK340">
        <f t="shared" si="138"/>
        <v>339</v>
      </c>
      <c r="AL340">
        <f>IF(B340=1,(AI340/AC340),REF)</f>
        <v>3752.8669724770643</v>
      </c>
      <c r="AM340">
        <f t="shared" si="139"/>
        <v>337</v>
      </c>
      <c r="AN340">
        <f t="shared" si="140"/>
        <v>337</v>
      </c>
      <c r="AO340" t="str">
        <f t="shared" si="141"/>
        <v>Alabama A&amp;M</v>
      </c>
      <c r="AP340">
        <f t="shared" si="142"/>
        <v>2.6954736078151218E-2</v>
      </c>
      <c r="AQ340">
        <f t="shared" si="143"/>
        <v>3.710316030586016E-2</v>
      </c>
      <c r="AR340">
        <f t="shared" si="144"/>
        <v>0.25247423839107647</v>
      </c>
      <c r="AS340" t="str">
        <f t="shared" si="145"/>
        <v>Alabama A&amp;M</v>
      </c>
      <c r="AT340">
        <f t="shared" si="146"/>
        <v>339</v>
      </c>
      <c r="AU340">
        <f t="shared" si="147"/>
        <v>337.66666666666669</v>
      </c>
      <c r="AW340" t="str">
        <f t="shared" si="148"/>
        <v>Alabama A&amp;M</v>
      </c>
      <c r="AX340" t="str">
        <f t="shared" si="149"/>
        <v/>
      </c>
      <c r="AY340">
        <v>339</v>
      </c>
    </row>
    <row r="341" spans="1:51" x14ac:dyDescent="0.25">
      <c r="A341">
        <v>1</v>
      </c>
      <c r="B341">
        <v>1</v>
      </c>
      <c r="C341">
        <v>1</v>
      </c>
      <c r="D341" t="s">
        <v>142</v>
      </c>
      <c r="E341">
        <v>64.164500000000004</v>
      </c>
      <c r="F341">
        <v>250</v>
      </c>
      <c r="G341">
        <v>62.948799999999999</v>
      </c>
      <c r="H341">
        <v>213</v>
      </c>
      <c r="I341">
        <v>91.690299999999993</v>
      </c>
      <c r="J341">
        <v>314</v>
      </c>
      <c r="K341">
        <v>91.680099999999996</v>
      </c>
      <c r="L341">
        <v>320</v>
      </c>
      <c r="M341">
        <v>110.65300000000001</v>
      </c>
      <c r="N341">
        <v>334</v>
      </c>
      <c r="O341">
        <v>115.078</v>
      </c>
      <c r="P341">
        <v>340</v>
      </c>
      <c r="Q341">
        <v>-23.398099999999999</v>
      </c>
      <c r="R341">
        <v>342</v>
      </c>
      <c r="S341">
        <f t="shared" si="125"/>
        <v>-0.36465491042554693</v>
      </c>
      <c r="T341">
        <f t="shared" si="126"/>
        <v>343</v>
      </c>
      <c r="U341">
        <f t="shared" si="127"/>
        <v>539318.06920571357</v>
      </c>
      <c r="V341">
        <f t="shared" si="128"/>
        <v>328</v>
      </c>
      <c r="W341">
        <f t="shared" si="129"/>
        <v>30.923801319952631</v>
      </c>
      <c r="X341">
        <f t="shared" si="130"/>
        <v>342</v>
      </c>
      <c r="Y341">
        <f t="shared" si="131"/>
        <v>342.5</v>
      </c>
      <c r="Z341">
        <v>5.6899999999999999E-2</v>
      </c>
      <c r="AA341">
        <f t="shared" si="132"/>
        <v>339</v>
      </c>
      <c r="AB341">
        <v>0.11020000000000001</v>
      </c>
      <c r="AC341">
        <f t="shared" si="133"/>
        <v>8.3549999999999999E-2</v>
      </c>
      <c r="AD341">
        <f t="shared" si="134"/>
        <v>339</v>
      </c>
      <c r="AE341">
        <v>3.5999999999999997E-2</v>
      </c>
      <c r="AF341">
        <f t="shared" si="135"/>
        <v>342</v>
      </c>
      <c r="AG341">
        <v>5.0200000000000002E-2</v>
      </c>
      <c r="AH341">
        <f t="shared" si="136"/>
        <v>343</v>
      </c>
      <c r="AI341">
        <f t="shared" si="137"/>
        <v>339.58333333333331</v>
      </c>
      <c r="AJ341">
        <f>IF(C341=1,(AI341/Z341),REF)</f>
        <v>5968.0726420620967</v>
      </c>
      <c r="AK341">
        <f t="shared" si="138"/>
        <v>340</v>
      </c>
      <c r="AL341">
        <f>IF(B341=1,(AI341/AC341),REF)</f>
        <v>4064.4324755635348</v>
      </c>
      <c r="AM341">
        <f t="shared" si="139"/>
        <v>340</v>
      </c>
      <c r="AN341">
        <f t="shared" si="140"/>
        <v>339</v>
      </c>
      <c r="AO341" t="str">
        <f t="shared" si="141"/>
        <v>Furman</v>
      </c>
      <c r="AP341">
        <f t="shared" si="142"/>
        <v>2.7438115941149074E-2</v>
      </c>
      <c r="AQ341">
        <f t="shared" si="143"/>
        <v>3.5197456366828951E-2</v>
      </c>
      <c r="AR341">
        <f t="shared" si="144"/>
        <v>0.25021677469858417</v>
      </c>
      <c r="AS341" t="str">
        <f t="shared" si="145"/>
        <v>Furman</v>
      </c>
      <c r="AT341">
        <f t="shared" si="146"/>
        <v>340</v>
      </c>
      <c r="AU341">
        <f t="shared" si="147"/>
        <v>339.33333333333331</v>
      </c>
      <c r="AW341" t="str">
        <f t="shared" si="148"/>
        <v>Furman</v>
      </c>
      <c r="AX341" t="str">
        <f t="shared" si="149"/>
        <v/>
      </c>
      <c r="AY341">
        <v>340</v>
      </c>
    </row>
    <row r="342" spans="1:51" x14ac:dyDescent="0.25">
      <c r="A342">
        <v>1</v>
      </c>
      <c r="B342">
        <v>1</v>
      </c>
      <c r="C342">
        <v>1</v>
      </c>
      <c r="D342" t="s">
        <v>222</v>
      </c>
      <c r="E342">
        <v>70.717100000000002</v>
      </c>
      <c r="F342">
        <v>19</v>
      </c>
      <c r="G342">
        <v>68.597800000000007</v>
      </c>
      <c r="H342">
        <v>16</v>
      </c>
      <c r="I342">
        <v>88.805899999999994</v>
      </c>
      <c r="J342">
        <v>331</v>
      </c>
      <c r="K342">
        <v>89.870800000000003</v>
      </c>
      <c r="L342">
        <v>331</v>
      </c>
      <c r="M342">
        <v>104.232</v>
      </c>
      <c r="N342">
        <v>251</v>
      </c>
      <c r="O342">
        <v>112.057</v>
      </c>
      <c r="P342">
        <v>324</v>
      </c>
      <c r="Q342">
        <v>-22.1861</v>
      </c>
      <c r="R342">
        <v>339</v>
      </c>
      <c r="S342">
        <f t="shared" si="125"/>
        <v>-0.31373175653413388</v>
      </c>
      <c r="T342">
        <f t="shared" si="126"/>
        <v>336</v>
      </c>
      <c r="U342">
        <f t="shared" si="127"/>
        <v>571165.09357749217</v>
      </c>
      <c r="V342">
        <f t="shared" si="128"/>
        <v>305</v>
      </c>
      <c r="W342">
        <f t="shared" si="129"/>
        <v>26.889203843740358</v>
      </c>
      <c r="X342">
        <f t="shared" si="130"/>
        <v>271</v>
      </c>
      <c r="Y342">
        <f t="shared" si="131"/>
        <v>303.5</v>
      </c>
      <c r="Z342">
        <v>6.4899999999999999E-2</v>
      </c>
      <c r="AA342">
        <f t="shared" si="132"/>
        <v>338</v>
      </c>
      <c r="AB342">
        <v>8.2600000000000007E-2</v>
      </c>
      <c r="AC342">
        <f t="shared" si="133"/>
        <v>7.375000000000001E-2</v>
      </c>
      <c r="AD342">
        <f t="shared" si="134"/>
        <v>342</v>
      </c>
      <c r="AE342">
        <v>6.4699999999999994E-2</v>
      </c>
      <c r="AF342">
        <f t="shared" si="135"/>
        <v>334</v>
      </c>
      <c r="AG342">
        <v>7.51E-2</v>
      </c>
      <c r="AH342">
        <f t="shared" si="136"/>
        <v>336</v>
      </c>
      <c r="AI342">
        <f t="shared" si="137"/>
        <v>326.08333333333331</v>
      </c>
      <c r="AJ342">
        <f>IF(C342=1,(AI342/Z342),REF)</f>
        <v>5024.3965074473545</v>
      </c>
      <c r="AK342">
        <f t="shared" si="138"/>
        <v>338</v>
      </c>
      <c r="AL342">
        <f>IF(B342=1,(AI342/AC342),REF)</f>
        <v>4421.4689265536717</v>
      </c>
      <c r="AM342">
        <f t="shared" si="139"/>
        <v>342</v>
      </c>
      <c r="AN342">
        <f t="shared" si="140"/>
        <v>338</v>
      </c>
      <c r="AO342" t="str">
        <f t="shared" si="141"/>
        <v>Mississippi Valley St.</v>
      </c>
      <c r="AP342">
        <f t="shared" si="142"/>
        <v>3.1839169931492994E-2</v>
      </c>
      <c r="AQ342">
        <f t="shared" si="143"/>
        <v>3.0743691717880415E-2</v>
      </c>
      <c r="AR342">
        <f t="shared" si="144"/>
        <v>0.25013252594496438</v>
      </c>
      <c r="AS342" t="str">
        <f t="shared" si="145"/>
        <v>Mississippi Valley St.</v>
      </c>
      <c r="AT342">
        <f t="shared" si="146"/>
        <v>341</v>
      </c>
      <c r="AU342">
        <f t="shared" si="147"/>
        <v>340.33333333333331</v>
      </c>
      <c r="AW342" t="str">
        <f t="shared" si="148"/>
        <v>Mississippi Valley St.</v>
      </c>
      <c r="AX342" t="str">
        <f t="shared" si="149"/>
        <v/>
      </c>
      <c r="AY342">
        <v>341</v>
      </c>
    </row>
    <row r="343" spans="1:51" x14ac:dyDescent="0.25">
      <c r="A343">
        <v>1</v>
      </c>
      <c r="B343">
        <v>1</v>
      </c>
      <c r="C343">
        <v>1</v>
      </c>
      <c r="D343" t="s">
        <v>278</v>
      </c>
      <c r="E343">
        <v>62.250399999999999</v>
      </c>
      <c r="F343">
        <v>308</v>
      </c>
      <c r="G343">
        <v>60.256300000000003</v>
      </c>
      <c r="H343">
        <v>303</v>
      </c>
      <c r="I343">
        <v>94.541300000000007</v>
      </c>
      <c r="J343">
        <v>287</v>
      </c>
      <c r="K343">
        <v>94.704300000000003</v>
      </c>
      <c r="L343">
        <v>295</v>
      </c>
      <c r="M343">
        <v>115.05500000000001</v>
      </c>
      <c r="N343">
        <v>343</v>
      </c>
      <c r="O343">
        <v>117.69199999999999</v>
      </c>
      <c r="P343">
        <v>343</v>
      </c>
      <c r="Q343">
        <v>-22.987300000000001</v>
      </c>
      <c r="R343">
        <v>341</v>
      </c>
      <c r="S343">
        <f t="shared" si="125"/>
        <v>-0.36927794841478911</v>
      </c>
      <c r="T343">
        <f t="shared" si="126"/>
        <v>345</v>
      </c>
      <c r="U343">
        <f t="shared" si="127"/>
        <v>558317.88885777793</v>
      </c>
      <c r="V343">
        <f t="shared" si="128"/>
        <v>317</v>
      </c>
      <c r="W343">
        <f t="shared" si="129"/>
        <v>33.040983231773957</v>
      </c>
      <c r="X343">
        <f t="shared" si="130"/>
        <v>346</v>
      </c>
      <c r="Y343">
        <f t="shared" si="131"/>
        <v>345.5</v>
      </c>
      <c r="Z343">
        <v>4.3799999999999999E-2</v>
      </c>
      <c r="AA343">
        <f t="shared" si="132"/>
        <v>344</v>
      </c>
      <c r="AB343">
        <v>0.12920000000000001</v>
      </c>
      <c r="AC343">
        <f t="shared" si="133"/>
        <v>8.6500000000000007E-2</v>
      </c>
      <c r="AD343">
        <f t="shared" si="134"/>
        <v>338</v>
      </c>
      <c r="AE343">
        <v>6.13E-2</v>
      </c>
      <c r="AF343">
        <f t="shared" si="135"/>
        <v>336</v>
      </c>
      <c r="AG343">
        <v>3.7999999999999999E-2</v>
      </c>
      <c r="AH343">
        <f t="shared" si="136"/>
        <v>346</v>
      </c>
      <c r="AI343">
        <f t="shared" si="137"/>
        <v>337.91666666666669</v>
      </c>
      <c r="AJ343">
        <f>IF(C343=1,(AI343/Z343),REF)</f>
        <v>7714.9923896499249</v>
      </c>
      <c r="AK343">
        <f t="shared" si="138"/>
        <v>344</v>
      </c>
      <c r="AL343">
        <f>IF(B343=1,(AI343/AC343),REF)</f>
        <v>3906.5510597302505</v>
      </c>
      <c r="AM343">
        <f t="shared" si="139"/>
        <v>339</v>
      </c>
      <c r="AN343">
        <f t="shared" si="140"/>
        <v>338</v>
      </c>
      <c r="AO343" t="str">
        <f t="shared" si="141"/>
        <v>Presbyterian</v>
      </c>
      <c r="AP343">
        <f t="shared" si="142"/>
        <v>2.0585716659269403E-2</v>
      </c>
      <c r="AQ343">
        <f t="shared" si="143"/>
        <v>3.6621129363193339E-2</v>
      </c>
      <c r="AR343">
        <f t="shared" si="144"/>
        <v>0.24130549043541025</v>
      </c>
      <c r="AS343" t="str">
        <f t="shared" si="145"/>
        <v>Presbyterian</v>
      </c>
      <c r="AT343">
        <f t="shared" si="146"/>
        <v>342</v>
      </c>
      <c r="AU343">
        <f t="shared" si="147"/>
        <v>339.33333333333331</v>
      </c>
      <c r="AW343" t="str">
        <f t="shared" si="148"/>
        <v>Presbyterian</v>
      </c>
      <c r="AX343" t="str">
        <f t="shared" si="149"/>
        <v/>
      </c>
      <c r="AY343">
        <v>342</v>
      </c>
    </row>
    <row r="344" spans="1:51" x14ac:dyDescent="0.25">
      <c r="A344">
        <v>1</v>
      </c>
      <c r="B344">
        <v>1</v>
      </c>
      <c r="C344">
        <v>1</v>
      </c>
      <c r="D344" t="s">
        <v>73</v>
      </c>
      <c r="E344">
        <v>66.005200000000002</v>
      </c>
      <c r="F344">
        <v>175</v>
      </c>
      <c r="G344">
        <v>64.432199999999995</v>
      </c>
      <c r="H344">
        <v>143</v>
      </c>
      <c r="I344">
        <v>83.459400000000002</v>
      </c>
      <c r="J344">
        <v>345</v>
      </c>
      <c r="K344">
        <v>86.105800000000002</v>
      </c>
      <c r="L344">
        <v>342</v>
      </c>
      <c r="M344">
        <v>106.39</v>
      </c>
      <c r="N344">
        <v>295</v>
      </c>
      <c r="O344">
        <v>110.185</v>
      </c>
      <c r="P344">
        <v>308</v>
      </c>
      <c r="Q344">
        <v>-24.0794</v>
      </c>
      <c r="R344">
        <v>343</v>
      </c>
      <c r="S344">
        <f t="shared" si="125"/>
        <v>-0.36480762121772226</v>
      </c>
      <c r="T344">
        <f t="shared" si="126"/>
        <v>344</v>
      </c>
      <c r="U344">
        <f t="shared" si="127"/>
        <v>489376.33426596696</v>
      </c>
      <c r="V344">
        <f t="shared" si="128"/>
        <v>341</v>
      </c>
      <c r="W344">
        <f t="shared" si="129"/>
        <v>28.042569846772771</v>
      </c>
      <c r="X344">
        <f t="shared" si="130"/>
        <v>309</v>
      </c>
      <c r="Y344">
        <f t="shared" si="131"/>
        <v>326.5</v>
      </c>
      <c r="Z344">
        <v>5.33E-2</v>
      </c>
      <c r="AA344">
        <f t="shared" si="132"/>
        <v>341</v>
      </c>
      <c r="AB344">
        <v>7.9200000000000007E-2</v>
      </c>
      <c r="AC344">
        <f t="shared" si="133"/>
        <v>6.6250000000000003E-2</v>
      </c>
      <c r="AD344">
        <f t="shared" si="134"/>
        <v>344</v>
      </c>
      <c r="AE344">
        <v>4.6600000000000003E-2</v>
      </c>
      <c r="AF344">
        <f t="shared" si="135"/>
        <v>339</v>
      </c>
      <c r="AG344">
        <v>6.7400000000000002E-2</v>
      </c>
      <c r="AH344">
        <f t="shared" si="136"/>
        <v>339</v>
      </c>
      <c r="AI344">
        <f t="shared" si="137"/>
        <v>338.91666666666669</v>
      </c>
      <c r="AJ344">
        <f>IF(C344=1,(AI344/Z344),REF)</f>
        <v>6358.6616635397122</v>
      </c>
      <c r="AK344">
        <f t="shared" si="138"/>
        <v>341</v>
      </c>
      <c r="AL344">
        <f>IF(B344=1,(AI344/AC344),REF)</f>
        <v>5115.7232704402513</v>
      </c>
      <c r="AM344">
        <f t="shared" si="139"/>
        <v>344</v>
      </c>
      <c r="AN344">
        <f t="shared" si="140"/>
        <v>341</v>
      </c>
      <c r="AO344" t="str">
        <f t="shared" si="141"/>
        <v>Binghamton</v>
      </c>
      <c r="AP344">
        <f t="shared" si="142"/>
        <v>2.5539716249096435E-2</v>
      </c>
      <c r="AQ344">
        <f t="shared" si="143"/>
        <v>2.711829096877658E-2</v>
      </c>
      <c r="AR344">
        <f t="shared" si="144"/>
        <v>0.23343919107612043</v>
      </c>
      <c r="AS344" t="str">
        <f t="shared" si="145"/>
        <v>Binghamton</v>
      </c>
      <c r="AT344">
        <f t="shared" si="146"/>
        <v>343</v>
      </c>
      <c r="AU344">
        <f t="shared" si="147"/>
        <v>342.66666666666669</v>
      </c>
      <c r="AW344" t="str">
        <f t="shared" si="148"/>
        <v>Binghamton</v>
      </c>
      <c r="AX344" t="str">
        <f t="shared" si="149"/>
        <v/>
      </c>
      <c r="AY344">
        <v>343</v>
      </c>
    </row>
    <row r="345" spans="1:51" x14ac:dyDescent="0.25">
      <c r="A345">
        <v>1</v>
      </c>
      <c r="B345">
        <v>1</v>
      </c>
      <c r="C345">
        <v>1</v>
      </c>
      <c r="D345" t="s">
        <v>239</v>
      </c>
      <c r="E345">
        <v>71.409800000000004</v>
      </c>
      <c r="F345">
        <v>9</v>
      </c>
      <c r="G345">
        <v>68.591800000000006</v>
      </c>
      <c r="H345">
        <v>17</v>
      </c>
      <c r="I345">
        <v>87.203900000000004</v>
      </c>
      <c r="J345">
        <v>339</v>
      </c>
      <c r="K345">
        <v>88.011799999999994</v>
      </c>
      <c r="L345">
        <v>337</v>
      </c>
      <c r="M345">
        <v>108.598</v>
      </c>
      <c r="N345">
        <v>324</v>
      </c>
      <c r="O345">
        <v>113.087</v>
      </c>
      <c r="P345">
        <v>333</v>
      </c>
      <c r="Q345">
        <v>-25.0747</v>
      </c>
      <c r="R345">
        <v>345</v>
      </c>
      <c r="S345">
        <f t="shared" si="125"/>
        <v>-0.35114508092726782</v>
      </c>
      <c r="T345">
        <f t="shared" si="126"/>
        <v>341</v>
      </c>
      <c r="U345">
        <f t="shared" si="127"/>
        <v>553145.80501574045</v>
      </c>
      <c r="V345">
        <f t="shared" si="128"/>
        <v>322</v>
      </c>
      <c r="W345">
        <f t="shared" si="129"/>
        <v>27.021065879453005</v>
      </c>
      <c r="X345">
        <f t="shared" si="130"/>
        <v>276</v>
      </c>
      <c r="Y345">
        <f t="shared" si="131"/>
        <v>308.5</v>
      </c>
      <c r="Z345">
        <v>3.4700000000000002E-2</v>
      </c>
      <c r="AA345">
        <f t="shared" si="132"/>
        <v>346</v>
      </c>
      <c r="AB345">
        <v>0.1041</v>
      </c>
      <c r="AC345">
        <f t="shared" si="133"/>
        <v>6.9400000000000003E-2</v>
      </c>
      <c r="AD345">
        <f t="shared" si="134"/>
        <v>343</v>
      </c>
      <c r="AE345">
        <v>2.52E-2</v>
      </c>
      <c r="AF345">
        <f t="shared" si="135"/>
        <v>345</v>
      </c>
      <c r="AG345">
        <v>5.3199999999999997E-2</v>
      </c>
      <c r="AH345">
        <f t="shared" si="136"/>
        <v>342</v>
      </c>
      <c r="AI345">
        <f t="shared" si="137"/>
        <v>333.58333333333331</v>
      </c>
      <c r="AJ345">
        <f>IF(C345=1,(AI345/Z345),REF)</f>
        <v>9613.3525456292009</v>
      </c>
      <c r="AK345">
        <f t="shared" si="138"/>
        <v>346</v>
      </c>
      <c r="AL345">
        <f>IF(B345=1,(AI345/AC345),REF)</f>
        <v>4806.6762728146005</v>
      </c>
      <c r="AM345">
        <f t="shared" si="139"/>
        <v>343</v>
      </c>
      <c r="AN345">
        <f t="shared" si="140"/>
        <v>343</v>
      </c>
      <c r="AO345" t="str">
        <f t="shared" si="141"/>
        <v>New Orleans</v>
      </c>
      <c r="AP345">
        <f t="shared" si="142"/>
        <v>1.5953920310694113E-2</v>
      </c>
      <c r="AQ345">
        <f t="shared" si="143"/>
        <v>2.8629823809877639E-2</v>
      </c>
      <c r="AR345">
        <f t="shared" si="144"/>
        <v>0.21840300863109657</v>
      </c>
      <c r="AS345" t="str">
        <f t="shared" si="145"/>
        <v>New Orleans</v>
      </c>
      <c r="AT345">
        <f t="shared" si="146"/>
        <v>344</v>
      </c>
      <c r="AU345">
        <f t="shared" si="147"/>
        <v>343.33333333333331</v>
      </c>
      <c r="AW345" t="str">
        <f t="shared" si="148"/>
        <v>New Orleans</v>
      </c>
      <c r="AX345" t="str">
        <f t="shared" si="149"/>
        <v/>
      </c>
      <c r="AY345">
        <v>344</v>
      </c>
    </row>
    <row r="346" spans="1:51" x14ac:dyDescent="0.25">
      <c r="A346">
        <v>1</v>
      </c>
      <c r="B346">
        <v>1</v>
      </c>
      <c r="C346">
        <v>1</v>
      </c>
      <c r="D346" t="s">
        <v>208</v>
      </c>
      <c r="E346">
        <v>64.629499999999993</v>
      </c>
      <c r="F346">
        <v>231</v>
      </c>
      <c r="G346">
        <v>61.8947</v>
      </c>
      <c r="H346">
        <v>260</v>
      </c>
      <c r="I346">
        <v>84.2697</v>
      </c>
      <c r="J346">
        <v>343</v>
      </c>
      <c r="K346">
        <v>86.424400000000006</v>
      </c>
      <c r="L346">
        <v>341</v>
      </c>
      <c r="M346">
        <v>106.43600000000001</v>
      </c>
      <c r="N346">
        <v>296</v>
      </c>
      <c r="O346">
        <v>111.25700000000001</v>
      </c>
      <c r="P346">
        <v>319</v>
      </c>
      <c r="Q346">
        <v>-24.832899999999999</v>
      </c>
      <c r="R346">
        <v>344</v>
      </c>
      <c r="S346">
        <f t="shared" si="125"/>
        <v>-0.38423011163632709</v>
      </c>
      <c r="T346">
        <f t="shared" si="126"/>
        <v>346</v>
      </c>
      <c r="U346">
        <f t="shared" si="127"/>
        <v>482729.16945125913</v>
      </c>
      <c r="V346">
        <f t="shared" si="128"/>
        <v>344</v>
      </c>
      <c r="W346">
        <f t="shared" si="129"/>
        <v>29.086599847033025</v>
      </c>
      <c r="X346">
        <f t="shared" si="130"/>
        <v>325</v>
      </c>
      <c r="Y346">
        <f t="shared" si="131"/>
        <v>335.5</v>
      </c>
      <c r="Z346">
        <v>4.7E-2</v>
      </c>
      <c r="AA346">
        <f t="shared" si="132"/>
        <v>343</v>
      </c>
      <c r="AB346">
        <v>5.7099999999999998E-2</v>
      </c>
      <c r="AC346">
        <f t="shared" si="133"/>
        <v>5.2049999999999999E-2</v>
      </c>
      <c r="AD346">
        <f t="shared" si="134"/>
        <v>345</v>
      </c>
      <c r="AE346">
        <v>3.4099999999999998E-2</v>
      </c>
      <c r="AF346">
        <f t="shared" si="135"/>
        <v>343</v>
      </c>
      <c r="AG346">
        <v>4.8500000000000001E-2</v>
      </c>
      <c r="AH346">
        <f t="shared" si="136"/>
        <v>344</v>
      </c>
      <c r="AI346">
        <f t="shared" si="137"/>
        <v>342.91666666666669</v>
      </c>
      <c r="AJ346">
        <f>IF(C346=1,(AI346/Z346),REF)</f>
        <v>7296.0992907801419</v>
      </c>
      <c r="AK346">
        <f t="shared" si="138"/>
        <v>343</v>
      </c>
      <c r="AL346">
        <f>IF(B346=1,(AI346/AC346),REF)</f>
        <v>6588.2164585334622</v>
      </c>
      <c r="AM346">
        <f t="shared" si="139"/>
        <v>345</v>
      </c>
      <c r="AN346">
        <f t="shared" si="140"/>
        <v>343</v>
      </c>
      <c r="AO346" t="str">
        <f t="shared" si="141"/>
        <v>Maryland Eastern Shore</v>
      </c>
      <c r="AP346">
        <f t="shared" si="142"/>
        <v>2.221335794938592E-2</v>
      </c>
      <c r="AQ346">
        <f t="shared" si="143"/>
        <v>2.0642608001224472E-2</v>
      </c>
      <c r="AR346">
        <f t="shared" si="144"/>
        <v>0.214977256926219</v>
      </c>
      <c r="AS346" t="str">
        <f t="shared" si="145"/>
        <v>Maryland Eastern Shore</v>
      </c>
      <c r="AT346">
        <f t="shared" si="146"/>
        <v>345</v>
      </c>
      <c r="AU346">
        <f t="shared" si="147"/>
        <v>344.33333333333331</v>
      </c>
      <c r="AW346" t="str">
        <f t="shared" si="148"/>
        <v>Maryland Eastern Shore</v>
      </c>
      <c r="AX346" t="str">
        <f t="shared" si="149"/>
        <v/>
      </c>
      <c r="AY346">
        <v>345</v>
      </c>
    </row>
    <row r="347" spans="1:51" x14ac:dyDescent="0.25">
      <c r="A347">
        <v>1</v>
      </c>
      <c r="B347">
        <v>1</v>
      </c>
      <c r="C347">
        <v>1</v>
      </c>
      <c r="D347" t="s">
        <v>187</v>
      </c>
      <c r="E347">
        <v>70.633499999999998</v>
      </c>
      <c r="F347">
        <v>22</v>
      </c>
      <c r="G347">
        <v>68.288300000000007</v>
      </c>
      <c r="H347">
        <v>21</v>
      </c>
      <c r="I347">
        <v>84.0398</v>
      </c>
      <c r="J347">
        <v>344</v>
      </c>
      <c r="K347">
        <v>85.686599999999999</v>
      </c>
      <c r="L347">
        <v>343</v>
      </c>
      <c r="M347">
        <v>108.571</v>
      </c>
      <c r="N347">
        <v>323</v>
      </c>
      <c r="O347">
        <v>111.194</v>
      </c>
      <c r="P347">
        <v>318</v>
      </c>
      <c r="Q347">
        <v>-25.507400000000001</v>
      </c>
      <c r="R347">
        <v>346</v>
      </c>
      <c r="S347">
        <f t="shared" si="125"/>
        <v>-0.36112326304090842</v>
      </c>
      <c r="T347">
        <f t="shared" si="126"/>
        <v>342</v>
      </c>
      <c r="U347">
        <f t="shared" si="127"/>
        <v>518604.81890049123</v>
      </c>
      <c r="V347">
        <f t="shared" si="128"/>
        <v>335</v>
      </c>
      <c r="W347">
        <f t="shared" si="129"/>
        <v>26.590067437114076</v>
      </c>
      <c r="X347">
        <f t="shared" si="130"/>
        <v>262</v>
      </c>
      <c r="Y347">
        <f t="shared" si="131"/>
        <v>302</v>
      </c>
      <c r="Z347">
        <v>3.6900000000000002E-2</v>
      </c>
      <c r="AA347">
        <f t="shared" si="132"/>
        <v>345</v>
      </c>
      <c r="AB347">
        <v>5.3900000000000003E-2</v>
      </c>
      <c r="AC347">
        <f t="shared" si="133"/>
        <v>4.5400000000000003E-2</v>
      </c>
      <c r="AD347">
        <f t="shared" si="134"/>
        <v>346</v>
      </c>
      <c r="AE347">
        <v>2.1700000000000001E-2</v>
      </c>
      <c r="AF347">
        <f t="shared" si="135"/>
        <v>346</v>
      </c>
      <c r="AG347">
        <v>7.2400000000000006E-2</v>
      </c>
      <c r="AH347">
        <f t="shared" si="136"/>
        <v>338</v>
      </c>
      <c r="AI347">
        <f t="shared" si="137"/>
        <v>334.83333333333331</v>
      </c>
      <c r="AJ347">
        <f>IF(C347=1,(AI347/Z347),REF)</f>
        <v>9074.074074074073</v>
      </c>
      <c r="AK347">
        <f t="shared" si="138"/>
        <v>345</v>
      </c>
      <c r="AL347">
        <f>IF(B347=1,(AI347/AC347),REF)</f>
        <v>7375.1835535976497</v>
      </c>
      <c r="AM347">
        <f t="shared" si="139"/>
        <v>346</v>
      </c>
      <c r="AN347">
        <f t="shared" si="140"/>
        <v>345</v>
      </c>
      <c r="AO347" t="str">
        <f t="shared" si="141"/>
        <v>Lamar</v>
      </c>
      <c r="AP347">
        <f t="shared" si="142"/>
        <v>1.7063635469588834E-2</v>
      </c>
      <c r="AQ347">
        <f t="shared" si="143"/>
        <v>1.775309441525864E-2</v>
      </c>
      <c r="AR347">
        <f t="shared" si="144"/>
        <v>0.19783502992262231</v>
      </c>
      <c r="AS347" t="str">
        <f t="shared" si="145"/>
        <v>Lamar</v>
      </c>
      <c r="AT347">
        <f t="shared" si="146"/>
        <v>346</v>
      </c>
      <c r="AU347">
        <f t="shared" si="147"/>
        <v>345.66666666666669</v>
      </c>
      <c r="AW347" t="str">
        <f t="shared" si="148"/>
        <v>Lamar</v>
      </c>
      <c r="AX347" t="str">
        <f t="shared" si="149"/>
        <v/>
      </c>
      <c r="AY347">
        <v>346</v>
      </c>
    </row>
    <row r="348" spans="1:51" x14ac:dyDescent="0.25">
      <c r="A348">
        <v>1</v>
      </c>
      <c r="B348">
        <v>1</v>
      </c>
      <c r="C348">
        <v>1</v>
      </c>
      <c r="D348" t="s">
        <v>152</v>
      </c>
      <c r="E348">
        <v>65.613399999999999</v>
      </c>
      <c r="F348">
        <v>191</v>
      </c>
      <c r="G348">
        <v>61.834400000000002</v>
      </c>
      <c r="H348">
        <v>263</v>
      </c>
      <c r="I348">
        <v>75.868700000000004</v>
      </c>
      <c r="J348">
        <v>347</v>
      </c>
      <c r="K348">
        <v>75.830299999999994</v>
      </c>
      <c r="L348">
        <v>347</v>
      </c>
      <c r="M348">
        <v>116.449</v>
      </c>
      <c r="N348">
        <v>346</v>
      </c>
      <c r="O348">
        <v>122.099</v>
      </c>
      <c r="P348">
        <v>347</v>
      </c>
      <c r="Q348">
        <v>-46.2684</v>
      </c>
      <c r="R348">
        <v>347</v>
      </c>
      <c r="S348">
        <f t="shared" si="125"/>
        <v>-0.70517150460119438</v>
      </c>
      <c r="T348">
        <f t="shared" si="126"/>
        <v>347</v>
      </c>
      <c r="U348">
        <f t="shared" si="127"/>
        <v>377292.42965563829</v>
      </c>
      <c r="V348">
        <f t="shared" si="128"/>
        <v>347</v>
      </c>
      <c r="W348">
        <f t="shared" si="129"/>
        <v>33.246568618641767</v>
      </c>
      <c r="X348">
        <f t="shared" si="130"/>
        <v>347</v>
      </c>
      <c r="Y348">
        <f t="shared" si="131"/>
        <v>347</v>
      </c>
      <c r="Z348">
        <v>4.8999999999999998E-3</v>
      </c>
      <c r="AA348">
        <f t="shared" si="132"/>
        <v>347</v>
      </c>
      <c r="AB348">
        <v>5.7000000000000002E-3</v>
      </c>
      <c r="AC348">
        <f t="shared" si="133"/>
        <v>5.3E-3</v>
      </c>
      <c r="AD348">
        <f t="shared" si="134"/>
        <v>347</v>
      </c>
      <c r="AE348">
        <v>3.5000000000000001E-3</v>
      </c>
      <c r="AF348">
        <f t="shared" si="135"/>
        <v>347</v>
      </c>
      <c r="AG348">
        <v>6.7999999999999996E-3</v>
      </c>
      <c r="AH348">
        <f t="shared" si="136"/>
        <v>347</v>
      </c>
      <c r="AI348">
        <f t="shared" si="137"/>
        <v>347</v>
      </c>
      <c r="AJ348">
        <f>IF(C348=1,(AI348/Z348),REF)</f>
        <v>70816.326530612248</v>
      </c>
      <c r="AK348">
        <f t="shared" si="138"/>
        <v>347</v>
      </c>
      <c r="AL348">
        <f>IF(B348=1,(AI348/AC348),REF)</f>
        <v>65471.698113207545</v>
      </c>
      <c r="AM348">
        <f t="shared" si="139"/>
        <v>347</v>
      </c>
      <c r="AN348">
        <f t="shared" si="140"/>
        <v>347</v>
      </c>
      <c r="AO348" t="str">
        <f t="shared" si="141"/>
        <v>Grambling St.</v>
      </c>
      <c r="AP348">
        <f t="shared" si="142"/>
        <v>1.8450501329248135E-3</v>
      </c>
      <c r="AQ348">
        <f t="shared" si="143"/>
        <v>1.5774622791961384E-3</v>
      </c>
      <c r="AR348">
        <f t="shared" si="144"/>
        <v>7.822147741431508E-2</v>
      </c>
      <c r="AS348" t="str">
        <f t="shared" si="145"/>
        <v>Grambling St.</v>
      </c>
      <c r="AT348">
        <f t="shared" si="146"/>
        <v>347</v>
      </c>
      <c r="AU348">
        <f t="shared" si="147"/>
        <v>347</v>
      </c>
      <c r="AW348" t="str">
        <f t="shared" si="148"/>
        <v>Grambling St.</v>
      </c>
      <c r="AX348" t="str">
        <f t="shared" si="149"/>
        <v/>
      </c>
      <c r="AY348">
        <v>347</v>
      </c>
    </row>
  </sheetData>
  <sortState xmlns:xlrd2="http://schemas.microsoft.com/office/spreadsheetml/2017/richdata2" ref="A2:AZ348">
    <sortCondition ref="AT2:AT3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3FA4-71E7-4FDE-9D24-DD8EB4D72C90}">
  <dimension ref="A1:L708"/>
  <sheetViews>
    <sheetView topLeftCell="A317" workbookViewId="0">
      <selection activeCell="B354" sqref="B354"/>
    </sheetView>
  </sheetViews>
  <sheetFormatPr defaultRowHeight="15" x14ac:dyDescent="0.25"/>
  <cols>
    <col min="4" max="4" width="10.42578125" bestFit="1" customWidth="1"/>
  </cols>
  <sheetData>
    <row r="1" spans="1:12" x14ac:dyDescent="0.25">
      <c r="A1" t="s">
        <v>39</v>
      </c>
      <c r="B1" t="s">
        <v>40</v>
      </c>
      <c r="D1" t="s">
        <v>41</v>
      </c>
      <c r="E1" t="s">
        <v>15</v>
      </c>
      <c r="F1" t="s">
        <v>50</v>
      </c>
      <c r="K1" s="12" t="s">
        <v>197</v>
      </c>
      <c r="L1" s="14">
        <v>0.97729999999999995</v>
      </c>
    </row>
    <row r="2" spans="1:12" ht="15.75" thickBot="1" x14ac:dyDescent="0.3">
      <c r="A2" t="str">
        <f>IF(B2=D2, "", "BAD")</f>
        <v/>
      </c>
      <c r="B2" t="s">
        <v>51</v>
      </c>
      <c r="D2" t="s">
        <v>51</v>
      </c>
      <c r="E2">
        <v>0.33700000000000002</v>
      </c>
      <c r="F2">
        <v>220</v>
      </c>
      <c r="K2" s="13" t="s">
        <v>399</v>
      </c>
      <c r="L2" s="15">
        <v>1</v>
      </c>
    </row>
    <row r="3" spans="1:12" x14ac:dyDescent="0.25">
      <c r="A3" t="str">
        <f t="shared" ref="A3:A66" si="0">IF(B3=D3, "", "BAD")</f>
        <v/>
      </c>
      <c r="B3" t="s">
        <v>52</v>
      </c>
      <c r="D3" t="s">
        <v>52</v>
      </c>
      <c r="E3">
        <v>0.72109999999999996</v>
      </c>
      <c r="F3">
        <v>76</v>
      </c>
      <c r="K3" s="12" t="s">
        <v>151</v>
      </c>
      <c r="L3" s="14">
        <v>0.97070000000000001</v>
      </c>
    </row>
    <row r="4" spans="1:12" ht="15.75" thickBot="1" x14ac:dyDescent="0.3">
      <c r="A4" t="str">
        <f t="shared" si="0"/>
        <v/>
      </c>
      <c r="B4" t="s">
        <v>53</v>
      </c>
      <c r="D4" t="s">
        <v>53</v>
      </c>
      <c r="E4">
        <v>0.79139999999999999</v>
      </c>
      <c r="F4">
        <v>51</v>
      </c>
      <c r="K4" s="13" t="s">
        <v>402</v>
      </c>
      <c r="L4" s="15">
        <v>2</v>
      </c>
    </row>
    <row r="5" spans="1:12" x14ac:dyDescent="0.25">
      <c r="A5" t="str">
        <f t="shared" si="0"/>
        <v/>
      </c>
      <c r="B5" t="s">
        <v>54</v>
      </c>
      <c r="D5" t="s">
        <v>54</v>
      </c>
      <c r="E5">
        <v>9.5600000000000004E-2</v>
      </c>
      <c r="F5">
        <v>322</v>
      </c>
      <c r="K5" s="12" t="s">
        <v>169</v>
      </c>
      <c r="L5" s="16">
        <v>0.95960000000000001</v>
      </c>
    </row>
    <row r="6" spans="1:12" ht="15.75" thickBot="1" x14ac:dyDescent="0.3">
      <c r="A6" t="str">
        <f t="shared" si="0"/>
        <v/>
      </c>
      <c r="B6" t="s">
        <v>55</v>
      </c>
      <c r="D6" t="s">
        <v>55</v>
      </c>
      <c r="E6">
        <v>0.1588</v>
      </c>
      <c r="F6">
        <v>292</v>
      </c>
      <c r="K6" s="13" t="s">
        <v>400</v>
      </c>
      <c r="L6" s="17">
        <v>3</v>
      </c>
    </row>
    <row r="7" spans="1:12" x14ac:dyDescent="0.25">
      <c r="A7" t="str">
        <f t="shared" si="0"/>
        <v/>
      </c>
      <c r="B7" t="s">
        <v>56</v>
      </c>
      <c r="D7" t="s">
        <v>56</v>
      </c>
      <c r="E7">
        <v>0.69940000000000002</v>
      </c>
      <c r="F7">
        <v>85</v>
      </c>
      <c r="K7" s="12" t="s">
        <v>391</v>
      </c>
      <c r="L7" s="18">
        <v>0.94740000000000002</v>
      </c>
    </row>
    <row r="8" spans="1:12" ht="15.75" thickBot="1" x14ac:dyDescent="0.3">
      <c r="A8" t="str">
        <f t="shared" si="0"/>
        <v/>
      </c>
      <c r="B8" t="s">
        <v>57</v>
      </c>
      <c r="D8" t="s">
        <v>57</v>
      </c>
      <c r="E8">
        <v>6.4500000000000002E-2</v>
      </c>
      <c r="F8">
        <v>335</v>
      </c>
      <c r="K8" s="13" t="s">
        <v>410</v>
      </c>
      <c r="L8" s="19">
        <v>4</v>
      </c>
    </row>
    <row r="9" spans="1:12" x14ac:dyDescent="0.25">
      <c r="A9" t="str">
        <f t="shared" si="0"/>
        <v/>
      </c>
      <c r="B9" t="s">
        <v>58</v>
      </c>
      <c r="D9" t="s">
        <v>58</v>
      </c>
      <c r="E9">
        <v>9.7699999999999995E-2</v>
      </c>
      <c r="F9">
        <v>320</v>
      </c>
      <c r="K9" s="12" t="s">
        <v>146</v>
      </c>
      <c r="L9" s="20">
        <v>0.94599999999999995</v>
      </c>
    </row>
    <row r="10" spans="1:12" ht="15.75" thickBot="1" x14ac:dyDescent="0.3">
      <c r="A10" t="str">
        <f t="shared" si="0"/>
        <v/>
      </c>
      <c r="B10" t="s">
        <v>59</v>
      </c>
      <c r="D10" t="s">
        <v>59</v>
      </c>
      <c r="E10">
        <v>0.42059999999999997</v>
      </c>
      <c r="F10">
        <v>189</v>
      </c>
      <c r="K10" s="13" t="s">
        <v>401</v>
      </c>
      <c r="L10" s="21">
        <v>5</v>
      </c>
    </row>
    <row r="11" spans="1:12" x14ac:dyDescent="0.25">
      <c r="A11" t="str">
        <f t="shared" si="0"/>
        <v/>
      </c>
      <c r="B11" t="s">
        <v>60</v>
      </c>
      <c r="D11" t="s">
        <v>60</v>
      </c>
      <c r="E11">
        <v>0.84</v>
      </c>
      <c r="F11">
        <v>32</v>
      </c>
      <c r="K11" s="12" t="s">
        <v>122</v>
      </c>
      <c r="L11" s="22">
        <v>0.94169999999999998</v>
      </c>
    </row>
    <row r="12" spans="1:12" ht="15.75" thickBot="1" x14ac:dyDescent="0.3">
      <c r="A12" t="str">
        <f t="shared" si="0"/>
        <v/>
      </c>
      <c r="B12" t="s">
        <v>61</v>
      </c>
      <c r="D12" t="s">
        <v>61</v>
      </c>
      <c r="E12">
        <v>0.73680000000000001</v>
      </c>
      <c r="F12">
        <v>68</v>
      </c>
      <c r="K12" s="13" t="s">
        <v>405</v>
      </c>
      <c r="L12" s="23">
        <v>6</v>
      </c>
    </row>
    <row r="13" spans="1:12" x14ac:dyDescent="0.25">
      <c r="A13" t="str">
        <f t="shared" si="0"/>
        <v/>
      </c>
      <c r="B13" t="s">
        <v>62</v>
      </c>
      <c r="D13" t="s">
        <v>62</v>
      </c>
      <c r="E13">
        <v>0.44390000000000002</v>
      </c>
      <c r="F13">
        <v>178</v>
      </c>
      <c r="K13" s="12" t="s">
        <v>263</v>
      </c>
      <c r="L13" s="24">
        <v>0.93589999999999995</v>
      </c>
    </row>
    <row r="14" spans="1:12" ht="15.75" thickBot="1" x14ac:dyDescent="0.3">
      <c r="A14" t="str">
        <f t="shared" si="0"/>
        <v/>
      </c>
      <c r="B14" t="s">
        <v>63</v>
      </c>
      <c r="D14" t="s">
        <v>63</v>
      </c>
      <c r="E14">
        <v>0.1031</v>
      </c>
      <c r="F14">
        <v>316</v>
      </c>
      <c r="K14" s="13" t="s">
        <v>405</v>
      </c>
      <c r="L14" s="25">
        <v>7</v>
      </c>
    </row>
    <row r="15" spans="1:12" x14ac:dyDescent="0.25">
      <c r="A15" t="str">
        <f t="shared" si="0"/>
        <v/>
      </c>
      <c r="B15" t="s">
        <v>64</v>
      </c>
      <c r="D15" t="s">
        <v>64</v>
      </c>
      <c r="E15">
        <v>0.47399999999999998</v>
      </c>
      <c r="F15">
        <v>166</v>
      </c>
      <c r="K15" s="12" t="s">
        <v>265</v>
      </c>
      <c r="L15" s="26">
        <v>0.93420000000000003</v>
      </c>
    </row>
    <row r="16" spans="1:12" ht="15.75" thickBot="1" x14ac:dyDescent="0.3">
      <c r="A16" t="str">
        <f t="shared" si="0"/>
        <v/>
      </c>
      <c r="B16" t="s">
        <v>65</v>
      </c>
      <c r="D16" t="s">
        <v>65</v>
      </c>
      <c r="E16">
        <v>0.45639999999999997</v>
      </c>
      <c r="F16">
        <v>174</v>
      </c>
      <c r="K16" s="13" t="s">
        <v>410</v>
      </c>
      <c r="L16" s="27">
        <v>8</v>
      </c>
    </row>
    <row r="17" spans="1:12" x14ac:dyDescent="0.25">
      <c r="A17" t="str">
        <f t="shared" si="0"/>
        <v/>
      </c>
      <c r="B17" t="s">
        <v>66</v>
      </c>
      <c r="D17" t="s">
        <v>66</v>
      </c>
      <c r="E17">
        <v>0.67369999999999997</v>
      </c>
      <c r="F17">
        <v>89</v>
      </c>
      <c r="K17" s="12" t="s">
        <v>216</v>
      </c>
      <c r="L17" s="28">
        <v>0.93110000000000004</v>
      </c>
    </row>
    <row r="18" spans="1:12" ht="15.75" thickBot="1" x14ac:dyDescent="0.3">
      <c r="A18" t="str">
        <f t="shared" si="0"/>
        <v/>
      </c>
      <c r="B18" t="s">
        <v>67</v>
      </c>
      <c r="D18" t="s">
        <v>67</v>
      </c>
      <c r="E18">
        <v>0.2863</v>
      </c>
      <c r="F18">
        <v>237</v>
      </c>
      <c r="K18" s="13" t="s">
        <v>411</v>
      </c>
      <c r="L18" s="29">
        <v>9</v>
      </c>
    </row>
    <row r="19" spans="1:12" x14ac:dyDescent="0.25">
      <c r="A19" t="str">
        <f t="shared" si="0"/>
        <v/>
      </c>
      <c r="B19" t="s">
        <v>68</v>
      </c>
      <c r="D19" t="s">
        <v>68</v>
      </c>
      <c r="E19">
        <v>0.42709999999999998</v>
      </c>
      <c r="F19">
        <v>185</v>
      </c>
      <c r="K19" s="12" t="s">
        <v>293</v>
      </c>
      <c r="L19" s="30">
        <v>0.92069999999999996</v>
      </c>
    </row>
    <row r="20" spans="1:12" ht="15.75" thickBot="1" x14ac:dyDescent="0.3">
      <c r="A20" t="str">
        <f t="shared" si="0"/>
        <v/>
      </c>
      <c r="B20" t="s">
        <v>69</v>
      </c>
      <c r="D20" t="s">
        <v>69</v>
      </c>
      <c r="E20">
        <v>0.42609999999999998</v>
      </c>
      <c r="F20">
        <v>186</v>
      </c>
      <c r="K20" s="13" t="s">
        <v>413</v>
      </c>
      <c r="L20" s="31">
        <v>10</v>
      </c>
    </row>
    <row r="21" spans="1:12" x14ac:dyDescent="0.25">
      <c r="A21" t="str">
        <f t="shared" si="0"/>
        <v/>
      </c>
      <c r="B21" t="s">
        <v>70</v>
      </c>
      <c r="D21" t="s">
        <v>70</v>
      </c>
      <c r="E21">
        <v>0.65169999999999995</v>
      </c>
      <c r="F21">
        <v>96</v>
      </c>
      <c r="K21" s="12" t="s">
        <v>294</v>
      </c>
      <c r="L21" s="32">
        <v>0.91720000000000002</v>
      </c>
    </row>
    <row r="22" spans="1:12" ht="15.75" thickBot="1" x14ac:dyDescent="0.3">
      <c r="A22" t="str">
        <f t="shared" si="0"/>
        <v/>
      </c>
      <c r="B22" t="s">
        <v>71</v>
      </c>
      <c r="D22" t="s">
        <v>71</v>
      </c>
      <c r="E22">
        <v>0.67569999999999997</v>
      </c>
      <c r="F22">
        <v>88</v>
      </c>
      <c r="K22" s="13" t="s">
        <v>419</v>
      </c>
      <c r="L22" s="33">
        <v>11</v>
      </c>
    </row>
    <row r="23" spans="1:12" x14ac:dyDescent="0.25">
      <c r="A23" t="str">
        <f t="shared" si="0"/>
        <v/>
      </c>
      <c r="B23" t="s">
        <v>72</v>
      </c>
      <c r="D23" t="s">
        <v>72</v>
      </c>
      <c r="E23">
        <v>0.2049</v>
      </c>
      <c r="F23">
        <v>275</v>
      </c>
      <c r="K23" s="12" t="s">
        <v>244</v>
      </c>
      <c r="L23" s="34">
        <v>0.90880000000000005</v>
      </c>
    </row>
    <row r="24" spans="1:12" ht="15.75" thickBot="1" x14ac:dyDescent="0.3">
      <c r="A24" t="str">
        <f t="shared" si="0"/>
        <v/>
      </c>
      <c r="B24" t="s">
        <v>73</v>
      </c>
      <c r="D24" t="s">
        <v>73</v>
      </c>
      <c r="E24">
        <v>4.6600000000000003E-2</v>
      </c>
      <c r="F24">
        <v>339</v>
      </c>
      <c r="K24" s="13" t="s">
        <v>420</v>
      </c>
      <c r="L24" s="35">
        <v>12</v>
      </c>
    </row>
    <row r="25" spans="1:12" x14ac:dyDescent="0.25">
      <c r="A25" t="str">
        <f t="shared" si="0"/>
        <v/>
      </c>
      <c r="B25" t="s">
        <v>74</v>
      </c>
      <c r="D25" t="s">
        <v>74</v>
      </c>
      <c r="E25">
        <v>0.81069999999999998</v>
      </c>
      <c r="F25">
        <v>41</v>
      </c>
      <c r="K25" s="12" t="s">
        <v>166</v>
      </c>
      <c r="L25" s="36">
        <v>0.90369999999999995</v>
      </c>
    </row>
    <row r="26" spans="1:12" ht="15.75" thickBot="1" x14ac:dyDescent="0.3">
      <c r="A26" t="str">
        <f t="shared" si="0"/>
        <v/>
      </c>
      <c r="B26" t="s">
        <v>75</v>
      </c>
      <c r="D26" t="s">
        <v>75</v>
      </c>
      <c r="E26">
        <v>0.59909999999999997</v>
      </c>
      <c r="F26">
        <v>109</v>
      </c>
      <c r="K26" s="13" t="s">
        <v>407</v>
      </c>
      <c r="L26" s="37">
        <v>13</v>
      </c>
    </row>
    <row r="27" spans="1:12" x14ac:dyDescent="0.25">
      <c r="A27" t="str">
        <f t="shared" si="0"/>
        <v/>
      </c>
      <c r="B27" t="s">
        <v>76</v>
      </c>
      <c r="D27" t="s">
        <v>76</v>
      </c>
      <c r="E27">
        <v>0.57150000000000001</v>
      </c>
      <c r="F27">
        <v>124</v>
      </c>
      <c r="K27" s="12" t="s">
        <v>274</v>
      </c>
      <c r="L27" s="38">
        <v>0.90290000000000004</v>
      </c>
    </row>
    <row r="28" spans="1:12" ht="15.75" thickBot="1" x14ac:dyDescent="0.3">
      <c r="A28" t="str">
        <f t="shared" si="0"/>
        <v/>
      </c>
      <c r="B28" t="s">
        <v>77</v>
      </c>
      <c r="D28" t="s">
        <v>77</v>
      </c>
      <c r="E28">
        <v>0.37819999999999998</v>
      </c>
      <c r="F28">
        <v>203</v>
      </c>
      <c r="K28" s="13" t="s">
        <v>404</v>
      </c>
      <c r="L28" s="39">
        <v>14</v>
      </c>
    </row>
    <row r="29" spans="1:12" x14ac:dyDescent="0.25">
      <c r="A29" t="str">
        <f t="shared" si="0"/>
        <v/>
      </c>
      <c r="B29" t="s">
        <v>78</v>
      </c>
      <c r="D29" t="s">
        <v>78</v>
      </c>
      <c r="E29">
        <v>0.3538</v>
      </c>
      <c r="F29">
        <v>213</v>
      </c>
      <c r="K29" s="12" t="s">
        <v>223</v>
      </c>
      <c r="L29" s="40">
        <v>0.90069999999999995</v>
      </c>
    </row>
    <row r="30" spans="1:12" ht="15.75" thickBot="1" x14ac:dyDescent="0.3">
      <c r="A30" t="str">
        <f t="shared" si="0"/>
        <v/>
      </c>
      <c r="B30" t="s">
        <v>79</v>
      </c>
      <c r="D30" t="s">
        <v>79</v>
      </c>
      <c r="E30">
        <v>0.49890000000000001</v>
      </c>
      <c r="F30">
        <v>154</v>
      </c>
      <c r="K30" s="13" t="s">
        <v>421</v>
      </c>
      <c r="L30" s="41">
        <v>15</v>
      </c>
    </row>
    <row r="31" spans="1:12" x14ac:dyDescent="0.25">
      <c r="A31" t="str">
        <f t="shared" si="0"/>
        <v/>
      </c>
      <c r="B31" t="s">
        <v>80</v>
      </c>
      <c r="D31" t="s">
        <v>80</v>
      </c>
      <c r="E31">
        <v>0.30359999999999998</v>
      </c>
      <c r="F31">
        <v>230</v>
      </c>
      <c r="K31" s="12" t="s">
        <v>181</v>
      </c>
      <c r="L31" s="42">
        <v>0.89949999999999997</v>
      </c>
    </row>
    <row r="32" spans="1:12" ht="15.75" thickBot="1" x14ac:dyDescent="0.3">
      <c r="A32" t="str">
        <f t="shared" si="0"/>
        <v/>
      </c>
      <c r="B32" t="s">
        <v>81</v>
      </c>
      <c r="D32" t="s">
        <v>81</v>
      </c>
      <c r="E32">
        <v>0.82379999999999998</v>
      </c>
      <c r="F32">
        <v>37</v>
      </c>
      <c r="K32" s="13" t="s">
        <v>417</v>
      </c>
      <c r="L32" s="43">
        <v>16</v>
      </c>
    </row>
    <row r="33" spans="1:12" x14ac:dyDescent="0.25">
      <c r="A33" t="str">
        <f t="shared" si="0"/>
        <v/>
      </c>
      <c r="B33" t="s">
        <v>82</v>
      </c>
      <c r="D33" t="s">
        <v>82</v>
      </c>
      <c r="E33">
        <v>0.42299999999999999</v>
      </c>
      <c r="F33">
        <v>188</v>
      </c>
      <c r="K33" s="425" t="s">
        <v>325</v>
      </c>
      <c r="L33" s="44">
        <v>0.89690000000000003</v>
      </c>
    </row>
    <row r="34" spans="1:12" ht="15.75" thickBot="1" x14ac:dyDescent="0.3">
      <c r="A34" t="str">
        <f t="shared" si="0"/>
        <v/>
      </c>
      <c r="B34" t="s">
        <v>83</v>
      </c>
      <c r="D34" t="s">
        <v>83</v>
      </c>
      <c r="E34">
        <v>0.7984</v>
      </c>
      <c r="F34">
        <v>48</v>
      </c>
      <c r="K34" s="426"/>
      <c r="L34" s="45">
        <v>17</v>
      </c>
    </row>
    <row r="35" spans="1:12" x14ac:dyDescent="0.25">
      <c r="A35" t="str">
        <f t="shared" si="0"/>
        <v/>
      </c>
      <c r="B35" t="s">
        <v>84</v>
      </c>
      <c r="D35" t="s">
        <v>84</v>
      </c>
      <c r="E35">
        <v>0.55400000000000005</v>
      </c>
      <c r="F35">
        <v>130</v>
      </c>
      <c r="K35" s="12" t="s">
        <v>205</v>
      </c>
      <c r="L35" s="46">
        <v>0.89400000000000002</v>
      </c>
    </row>
    <row r="36" spans="1:12" ht="15.75" thickBot="1" x14ac:dyDescent="0.3">
      <c r="A36" t="str">
        <f t="shared" si="0"/>
        <v/>
      </c>
      <c r="B36" t="s">
        <v>85</v>
      </c>
      <c r="D36" t="s">
        <v>85</v>
      </c>
      <c r="E36">
        <v>0.65139999999999998</v>
      </c>
      <c r="F36">
        <v>97</v>
      </c>
      <c r="K36" s="13" t="s">
        <v>403</v>
      </c>
      <c r="L36" s="47">
        <v>18</v>
      </c>
    </row>
    <row r="37" spans="1:12" x14ac:dyDescent="0.25">
      <c r="A37" t="str">
        <f t="shared" si="0"/>
        <v/>
      </c>
      <c r="B37" t="s">
        <v>86</v>
      </c>
      <c r="D37" t="s">
        <v>86</v>
      </c>
      <c r="E37">
        <v>0.51270000000000004</v>
      </c>
      <c r="F37">
        <v>150</v>
      </c>
      <c r="K37" s="12" t="s">
        <v>135</v>
      </c>
      <c r="L37" s="48">
        <v>0.89190000000000003</v>
      </c>
    </row>
    <row r="38" spans="1:12" ht="15.75" thickBot="1" x14ac:dyDescent="0.3">
      <c r="A38" t="str">
        <f t="shared" si="0"/>
        <v/>
      </c>
      <c r="B38" t="s">
        <v>87</v>
      </c>
      <c r="D38" t="s">
        <v>87</v>
      </c>
      <c r="E38">
        <v>0.18920000000000001</v>
      </c>
      <c r="F38">
        <v>280</v>
      </c>
      <c r="K38" s="13" t="s">
        <v>403</v>
      </c>
      <c r="L38" s="49">
        <v>19</v>
      </c>
    </row>
    <row r="39" spans="1:12" x14ac:dyDescent="0.25">
      <c r="A39" t="str">
        <f t="shared" si="0"/>
        <v/>
      </c>
      <c r="B39" t="s">
        <v>88</v>
      </c>
      <c r="D39" t="s">
        <v>88</v>
      </c>
      <c r="E39">
        <v>0.41420000000000001</v>
      </c>
      <c r="F39">
        <v>192</v>
      </c>
      <c r="K39" s="12" t="s">
        <v>329</v>
      </c>
      <c r="L39" s="50">
        <v>0.88180000000000003</v>
      </c>
    </row>
    <row r="40" spans="1:12" ht="15.75" thickBot="1" x14ac:dyDescent="0.3">
      <c r="A40" t="str">
        <f t="shared" si="0"/>
        <v/>
      </c>
      <c r="B40" t="s">
        <v>89</v>
      </c>
      <c r="D40" t="s">
        <v>89</v>
      </c>
      <c r="E40">
        <v>0.82889999999999997</v>
      </c>
      <c r="F40">
        <v>34</v>
      </c>
      <c r="K40" s="13" t="s">
        <v>409</v>
      </c>
      <c r="L40" s="51">
        <v>20</v>
      </c>
    </row>
    <row r="41" spans="1:12" x14ac:dyDescent="0.25">
      <c r="A41" t="str">
        <f t="shared" si="0"/>
        <v/>
      </c>
      <c r="B41" t="s">
        <v>90</v>
      </c>
      <c r="D41" t="s">
        <v>90</v>
      </c>
      <c r="E41">
        <v>0.1615</v>
      </c>
      <c r="F41">
        <v>291</v>
      </c>
      <c r="K41" s="12" t="s">
        <v>237</v>
      </c>
      <c r="L41" s="52">
        <v>0.88119999999999998</v>
      </c>
    </row>
    <row r="42" spans="1:12" ht="15.75" thickBot="1" x14ac:dyDescent="0.3">
      <c r="A42" t="str">
        <f t="shared" si="0"/>
        <v/>
      </c>
      <c r="B42" t="s">
        <v>91</v>
      </c>
      <c r="D42" t="s">
        <v>91</v>
      </c>
      <c r="E42">
        <v>0.44719999999999999</v>
      </c>
      <c r="F42">
        <v>177</v>
      </c>
      <c r="K42" s="13" t="s">
        <v>425</v>
      </c>
      <c r="L42" s="53">
        <v>21</v>
      </c>
    </row>
    <row r="43" spans="1:12" x14ac:dyDescent="0.25">
      <c r="A43" t="str">
        <f t="shared" si="0"/>
        <v/>
      </c>
      <c r="B43" t="s">
        <v>92</v>
      </c>
      <c r="D43" t="s">
        <v>92</v>
      </c>
      <c r="E43">
        <v>8.0100000000000005E-2</v>
      </c>
      <c r="F43">
        <v>330</v>
      </c>
      <c r="K43" s="425" t="s">
        <v>371</v>
      </c>
      <c r="L43" s="54">
        <v>0.87980000000000003</v>
      </c>
    </row>
    <row r="44" spans="1:12" ht="15.75" thickBot="1" x14ac:dyDescent="0.3">
      <c r="A44" t="str">
        <f t="shared" si="0"/>
        <v/>
      </c>
      <c r="B44" t="s">
        <v>93</v>
      </c>
      <c r="D44" t="s">
        <v>93</v>
      </c>
      <c r="E44">
        <v>0.27189999999999998</v>
      </c>
      <c r="F44">
        <v>245</v>
      </c>
      <c r="K44" s="426"/>
      <c r="L44" s="55">
        <v>22</v>
      </c>
    </row>
    <row r="45" spans="1:12" x14ac:dyDescent="0.25">
      <c r="A45" t="str">
        <f t="shared" si="0"/>
        <v/>
      </c>
      <c r="B45" t="s">
        <v>94</v>
      </c>
      <c r="D45" t="s">
        <v>94</v>
      </c>
      <c r="E45">
        <v>0.34749999999999998</v>
      </c>
      <c r="F45">
        <v>215</v>
      </c>
      <c r="K45" s="12" t="s">
        <v>211</v>
      </c>
      <c r="L45" s="56">
        <v>0.87460000000000004</v>
      </c>
    </row>
    <row r="46" spans="1:12" ht="15.75" thickBot="1" x14ac:dyDescent="0.3">
      <c r="A46" t="str">
        <f t="shared" si="0"/>
        <v/>
      </c>
      <c r="B46" t="s">
        <v>95</v>
      </c>
      <c r="D46" t="s">
        <v>95</v>
      </c>
      <c r="E46">
        <v>0.2666</v>
      </c>
      <c r="F46">
        <v>248</v>
      </c>
      <c r="K46" s="13" t="s">
        <v>416</v>
      </c>
      <c r="L46" s="57">
        <v>23</v>
      </c>
    </row>
    <row r="47" spans="1:12" x14ac:dyDescent="0.25">
      <c r="A47" t="str">
        <f t="shared" si="0"/>
        <v/>
      </c>
      <c r="B47" t="s">
        <v>96</v>
      </c>
      <c r="D47" t="s">
        <v>96</v>
      </c>
      <c r="E47">
        <v>0.57950000000000002</v>
      </c>
      <c r="F47">
        <v>118</v>
      </c>
      <c r="K47" s="12" t="s">
        <v>213</v>
      </c>
      <c r="L47" s="58">
        <v>0.87450000000000006</v>
      </c>
    </row>
    <row r="48" spans="1:12" ht="15.75" thickBot="1" x14ac:dyDescent="0.3">
      <c r="A48" t="str">
        <f t="shared" si="0"/>
        <v/>
      </c>
      <c r="B48" t="s">
        <v>97</v>
      </c>
      <c r="D48" t="s">
        <v>97</v>
      </c>
      <c r="E48">
        <v>9.5500000000000002E-2</v>
      </c>
      <c r="F48">
        <v>323</v>
      </c>
      <c r="K48" s="13" t="s">
        <v>418</v>
      </c>
      <c r="L48" s="59">
        <v>24</v>
      </c>
    </row>
    <row r="49" spans="1:12" x14ac:dyDescent="0.25">
      <c r="A49" t="str">
        <f t="shared" si="0"/>
        <v/>
      </c>
      <c r="B49" t="s">
        <v>98</v>
      </c>
      <c r="D49" t="s">
        <v>98</v>
      </c>
      <c r="E49">
        <v>0.18779999999999999</v>
      </c>
      <c r="F49">
        <v>282</v>
      </c>
      <c r="K49" s="12" t="s">
        <v>370</v>
      </c>
      <c r="L49" s="60">
        <v>0.87329999999999997</v>
      </c>
    </row>
    <row r="50" spans="1:12" ht="15.75" thickBot="1" x14ac:dyDescent="0.3">
      <c r="A50" t="str">
        <f t="shared" si="0"/>
        <v/>
      </c>
      <c r="B50" t="s">
        <v>99</v>
      </c>
      <c r="D50" t="s">
        <v>99</v>
      </c>
      <c r="E50">
        <v>0.73770000000000002</v>
      </c>
      <c r="F50">
        <v>67</v>
      </c>
      <c r="K50" s="13" t="s">
        <v>433</v>
      </c>
      <c r="L50" s="61">
        <v>25</v>
      </c>
    </row>
    <row r="51" spans="1:12" ht="15.75" thickBot="1" x14ac:dyDescent="0.3">
      <c r="A51" t="str">
        <f t="shared" si="0"/>
        <v/>
      </c>
      <c r="B51" t="s">
        <v>100</v>
      </c>
      <c r="D51" t="s">
        <v>100</v>
      </c>
      <c r="E51">
        <v>0.41920000000000002</v>
      </c>
      <c r="F51">
        <v>190</v>
      </c>
      <c r="K51" s="62" t="s">
        <v>25</v>
      </c>
      <c r="L51" s="63" t="s">
        <v>398</v>
      </c>
    </row>
    <row r="52" spans="1:12" x14ac:dyDescent="0.25">
      <c r="A52" t="str">
        <f t="shared" si="0"/>
        <v/>
      </c>
      <c r="B52" t="s">
        <v>101</v>
      </c>
      <c r="D52" t="s">
        <v>101</v>
      </c>
      <c r="E52">
        <v>0.192</v>
      </c>
      <c r="F52">
        <v>278</v>
      </c>
      <c r="K52" s="425" t="s">
        <v>172</v>
      </c>
      <c r="L52" s="64">
        <v>0.87119999999999997</v>
      </c>
    </row>
    <row r="53" spans="1:12" ht="15.75" thickBot="1" x14ac:dyDescent="0.3">
      <c r="A53" t="str">
        <f t="shared" si="0"/>
        <v/>
      </c>
      <c r="B53" t="s">
        <v>102</v>
      </c>
      <c r="D53" t="s">
        <v>102</v>
      </c>
      <c r="E53">
        <v>0.16350000000000001</v>
      </c>
      <c r="F53">
        <v>289</v>
      </c>
      <c r="K53" s="426"/>
      <c r="L53" s="65">
        <v>26</v>
      </c>
    </row>
    <row r="54" spans="1:12" x14ac:dyDescent="0.25">
      <c r="A54" t="str">
        <f t="shared" si="0"/>
        <v/>
      </c>
      <c r="B54" t="s">
        <v>103</v>
      </c>
      <c r="D54" t="s">
        <v>103</v>
      </c>
      <c r="E54">
        <v>0.23980000000000001</v>
      </c>
      <c r="F54">
        <v>263</v>
      </c>
      <c r="K54" s="12" t="s">
        <v>361</v>
      </c>
      <c r="L54" s="66">
        <v>0.871</v>
      </c>
    </row>
    <row r="55" spans="1:12" ht="15.75" thickBot="1" x14ac:dyDescent="0.3">
      <c r="A55" t="str">
        <f t="shared" si="0"/>
        <v/>
      </c>
      <c r="B55" t="s">
        <v>104</v>
      </c>
      <c r="D55" t="s">
        <v>104</v>
      </c>
      <c r="E55">
        <v>0.53210000000000002</v>
      </c>
      <c r="F55">
        <v>142</v>
      </c>
      <c r="K55" s="13" t="s">
        <v>410</v>
      </c>
      <c r="L55" s="67">
        <v>27</v>
      </c>
    </row>
    <row r="56" spans="1:12" x14ac:dyDescent="0.25">
      <c r="A56" t="str">
        <f t="shared" si="0"/>
        <v/>
      </c>
      <c r="B56" t="s">
        <v>105</v>
      </c>
      <c r="D56" t="s">
        <v>105</v>
      </c>
      <c r="E56">
        <v>0.75139999999999996</v>
      </c>
      <c r="F56">
        <v>63</v>
      </c>
      <c r="K56" s="12" t="s">
        <v>331</v>
      </c>
      <c r="L56" s="68">
        <v>0.86870000000000003</v>
      </c>
    </row>
    <row r="57" spans="1:12" ht="15.75" thickBot="1" x14ac:dyDescent="0.3">
      <c r="A57" t="str">
        <f t="shared" si="0"/>
        <v/>
      </c>
      <c r="B57" t="s">
        <v>106</v>
      </c>
      <c r="D57" t="s">
        <v>106</v>
      </c>
      <c r="E57">
        <v>0.80120000000000002</v>
      </c>
      <c r="F57">
        <v>45</v>
      </c>
      <c r="K57" s="13" t="s">
        <v>415</v>
      </c>
      <c r="L57" s="69">
        <v>28</v>
      </c>
    </row>
    <row r="58" spans="1:12" x14ac:dyDescent="0.25">
      <c r="A58" t="str">
        <f t="shared" si="0"/>
        <v/>
      </c>
      <c r="B58" t="s">
        <v>107</v>
      </c>
      <c r="D58" t="s">
        <v>107</v>
      </c>
      <c r="E58">
        <v>0.28050000000000003</v>
      </c>
      <c r="F58">
        <v>241</v>
      </c>
      <c r="K58" s="12" t="s">
        <v>111</v>
      </c>
      <c r="L58" s="70">
        <v>0.8619</v>
      </c>
    </row>
    <row r="59" spans="1:12" ht="15.75" thickBot="1" x14ac:dyDescent="0.3">
      <c r="A59" t="str">
        <f t="shared" si="0"/>
        <v/>
      </c>
      <c r="B59" t="s">
        <v>108</v>
      </c>
      <c r="D59" t="s">
        <v>108</v>
      </c>
      <c r="E59">
        <v>0.74080000000000001</v>
      </c>
      <c r="F59">
        <v>66</v>
      </c>
      <c r="K59" s="13" t="s">
        <v>407</v>
      </c>
      <c r="L59" s="71">
        <v>29</v>
      </c>
    </row>
    <row r="60" spans="1:12" x14ac:dyDescent="0.25">
      <c r="A60" t="str">
        <f t="shared" si="0"/>
        <v/>
      </c>
      <c r="B60" t="s">
        <v>109</v>
      </c>
      <c r="D60" t="s">
        <v>109</v>
      </c>
      <c r="E60">
        <v>9.9000000000000005E-2</v>
      </c>
      <c r="F60">
        <v>318</v>
      </c>
      <c r="K60" s="12" t="s">
        <v>180</v>
      </c>
      <c r="L60" s="72">
        <v>0.85060000000000002</v>
      </c>
    </row>
    <row r="61" spans="1:12" ht="15.75" thickBot="1" x14ac:dyDescent="0.3">
      <c r="A61" t="str">
        <f t="shared" si="0"/>
        <v/>
      </c>
      <c r="B61" t="s">
        <v>110</v>
      </c>
      <c r="D61" t="s">
        <v>110</v>
      </c>
      <c r="E61">
        <v>0.38030000000000003</v>
      </c>
      <c r="F61">
        <v>201</v>
      </c>
      <c r="K61" s="13" t="s">
        <v>400</v>
      </c>
      <c r="L61" s="73">
        <v>30</v>
      </c>
    </row>
    <row r="62" spans="1:12" x14ac:dyDescent="0.25">
      <c r="A62" t="str">
        <f t="shared" si="0"/>
        <v/>
      </c>
      <c r="B62" t="s">
        <v>111</v>
      </c>
      <c r="D62" t="s">
        <v>111</v>
      </c>
      <c r="E62">
        <v>0.8619</v>
      </c>
      <c r="F62">
        <v>29</v>
      </c>
      <c r="K62" s="12" t="s">
        <v>247</v>
      </c>
      <c r="L62" s="74">
        <v>0.84499999999999997</v>
      </c>
    </row>
    <row r="63" spans="1:12" ht="15.75" thickBot="1" x14ac:dyDescent="0.3">
      <c r="A63" t="str">
        <f t="shared" si="0"/>
        <v/>
      </c>
      <c r="B63" t="s">
        <v>112</v>
      </c>
      <c r="D63" t="s">
        <v>112</v>
      </c>
      <c r="E63">
        <v>0.25330000000000003</v>
      </c>
      <c r="F63">
        <v>255</v>
      </c>
      <c r="K63" s="13" t="s">
        <v>404</v>
      </c>
      <c r="L63" s="75">
        <v>31</v>
      </c>
    </row>
    <row r="64" spans="1:12" x14ac:dyDescent="0.25">
      <c r="A64" t="str">
        <f t="shared" si="0"/>
        <v/>
      </c>
      <c r="B64" t="s">
        <v>113</v>
      </c>
      <c r="D64" t="s">
        <v>113</v>
      </c>
      <c r="E64">
        <v>0.82830000000000004</v>
      </c>
      <c r="F64">
        <v>36</v>
      </c>
      <c r="K64" s="12" t="s">
        <v>60</v>
      </c>
      <c r="L64" s="76">
        <v>0.84</v>
      </c>
    </row>
    <row r="65" spans="1:12" ht="15.75" thickBot="1" x14ac:dyDescent="0.3">
      <c r="A65" t="str">
        <f t="shared" si="0"/>
        <v/>
      </c>
      <c r="B65" t="s">
        <v>114</v>
      </c>
      <c r="D65" t="s">
        <v>114</v>
      </c>
      <c r="E65">
        <v>0.62970000000000004</v>
      </c>
      <c r="F65">
        <v>102</v>
      </c>
      <c r="K65" s="13" t="s">
        <v>408</v>
      </c>
      <c r="L65" s="77">
        <v>32</v>
      </c>
    </row>
    <row r="66" spans="1:12" x14ac:dyDescent="0.25">
      <c r="A66" t="str">
        <f t="shared" si="0"/>
        <v/>
      </c>
      <c r="B66" t="s">
        <v>115</v>
      </c>
      <c r="D66" t="s">
        <v>115</v>
      </c>
      <c r="E66">
        <v>0.40239999999999998</v>
      </c>
      <c r="F66">
        <v>195</v>
      </c>
      <c r="K66" s="12" t="s">
        <v>374</v>
      </c>
      <c r="L66" s="78">
        <v>0.83879999999999999</v>
      </c>
    </row>
    <row r="67" spans="1:12" ht="15.75" thickBot="1" x14ac:dyDescent="0.3">
      <c r="A67" t="str">
        <f t="shared" ref="A67:A130" si="1">IF(B67=D67, "", "BAD")</f>
        <v/>
      </c>
      <c r="B67" t="s">
        <v>116</v>
      </c>
      <c r="D67" t="s">
        <v>116</v>
      </c>
      <c r="E67">
        <v>0.1482</v>
      </c>
      <c r="F67">
        <v>295</v>
      </c>
      <c r="K67" s="13" t="s">
        <v>421</v>
      </c>
      <c r="L67" s="79">
        <v>33</v>
      </c>
    </row>
    <row r="68" spans="1:12" x14ac:dyDescent="0.25">
      <c r="A68" t="str">
        <f t="shared" si="1"/>
        <v/>
      </c>
      <c r="B68" t="s">
        <v>117</v>
      </c>
      <c r="D68" t="s">
        <v>117</v>
      </c>
      <c r="E68">
        <v>0.81989999999999996</v>
      </c>
      <c r="F68">
        <v>39</v>
      </c>
      <c r="K68" s="12" t="s">
        <v>89</v>
      </c>
      <c r="L68" s="80">
        <v>0.82889999999999997</v>
      </c>
    </row>
    <row r="69" spans="1:12" ht="15.75" thickBot="1" x14ac:dyDescent="0.3">
      <c r="A69" t="str">
        <f t="shared" si="1"/>
        <v/>
      </c>
      <c r="B69" t="s">
        <v>118</v>
      </c>
      <c r="D69" t="s">
        <v>118</v>
      </c>
      <c r="E69">
        <v>0.57550000000000001</v>
      </c>
      <c r="F69">
        <v>121</v>
      </c>
      <c r="K69" s="13" t="s">
        <v>428</v>
      </c>
      <c r="L69" s="81">
        <v>34</v>
      </c>
    </row>
    <row r="70" spans="1:12" x14ac:dyDescent="0.25">
      <c r="A70" t="str">
        <f t="shared" si="1"/>
        <v/>
      </c>
      <c r="B70" t="s">
        <v>119</v>
      </c>
      <c r="D70" t="s">
        <v>119</v>
      </c>
      <c r="E70">
        <v>0.71450000000000002</v>
      </c>
      <c r="F70">
        <v>81</v>
      </c>
      <c r="K70" s="425" t="s">
        <v>207</v>
      </c>
      <c r="L70" s="82">
        <v>0.82869999999999999</v>
      </c>
    </row>
    <row r="71" spans="1:12" ht="15.75" thickBot="1" x14ac:dyDescent="0.3">
      <c r="A71" t="str">
        <f t="shared" si="1"/>
        <v/>
      </c>
      <c r="B71" t="s">
        <v>120</v>
      </c>
      <c r="D71" t="s">
        <v>120</v>
      </c>
      <c r="E71">
        <v>0.77180000000000004</v>
      </c>
      <c r="F71">
        <v>56</v>
      </c>
      <c r="K71" s="426"/>
      <c r="L71" s="83">
        <v>35</v>
      </c>
    </row>
    <row r="72" spans="1:12" x14ac:dyDescent="0.25">
      <c r="A72" t="str">
        <f t="shared" si="1"/>
        <v/>
      </c>
      <c r="B72" t="s">
        <v>121</v>
      </c>
      <c r="D72" t="s">
        <v>121</v>
      </c>
      <c r="E72">
        <v>0.43340000000000001</v>
      </c>
      <c r="F72">
        <v>181</v>
      </c>
      <c r="K72" s="12" t="s">
        <v>113</v>
      </c>
      <c r="L72" s="84">
        <v>0.82830000000000004</v>
      </c>
    </row>
    <row r="73" spans="1:12" ht="15.75" thickBot="1" x14ac:dyDescent="0.3">
      <c r="A73" t="str">
        <f t="shared" si="1"/>
        <v/>
      </c>
      <c r="B73" t="s">
        <v>122</v>
      </c>
      <c r="D73" t="s">
        <v>122</v>
      </c>
      <c r="E73">
        <v>0.94169999999999998</v>
      </c>
      <c r="F73">
        <v>6</v>
      </c>
      <c r="K73" s="13" t="s">
        <v>433</v>
      </c>
      <c r="L73" s="85">
        <v>36</v>
      </c>
    </row>
    <row r="74" spans="1:12" x14ac:dyDescent="0.25">
      <c r="A74" t="str">
        <f t="shared" si="1"/>
        <v/>
      </c>
      <c r="B74" t="s">
        <v>123</v>
      </c>
      <c r="D74" t="s">
        <v>123</v>
      </c>
      <c r="E74">
        <v>0.27400000000000002</v>
      </c>
      <c r="F74">
        <v>243</v>
      </c>
      <c r="K74" s="12" t="s">
        <v>81</v>
      </c>
      <c r="L74" s="86">
        <v>0.82379999999999998</v>
      </c>
    </row>
    <row r="75" spans="1:12" ht="15.75" thickBot="1" x14ac:dyDescent="0.3">
      <c r="A75" t="str">
        <f t="shared" si="1"/>
        <v/>
      </c>
      <c r="B75" t="s">
        <v>124</v>
      </c>
      <c r="D75" t="s">
        <v>124</v>
      </c>
      <c r="E75">
        <v>0.55559999999999998</v>
      </c>
      <c r="F75">
        <v>129</v>
      </c>
      <c r="K75" s="13" t="s">
        <v>419</v>
      </c>
      <c r="L75" s="87">
        <v>37</v>
      </c>
    </row>
    <row r="76" spans="1:12" x14ac:dyDescent="0.25">
      <c r="A76" t="str">
        <f t="shared" si="1"/>
        <v/>
      </c>
      <c r="B76" t="s">
        <v>125</v>
      </c>
      <c r="D76" t="s">
        <v>125</v>
      </c>
      <c r="E76">
        <v>0.1036</v>
      </c>
      <c r="F76">
        <v>315</v>
      </c>
      <c r="K76" s="12" t="s">
        <v>215</v>
      </c>
      <c r="L76" s="88">
        <v>0.82250000000000001</v>
      </c>
    </row>
    <row r="77" spans="1:12" ht="15.75" thickBot="1" x14ac:dyDescent="0.3">
      <c r="A77" t="str">
        <f t="shared" si="1"/>
        <v/>
      </c>
      <c r="B77" t="s">
        <v>126</v>
      </c>
      <c r="D77" t="s">
        <v>126</v>
      </c>
      <c r="E77">
        <v>0.27160000000000001</v>
      </c>
      <c r="F77">
        <v>246</v>
      </c>
      <c r="K77" s="13" t="s">
        <v>406</v>
      </c>
      <c r="L77" s="89">
        <v>38</v>
      </c>
    </row>
    <row r="78" spans="1:12" x14ac:dyDescent="0.25">
      <c r="A78" t="str">
        <f t="shared" si="1"/>
        <v/>
      </c>
      <c r="B78" t="s">
        <v>127</v>
      </c>
      <c r="D78" t="s">
        <v>127</v>
      </c>
      <c r="E78">
        <v>0.55300000000000005</v>
      </c>
      <c r="F78">
        <v>132</v>
      </c>
      <c r="K78" s="425" t="s">
        <v>117</v>
      </c>
      <c r="L78" s="90">
        <v>0.81989999999999996</v>
      </c>
    </row>
    <row r="79" spans="1:12" ht="15.75" thickBot="1" x14ac:dyDescent="0.3">
      <c r="A79" t="str">
        <f t="shared" si="1"/>
        <v/>
      </c>
      <c r="B79" t="s">
        <v>128</v>
      </c>
      <c r="D79" t="s">
        <v>128</v>
      </c>
      <c r="E79">
        <v>0.32019999999999998</v>
      </c>
      <c r="F79">
        <v>223</v>
      </c>
      <c r="K79" s="426"/>
      <c r="L79" s="91">
        <v>39</v>
      </c>
    </row>
    <row r="80" spans="1:12" x14ac:dyDescent="0.25">
      <c r="A80" t="str">
        <f t="shared" si="1"/>
        <v/>
      </c>
      <c r="B80" t="s">
        <v>129</v>
      </c>
      <c r="D80" t="s">
        <v>129</v>
      </c>
      <c r="E80">
        <v>0.28949999999999998</v>
      </c>
      <c r="F80">
        <v>236</v>
      </c>
      <c r="K80" s="12" t="s">
        <v>173</v>
      </c>
      <c r="L80" s="92">
        <v>0.81599999999999995</v>
      </c>
    </row>
    <row r="81" spans="1:12" ht="15.75" thickBot="1" x14ac:dyDescent="0.3">
      <c r="A81" t="str">
        <f t="shared" si="1"/>
        <v/>
      </c>
      <c r="B81" t="s">
        <v>130</v>
      </c>
      <c r="D81" t="s">
        <v>130</v>
      </c>
      <c r="E81">
        <v>0.25459999999999999</v>
      </c>
      <c r="F81">
        <v>254</v>
      </c>
      <c r="K81" s="13" t="s">
        <v>429</v>
      </c>
      <c r="L81" s="93">
        <v>40</v>
      </c>
    </row>
    <row r="82" spans="1:12" x14ac:dyDescent="0.25">
      <c r="A82" t="str">
        <f t="shared" si="1"/>
        <v/>
      </c>
      <c r="B82" t="s">
        <v>131</v>
      </c>
      <c r="D82" t="s">
        <v>131</v>
      </c>
      <c r="E82">
        <v>0.73519999999999996</v>
      </c>
      <c r="F82">
        <v>70</v>
      </c>
      <c r="K82" s="12" t="s">
        <v>74</v>
      </c>
      <c r="L82" s="94">
        <v>0.81069999999999998</v>
      </c>
    </row>
    <row r="83" spans="1:12" ht="15.75" thickBot="1" x14ac:dyDescent="0.3">
      <c r="A83" t="str">
        <f t="shared" si="1"/>
        <v/>
      </c>
      <c r="B83" t="s">
        <v>132</v>
      </c>
      <c r="D83" t="s">
        <v>132</v>
      </c>
      <c r="E83">
        <v>0.30370000000000003</v>
      </c>
      <c r="F83">
        <v>229</v>
      </c>
      <c r="K83" s="13" t="s">
        <v>432</v>
      </c>
      <c r="L83" s="95">
        <v>41</v>
      </c>
    </row>
    <row r="84" spans="1:12" x14ac:dyDescent="0.25">
      <c r="A84" t="str">
        <f t="shared" si="1"/>
        <v/>
      </c>
      <c r="B84" t="s">
        <v>133</v>
      </c>
      <c r="D84" t="s">
        <v>133</v>
      </c>
      <c r="E84">
        <v>5.0099999999999999E-2</v>
      </c>
      <c r="F84">
        <v>338</v>
      </c>
      <c r="K84" s="12" t="s">
        <v>260</v>
      </c>
      <c r="L84" s="96">
        <v>0.80610000000000004</v>
      </c>
    </row>
    <row r="85" spans="1:12" ht="15.75" thickBot="1" x14ac:dyDescent="0.3">
      <c r="A85" t="str">
        <f t="shared" si="1"/>
        <v/>
      </c>
      <c r="B85" t="s">
        <v>134</v>
      </c>
      <c r="D85" t="s">
        <v>134</v>
      </c>
      <c r="E85">
        <v>0.36130000000000001</v>
      </c>
      <c r="F85">
        <v>207</v>
      </c>
      <c r="K85" s="13" t="s">
        <v>423</v>
      </c>
      <c r="L85" s="97">
        <v>42</v>
      </c>
    </row>
    <row r="86" spans="1:12" x14ac:dyDescent="0.25">
      <c r="A86" t="str">
        <f t="shared" si="1"/>
        <v/>
      </c>
      <c r="B86" t="s">
        <v>135</v>
      </c>
      <c r="D86" t="s">
        <v>135</v>
      </c>
      <c r="E86">
        <v>0.89190000000000003</v>
      </c>
      <c r="F86">
        <v>19</v>
      </c>
      <c r="K86" s="12" t="s">
        <v>185</v>
      </c>
      <c r="L86" s="98">
        <v>0.80430000000000001</v>
      </c>
    </row>
    <row r="87" spans="1:12" ht="15.75" thickBot="1" x14ac:dyDescent="0.3">
      <c r="A87" t="str">
        <f t="shared" si="1"/>
        <v/>
      </c>
      <c r="B87" t="s">
        <v>136</v>
      </c>
      <c r="D87" t="s">
        <v>136</v>
      </c>
      <c r="E87">
        <v>0.13450000000000001</v>
      </c>
      <c r="F87">
        <v>300</v>
      </c>
      <c r="K87" s="13" t="s">
        <v>424</v>
      </c>
      <c r="L87" s="99">
        <v>43</v>
      </c>
    </row>
    <row r="88" spans="1:12" x14ac:dyDescent="0.25">
      <c r="A88" t="str">
        <f t="shared" si="1"/>
        <v/>
      </c>
      <c r="B88" t="s">
        <v>137</v>
      </c>
      <c r="D88" t="s">
        <v>137</v>
      </c>
      <c r="E88">
        <v>0.2051</v>
      </c>
      <c r="F88">
        <v>274</v>
      </c>
      <c r="K88" s="12" t="s">
        <v>268</v>
      </c>
      <c r="L88" s="100">
        <v>0.80310000000000004</v>
      </c>
    </row>
    <row r="89" spans="1:12" ht="15.75" thickBot="1" x14ac:dyDescent="0.3">
      <c r="A89" t="str">
        <f t="shared" si="1"/>
        <v/>
      </c>
      <c r="B89" t="s">
        <v>138</v>
      </c>
      <c r="D89" t="s">
        <v>138</v>
      </c>
      <c r="E89">
        <v>0.5786</v>
      </c>
      <c r="F89">
        <v>120</v>
      </c>
      <c r="K89" s="13" t="s">
        <v>430</v>
      </c>
      <c r="L89" s="101">
        <v>44</v>
      </c>
    </row>
    <row r="90" spans="1:12" x14ac:dyDescent="0.25">
      <c r="A90" t="str">
        <f t="shared" si="1"/>
        <v/>
      </c>
      <c r="B90" t="s">
        <v>139</v>
      </c>
      <c r="D90" t="s">
        <v>139</v>
      </c>
      <c r="E90">
        <v>0.4143</v>
      </c>
      <c r="F90">
        <v>191</v>
      </c>
      <c r="K90" s="12" t="s">
        <v>106</v>
      </c>
      <c r="L90" s="102">
        <v>0.80120000000000002</v>
      </c>
    </row>
    <row r="91" spans="1:12" ht="15.75" thickBot="1" x14ac:dyDescent="0.3">
      <c r="A91" t="str">
        <f t="shared" si="1"/>
        <v/>
      </c>
      <c r="B91" t="s">
        <v>140</v>
      </c>
      <c r="D91" t="s">
        <v>140</v>
      </c>
      <c r="E91">
        <v>0.29720000000000002</v>
      </c>
      <c r="F91">
        <v>235</v>
      </c>
      <c r="K91" s="13" t="s">
        <v>420</v>
      </c>
      <c r="L91" s="103">
        <v>45</v>
      </c>
    </row>
    <row r="92" spans="1:12" x14ac:dyDescent="0.25">
      <c r="A92" t="str">
        <f t="shared" si="1"/>
        <v/>
      </c>
      <c r="B92" t="s">
        <v>141</v>
      </c>
      <c r="D92" t="s">
        <v>141</v>
      </c>
      <c r="E92">
        <v>0.71950000000000003</v>
      </c>
      <c r="F92">
        <v>77</v>
      </c>
      <c r="K92" s="12" t="s">
        <v>355</v>
      </c>
      <c r="L92" s="104">
        <v>0.8</v>
      </c>
    </row>
    <row r="93" spans="1:12" ht="15.75" thickBot="1" x14ac:dyDescent="0.3">
      <c r="A93" t="str">
        <f t="shared" si="1"/>
        <v/>
      </c>
      <c r="B93" t="s">
        <v>142</v>
      </c>
      <c r="D93" t="s">
        <v>142</v>
      </c>
      <c r="E93">
        <v>3.5999999999999997E-2</v>
      </c>
      <c r="F93">
        <v>342</v>
      </c>
      <c r="K93" s="13" t="s">
        <v>426</v>
      </c>
      <c r="L93" s="105">
        <v>46</v>
      </c>
    </row>
    <row r="94" spans="1:12" x14ac:dyDescent="0.25">
      <c r="A94" t="str">
        <f t="shared" si="1"/>
        <v/>
      </c>
      <c r="B94" t="s">
        <v>143</v>
      </c>
      <c r="D94" t="s">
        <v>143</v>
      </c>
      <c r="E94">
        <v>0.4027</v>
      </c>
      <c r="F94">
        <v>194</v>
      </c>
      <c r="K94" s="12" t="s">
        <v>372</v>
      </c>
      <c r="L94" s="106">
        <v>0.79959999999999998</v>
      </c>
    </row>
    <row r="95" spans="1:12" ht="15.75" thickBot="1" x14ac:dyDescent="0.3">
      <c r="A95" t="str">
        <f t="shared" si="1"/>
        <v/>
      </c>
      <c r="B95" t="s">
        <v>144</v>
      </c>
      <c r="D95" t="s">
        <v>144</v>
      </c>
      <c r="E95">
        <v>0.76729999999999998</v>
      </c>
      <c r="F95">
        <v>59</v>
      </c>
      <c r="K95" s="13" t="s">
        <v>414</v>
      </c>
      <c r="L95" s="107">
        <v>47</v>
      </c>
    </row>
    <row r="96" spans="1:12" x14ac:dyDescent="0.25">
      <c r="A96" t="str">
        <f t="shared" si="1"/>
        <v/>
      </c>
      <c r="B96" t="s">
        <v>145</v>
      </c>
      <c r="D96" t="s">
        <v>145</v>
      </c>
      <c r="E96">
        <v>0.58650000000000002</v>
      </c>
      <c r="F96">
        <v>114</v>
      </c>
      <c r="K96" s="12" t="s">
        <v>83</v>
      </c>
      <c r="L96" s="108">
        <v>0.7984</v>
      </c>
    </row>
    <row r="97" spans="1:12" ht="15.75" thickBot="1" x14ac:dyDescent="0.3">
      <c r="A97" t="str">
        <f t="shared" si="1"/>
        <v/>
      </c>
      <c r="B97" t="s">
        <v>146</v>
      </c>
      <c r="D97" t="s">
        <v>146</v>
      </c>
      <c r="E97">
        <v>0.94599999999999995</v>
      </c>
      <c r="F97">
        <v>5</v>
      </c>
      <c r="K97" s="13" t="s">
        <v>416</v>
      </c>
      <c r="L97" s="109">
        <v>48</v>
      </c>
    </row>
    <row r="98" spans="1:12" x14ac:dyDescent="0.25">
      <c r="A98" t="str">
        <f t="shared" si="1"/>
        <v/>
      </c>
      <c r="B98" t="s">
        <v>147</v>
      </c>
      <c r="D98" t="s">
        <v>147</v>
      </c>
      <c r="E98">
        <v>0.70809999999999995</v>
      </c>
      <c r="F98">
        <v>83</v>
      </c>
      <c r="K98" s="12" t="s">
        <v>388</v>
      </c>
      <c r="L98" s="110">
        <v>0.79520000000000002</v>
      </c>
    </row>
    <row r="99" spans="1:12" ht="15.75" thickBot="1" x14ac:dyDescent="0.3">
      <c r="A99" t="str">
        <f t="shared" si="1"/>
        <v/>
      </c>
      <c r="B99" t="s">
        <v>148</v>
      </c>
      <c r="D99" t="s">
        <v>148</v>
      </c>
      <c r="E99">
        <v>0.24479999999999999</v>
      </c>
      <c r="F99">
        <v>260</v>
      </c>
      <c r="K99" s="13" t="s">
        <v>422</v>
      </c>
      <c r="L99" s="111">
        <v>49</v>
      </c>
    </row>
    <row r="100" spans="1:12" x14ac:dyDescent="0.25">
      <c r="A100" t="str">
        <f t="shared" si="1"/>
        <v/>
      </c>
      <c r="B100" t="s">
        <v>149</v>
      </c>
      <c r="D100" t="s">
        <v>149</v>
      </c>
      <c r="E100">
        <v>0.54059999999999997</v>
      </c>
      <c r="F100">
        <v>138</v>
      </c>
      <c r="K100" s="425" t="s">
        <v>380</v>
      </c>
      <c r="L100" s="112">
        <v>0.79179999999999995</v>
      </c>
    </row>
    <row r="101" spans="1:12" ht="15.75" thickBot="1" x14ac:dyDescent="0.3">
      <c r="A101" t="str">
        <f t="shared" si="1"/>
        <v/>
      </c>
      <c r="B101" t="s">
        <v>150</v>
      </c>
      <c r="D101" t="s">
        <v>150</v>
      </c>
      <c r="E101">
        <v>0.70299999999999996</v>
      </c>
      <c r="F101">
        <v>84</v>
      </c>
      <c r="K101" s="426"/>
      <c r="L101" s="113">
        <v>50</v>
      </c>
    </row>
    <row r="102" spans="1:12" ht="15.75" thickBot="1" x14ac:dyDescent="0.3">
      <c r="A102" t="str">
        <f t="shared" si="1"/>
        <v/>
      </c>
      <c r="B102" t="s">
        <v>151</v>
      </c>
      <c r="D102" t="s">
        <v>151</v>
      </c>
      <c r="E102">
        <v>0.97070000000000001</v>
      </c>
      <c r="F102">
        <v>2</v>
      </c>
      <c r="K102" s="62" t="s">
        <v>25</v>
      </c>
      <c r="L102" s="63" t="s">
        <v>398</v>
      </c>
    </row>
    <row r="103" spans="1:12" x14ac:dyDescent="0.25">
      <c r="A103" t="str">
        <f t="shared" si="1"/>
        <v/>
      </c>
      <c r="B103" t="s">
        <v>152</v>
      </c>
      <c r="D103" t="s">
        <v>152</v>
      </c>
      <c r="E103">
        <v>3.5000000000000001E-3</v>
      </c>
      <c r="F103">
        <v>347</v>
      </c>
      <c r="K103" s="425" t="s">
        <v>53</v>
      </c>
      <c r="L103" s="114">
        <v>0.79139999999999999</v>
      </c>
    </row>
    <row r="104" spans="1:12" ht="15.75" thickBot="1" x14ac:dyDescent="0.3">
      <c r="A104" t="str">
        <f t="shared" si="1"/>
        <v/>
      </c>
      <c r="B104" t="s">
        <v>153</v>
      </c>
      <c r="D104" t="s">
        <v>153</v>
      </c>
      <c r="E104">
        <v>0.57950000000000002</v>
      </c>
      <c r="F104">
        <v>119</v>
      </c>
      <c r="K104" s="426"/>
      <c r="L104" s="115">
        <v>51</v>
      </c>
    </row>
    <row r="105" spans="1:12" x14ac:dyDescent="0.25">
      <c r="A105" t="str">
        <f t="shared" si="1"/>
        <v/>
      </c>
      <c r="B105" t="s">
        <v>154</v>
      </c>
      <c r="D105" t="s">
        <v>154</v>
      </c>
      <c r="E105">
        <v>0.2858</v>
      </c>
      <c r="F105">
        <v>238</v>
      </c>
      <c r="K105" s="425" t="s">
        <v>300</v>
      </c>
      <c r="L105" s="116">
        <v>0.7843</v>
      </c>
    </row>
    <row r="106" spans="1:12" ht="15.75" thickBot="1" x14ac:dyDescent="0.3">
      <c r="A106" t="str">
        <f t="shared" si="1"/>
        <v/>
      </c>
      <c r="B106" t="s">
        <v>155</v>
      </c>
      <c r="D106" t="s">
        <v>155</v>
      </c>
      <c r="E106">
        <v>0.2334</v>
      </c>
      <c r="F106">
        <v>265</v>
      </c>
      <c r="K106" s="426"/>
      <c r="L106" s="117">
        <v>52</v>
      </c>
    </row>
    <row r="107" spans="1:12" x14ac:dyDescent="0.25">
      <c r="A107" t="str">
        <f t="shared" si="1"/>
        <v/>
      </c>
      <c r="B107" t="s">
        <v>156</v>
      </c>
      <c r="D107" t="s">
        <v>156</v>
      </c>
      <c r="E107">
        <v>0.55020000000000002</v>
      </c>
      <c r="F107">
        <v>134</v>
      </c>
      <c r="K107" s="425" t="s">
        <v>212</v>
      </c>
      <c r="L107" s="118">
        <v>0.78100000000000003</v>
      </c>
    </row>
    <row r="108" spans="1:12" ht="15.75" thickBot="1" x14ac:dyDescent="0.3">
      <c r="A108" t="str">
        <f t="shared" si="1"/>
        <v/>
      </c>
      <c r="B108" t="s">
        <v>157</v>
      </c>
      <c r="D108" t="s">
        <v>157</v>
      </c>
      <c r="E108">
        <v>0.17699999999999999</v>
      </c>
      <c r="F108">
        <v>285</v>
      </c>
      <c r="K108" s="426"/>
      <c r="L108" s="119">
        <v>53</v>
      </c>
    </row>
    <row r="109" spans="1:12" x14ac:dyDescent="0.25">
      <c r="A109" t="str">
        <f t="shared" si="1"/>
        <v/>
      </c>
      <c r="B109" t="s">
        <v>158</v>
      </c>
      <c r="D109" t="s">
        <v>158</v>
      </c>
      <c r="E109">
        <v>0.46579999999999999</v>
      </c>
      <c r="F109">
        <v>171</v>
      </c>
      <c r="K109" s="425" t="s">
        <v>286</v>
      </c>
      <c r="L109" s="120">
        <v>0.78</v>
      </c>
    </row>
    <row r="110" spans="1:12" ht="15.75" thickBot="1" x14ac:dyDescent="0.3">
      <c r="A110" t="str">
        <f t="shared" si="1"/>
        <v/>
      </c>
      <c r="B110" t="s">
        <v>159</v>
      </c>
      <c r="D110" t="s">
        <v>159</v>
      </c>
      <c r="E110">
        <v>0.17150000000000001</v>
      </c>
      <c r="F110">
        <v>286</v>
      </c>
      <c r="K110" s="426"/>
      <c r="L110" s="121">
        <v>54</v>
      </c>
    </row>
    <row r="111" spans="1:12" x14ac:dyDescent="0.25">
      <c r="A111" t="str">
        <f t="shared" si="1"/>
        <v/>
      </c>
      <c r="B111" t="s">
        <v>160</v>
      </c>
      <c r="D111" t="s">
        <v>160</v>
      </c>
      <c r="E111">
        <v>0.13950000000000001</v>
      </c>
      <c r="F111">
        <v>298</v>
      </c>
      <c r="K111" s="425" t="s">
        <v>319</v>
      </c>
      <c r="L111" s="122">
        <v>0.77390000000000003</v>
      </c>
    </row>
    <row r="112" spans="1:12" ht="15.75" thickBot="1" x14ac:dyDescent="0.3">
      <c r="A112" t="str">
        <f t="shared" si="1"/>
        <v/>
      </c>
      <c r="B112" t="s">
        <v>161</v>
      </c>
      <c r="D112" t="s">
        <v>161</v>
      </c>
      <c r="E112">
        <v>0.47049999999999997</v>
      </c>
      <c r="F112">
        <v>169</v>
      </c>
      <c r="K112" s="426"/>
      <c r="L112" s="123">
        <v>55</v>
      </c>
    </row>
    <row r="113" spans="1:12" x14ac:dyDescent="0.25">
      <c r="A113" t="str">
        <f t="shared" si="1"/>
        <v>BAD</v>
      </c>
      <c r="B113" t="s">
        <v>162</v>
      </c>
      <c r="D113" t="s">
        <v>443</v>
      </c>
      <c r="E113">
        <v>0.12590000000000001</v>
      </c>
      <c r="F113">
        <v>304</v>
      </c>
      <c r="K113" s="425" t="s">
        <v>120</v>
      </c>
      <c r="L113" s="124">
        <v>0.77180000000000004</v>
      </c>
    </row>
    <row r="114" spans="1:12" ht="15.75" thickBot="1" x14ac:dyDescent="0.3">
      <c r="A114" t="str">
        <f t="shared" si="1"/>
        <v/>
      </c>
      <c r="B114" t="s">
        <v>163</v>
      </c>
      <c r="D114" t="s">
        <v>163</v>
      </c>
      <c r="E114">
        <v>4.0300000000000002E-2</v>
      </c>
      <c r="F114">
        <v>341</v>
      </c>
      <c r="K114" s="426"/>
      <c r="L114" s="125">
        <v>56</v>
      </c>
    </row>
    <row r="115" spans="1:12" x14ac:dyDescent="0.25">
      <c r="A115" t="str">
        <f t="shared" si="1"/>
        <v/>
      </c>
      <c r="B115" t="s">
        <v>164</v>
      </c>
      <c r="D115" t="s">
        <v>164</v>
      </c>
      <c r="E115">
        <v>0.28060000000000002</v>
      </c>
      <c r="F115">
        <v>240</v>
      </c>
      <c r="K115" s="425" t="s">
        <v>183</v>
      </c>
      <c r="L115" s="126">
        <v>0.76819999999999999</v>
      </c>
    </row>
    <row r="116" spans="1:12" ht="15.75" thickBot="1" x14ac:dyDescent="0.3">
      <c r="A116" t="str">
        <f t="shared" si="1"/>
        <v/>
      </c>
      <c r="B116" t="s">
        <v>165</v>
      </c>
      <c r="D116" t="s">
        <v>165</v>
      </c>
      <c r="E116">
        <v>8.3199999999999996E-2</v>
      </c>
      <c r="F116">
        <v>328</v>
      </c>
      <c r="K116" s="426"/>
      <c r="L116" s="127">
        <v>57</v>
      </c>
    </row>
    <row r="117" spans="1:12" x14ac:dyDescent="0.25">
      <c r="A117" t="str">
        <f t="shared" si="1"/>
        <v/>
      </c>
      <c r="B117" t="s">
        <v>166</v>
      </c>
      <c r="D117" t="s">
        <v>166</v>
      </c>
      <c r="E117">
        <v>0.90369999999999995</v>
      </c>
      <c r="F117">
        <v>13</v>
      </c>
      <c r="K117" s="425" t="s">
        <v>269</v>
      </c>
      <c r="L117" s="128">
        <v>0.7681</v>
      </c>
    </row>
    <row r="118" spans="1:12" ht="15.75" thickBot="1" x14ac:dyDescent="0.3">
      <c r="A118" t="str">
        <f t="shared" si="1"/>
        <v/>
      </c>
      <c r="B118" t="s">
        <v>167</v>
      </c>
      <c r="D118" t="s">
        <v>167</v>
      </c>
      <c r="E118">
        <v>0.2205</v>
      </c>
      <c r="F118">
        <v>269</v>
      </c>
      <c r="K118" s="426"/>
      <c r="L118" s="129">
        <v>58</v>
      </c>
    </row>
    <row r="119" spans="1:12" x14ac:dyDescent="0.25">
      <c r="A119" t="str">
        <f t="shared" si="1"/>
        <v/>
      </c>
      <c r="B119" t="s">
        <v>168</v>
      </c>
      <c r="D119" t="s">
        <v>168</v>
      </c>
      <c r="E119">
        <v>0.66930000000000001</v>
      </c>
      <c r="F119">
        <v>91</v>
      </c>
      <c r="K119" s="425" t="s">
        <v>144</v>
      </c>
      <c r="L119" s="130">
        <v>0.76729999999999998</v>
      </c>
    </row>
    <row r="120" spans="1:12" ht="15.75" thickBot="1" x14ac:dyDescent="0.3">
      <c r="A120" t="str">
        <f t="shared" si="1"/>
        <v/>
      </c>
      <c r="B120" t="s">
        <v>169</v>
      </c>
      <c r="D120" t="s">
        <v>169</v>
      </c>
      <c r="E120">
        <v>0.95960000000000001</v>
      </c>
      <c r="F120">
        <v>3</v>
      </c>
      <c r="K120" s="426"/>
      <c r="L120" s="131">
        <v>59</v>
      </c>
    </row>
    <row r="121" spans="1:12" x14ac:dyDescent="0.25">
      <c r="A121" t="str">
        <f t="shared" si="1"/>
        <v/>
      </c>
      <c r="B121" t="s">
        <v>170</v>
      </c>
      <c r="D121" t="s">
        <v>170</v>
      </c>
      <c r="E121">
        <v>0.37809999999999999</v>
      </c>
      <c r="F121">
        <v>204</v>
      </c>
      <c r="K121" s="425" t="s">
        <v>375</v>
      </c>
      <c r="L121" s="132">
        <v>0.76339999999999997</v>
      </c>
    </row>
    <row r="122" spans="1:12" ht="15.75" thickBot="1" x14ac:dyDescent="0.3">
      <c r="A122" t="str">
        <f t="shared" si="1"/>
        <v/>
      </c>
      <c r="B122" t="s">
        <v>171</v>
      </c>
      <c r="D122" t="s">
        <v>171</v>
      </c>
      <c r="E122">
        <v>0.66069999999999995</v>
      </c>
      <c r="F122">
        <v>93</v>
      </c>
      <c r="K122" s="426"/>
      <c r="L122" s="133">
        <v>60</v>
      </c>
    </row>
    <row r="123" spans="1:12" x14ac:dyDescent="0.25">
      <c r="A123" t="str">
        <f t="shared" si="1"/>
        <v/>
      </c>
      <c r="B123" t="s">
        <v>172</v>
      </c>
      <c r="D123" t="s">
        <v>172</v>
      </c>
      <c r="E123">
        <v>0.87119999999999997</v>
      </c>
      <c r="F123">
        <v>26</v>
      </c>
      <c r="K123" s="425" t="s">
        <v>209</v>
      </c>
      <c r="L123" s="134">
        <v>0.76090000000000002</v>
      </c>
    </row>
    <row r="124" spans="1:12" ht="15.75" thickBot="1" x14ac:dyDescent="0.3">
      <c r="A124" t="str">
        <f t="shared" si="1"/>
        <v/>
      </c>
      <c r="B124" t="s">
        <v>173</v>
      </c>
      <c r="D124" t="s">
        <v>173</v>
      </c>
      <c r="E124">
        <v>0.81599999999999995</v>
      </c>
      <c r="F124">
        <v>40</v>
      </c>
      <c r="K124" s="426"/>
      <c r="L124" s="135">
        <v>61</v>
      </c>
    </row>
    <row r="125" spans="1:12" x14ac:dyDescent="0.25">
      <c r="A125" t="str">
        <f t="shared" si="1"/>
        <v/>
      </c>
      <c r="B125" t="s">
        <v>174</v>
      </c>
      <c r="D125" t="s">
        <v>174</v>
      </c>
      <c r="E125">
        <v>0.54190000000000005</v>
      </c>
      <c r="F125">
        <v>137</v>
      </c>
      <c r="K125" s="425" t="s">
        <v>201</v>
      </c>
      <c r="L125" s="136">
        <v>0.75339999999999996</v>
      </c>
    </row>
    <row r="126" spans="1:12" ht="15.75" thickBot="1" x14ac:dyDescent="0.3">
      <c r="A126" t="str">
        <f t="shared" si="1"/>
        <v/>
      </c>
      <c r="B126" t="s">
        <v>175</v>
      </c>
      <c r="D126" t="s">
        <v>175</v>
      </c>
      <c r="E126">
        <v>2.8500000000000001E-2</v>
      </c>
      <c r="F126">
        <v>344</v>
      </c>
      <c r="K126" s="426"/>
      <c r="L126" s="137">
        <v>62</v>
      </c>
    </row>
    <row r="127" spans="1:12" x14ac:dyDescent="0.25">
      <c r="A127" t="str">
        <f t="shared" si="1"/>
        <v/>
      </c>
      <c r="B127" t="s">
        <v>176</v>
      </c>
      <c r="D127" t="s">
        <v>176</v>
      </c>
      <c r="E127">
        <v>0.2039</v>
      </c>
      <c r="F127">
        <v>276</v>
      </c>
      <c r="K127" s="12" t="s">
        <v>105</v>
      </c>
      <c r="L127" s="138">
        <v>0.75139999999999996</v>
      </c>
    </row>
    <row r="128" spans="1:12" ht="15.75" thickBot="1" x14ac:dyDescent="0.3">
      <c r="A128" t="str">
        <f t="shared" si="1"/>
        <v/>
      </c>
      <c r="B128" t="s">
        <v>177</v>
      </c>
      <c r="D128" t="s">
        <v>177</v>
      </c>
      <c r="E128">
        <v>0.17780000000000001</v>
      </c>
      <c r="F128">
        <v>284</v>
      </c>
      <c r="K128" s="13" t="s">
        <v>412</v>
      </c>
      <c r="L128" s="139">
        <v>63</v>
      </c>
    </row>
    <row r="129" spans="1:12" x14ac:dyDescent="0.25">
      <c r="A129" t="str">
        <f t="shared" si="1"/>
        <v/>
      </c>
      <c r="B129" t="s">
        <v>178</v>
      </c>
      <c r="D129" t="s">
        <v>178</v>
      </c>
      <c r="E129">
        <v>0.31780000000000003</v>
      </c>
      <c r="F129">
        <v>225</v>
      </c>
      <c r="K129" s="425" t="s">
        <v>262</v>
      </c>
      <c r="L129" s="140">
        <v>0.74939999999999996</v>
      </c>
    </row>
    <row r="130" spans="1:12" ht="15.75" thickBot="1" x14ac:dyDescent="0.3">
      <c r="A130" t="str">
        <f t="shared" si="1"/>
        <v/>
      </c>
      <c r="B130" t="s">
        <v>179</v>
      </c>
      <c r="D130" t="s">
        <v>179</v>
      </c>
      <c r="E130">
        <v>0.52810000000000001</v>
      </c>
      <c r="F130">
        <v>144</v>
      </c>
      <c r="K130" s="426"/>
      <c r="L130" s="141">
        <v>64</v>
      </c>
    </row>
    <row r="131" spans="1:12" x14ac:dyDescent="0.25">
      <c r="A131" t="str">
        <f t="shared" ref="A131:A194" si="2">IF(B131=D131, "", "BAD")</f>
        <v/>
      </c>
      <c r="B131" t="s">
        <v>180</v>
      </c>
      <c r="D131" t="s">
        <v>180</v>
      </c>
      <c r="E131">
        <v>0.85060000000000002</v>
      </c>
      <c r="F131">
        <v>30</v>
      </c>
      <c r="K131" s="425" t="s">
        <v>289</v>
      </c>
      <c r="L131" s="142">
        <v>0.74150000000000005</v>
      </c>
    </row>
    <row r="132" spans="1:12" ht="15.75" thickBot="1" x14ac:dyDescent="0.3">
      <c r="A132" t="str">
        <f t="shared" si="2"/>
        <v/>
      </c>
      <c r="B132" t="s">
        <v>181</v>
      </c>
      <c r="D132" t="s">
        <v>181</v>
      </c>
      <c r="E132">
        <v>0.89949999999999997</v>
      </c>
      <c r="F132">
        <v>16</v>
      </c>
      <c r="K132" s="426"/>
      <c r="L132" s="143">
        <v>65</v>
      </c>
    </row>
    <row r="133" spans="1:12" x14ac:dyDescent="0.25">
      <c r="A133" t="str">
        <f t="shared" si="2"/>
        <v/>
      </c>
      <c r="B133" t="s">
        <v>182</v>
      </c>
      <c r="D133" t="s">
        <v>182</v>
      </c>
      <c r="E133">
        <v>9.2600000000000002E-2</v>
      </c>
      <c r="F133">
        <v>324</v>
      </c>
      <c r="K133" s="425" t="s">
        <v>108</v>
      </c>
      <c r="L133" s="144">
        <v>0.74080000000000001</v>
      </c>
    </row>
    <row r="134" spans="1:12" ht="15.75" thickBot="1" x14ac:dyDescent="0.3">
      <c r="A134" t="str">
        <f t="shared" si="2"/>
        <v/>
      </c>
      <c r="B134" t="s">
        <v>183</v>
      </c>
      <c r="D134" t="s">
        <v>183</v>
      </c>
      <c r="E134">
        <v>0.76819999999999999</v>
      </c>
      <c r="F134">
        <v>57</v>
      </c>
      <c r="K134" s="426"/>
      <c r="L134" s="145">
        <v>66</v>
      </c>
    </row>
    <row r="135" spans="1:12" x14ac:dyDescent="0.25">
      <c r="A135" t="str">
        <f t="shared" si="2"/>
        <v/>
      </c>
      <c r="B135" t="s">
        <v>184</v>
      </c>
      <c r="D135" t="s">
        <v>184</v>
      </c>
      <c r="E135">
        <v>0.33090000000000003</v>
      </c>
      <c r="F135">
        <v>221</v>
      </c>
      <c r="K135" s="12" t="s">
        <v>99</v>
      </c>
      <c r="L135" s="146">
        <v>0.73770000000000002</v>
      </c>
    </row>
    <row r="136" spans="1:12" ht="15.75" thickBot="1" x14ac:dyDescent="0.3">
      <c r="A136" t="str">
        <f t="shared" si="2"/>
        <v/>
      </c>
      <c r="B136" t="s">
        <v>185</v>
      </c>
      <c r="D136" t="s">
        <v>185</v>
      </c>
      <c r="E136">
        <v>0.80430000000000001</v>
      </c>
      <c r="F136">
        <v>43</v>
      </c>
      <c r="K136" s="13" t="s">
        <v>412</v>
      </c>
      <c r="L136" s="147">
        <v>67</v>
      </c>
    </row>
    <row r="137" spans="1:12" x14ac:dyDescent="0.25">
      <c r="A137" t="str">
        <f t="shared" si="2"/>
        <v/>
      </c>
      <c r="B137" t="s">
        <v>186</v>
      </c>
      <c r="D137" t="s">
        <v>186</v>
      </c>
      <c r="E137">
        <v>0.55630000000000002</v>
      </c>
      <c r="F137">
        <v>128</v>
      </c>
      <c r="K137" s="425" t="s">
        <v>61</v>
      </c>
      <c r="L137" s="148">
        <v>0.73680000000000001</v>
      </c>
    </row>
    <row r="138" spans="1:12" ht="15.75" thickBot="1" x14ac:dyDescent="0.3">
      <c r="A138" t="str">
        <f t="shared" si="2"/>
        <v/>
      </c>
      <c r="B138" t="s">
        <v>187</v>
      </c>
      <c r="D138" t="s">
        <v>187</v>
      </c>
      <c r="E138">
        <v>2.1700000000000001E-2</v>
      </c>
      <c r="F138">
        <v>346</v>
      </c>
      <c r="K138" s="426"/>
      <c r="L138" s="149">
        <v>68</v>
      </c>
    </row>
    <row r="139" spans="1:12" x14ac:dyDescent="0.25">
      <c r="A139" t="str">
        <f t="shared" si="2"/>
        <v/>
      </c>
      <c r="B139" t="s">
        <v>188</v>
      </c>
      <c r="D139" t="s">
        <v>188</v>
      </c>
      <c r="E139">
        <v>0.43880000000000002</v>
      </c>
      <c r="F139">
        <v>179</v>
      </c>
      <c r="K139" s="425" t="s">
        <v>203</v>
      </c>
      <c r="L139" s="150">
        <v>0.73650000000000004</v>
      </c>
    </row>
    <row r="140" spans="1:12" ht="15.75" thickBot="1" x14ac:dyDescent="0.3">
      <c r="A140" t="str">
        <f t="shared" si="2"/>
        <v/>
      </c>
      <c r="B140" t="s">
        <v>189</v>
      </c>
      <c r="D140" t="s">
        <v>189</v>
      </c>
      <c r="E140">
        <v>0.4778</v>
      </c>
      <c r="F140">
        <v>164</v>
      </c>
      <c r="K140" s="426"/>
      <c r="L140" s="151">
        <v>69</v>
      </c>
    </row>
    <row r="141" spans="1:12" x14ac:dyDescent="0.25">
      <c r="A141" t="str">
        <f t="shared" si="2"/>
        <v/>
      </c>
      <c r="B141" t="s">
        <v>190</v>
      </c>
      <c r="D141" t="s">
        <v>190</v>
      </c>
      <c r="E141">
        <v>0.1198</v>
      </c>
      <c r="F141">
        <v>305</v>
      </c>
      <c r="K141" s="425" t="s">
        <v>131</v>
      </c>
      <c r="L141" s="152">
        <v>0.73519999999999996</v>
      </c>
    </row>
    <row r="142" spans="1:12" ht="15.75" thickBot="1" x14ac:dyDescent="0.3">
      <c r="A142" t="str">
        <f t="shared" si="2"/>
        <v/>
      </c>
      <c r="B142" t="s">
        <v>191</v>
      </c>
      <c r="D142" t="s">
        <v>191</v>
      </c>
      <c r="E142">
        <v>0.60309999999999997</v>
      </c>
      <c r="F142">
        <v>107</v>
      </c>
      <c r="K142" s="426"/>
      <c r="L142" s="153">
        <v>70</v>
      </c>
    </row>
    <row r="143" spans="1:12" x14ac:dyDescent="0.25">
      <c r="A143" t="str">
        <f t="shared" si="2"/>
        <v/>
      </c>
      <c r="B143" t="s">
        <v>192</v>
      </c>
      <c r="D143" t="s">
        <v>192</v>
      </c>
      <c r="E143">
        <v>0.3473</v>
      </c>
      <c r="F143">
        <v>216</v>
      </c>
      <c r="K143" s="12" t="s">
        <v>220</v>
      </c>
      <c r="L143" s="154">
        <v>0.73429999999999995</v>
      </c>
    </row>
    <row r="144" spans="1:12" ht="15.75" thickBot="1" x14ac:dyDescent="0.3">
      <c r="A144" t="str">
        <f t="shared" si="2"/>
        <v/>
      </c>
      <c r="B144" t="s">
        <v>193</v>
      </c>
      <c r="D144" t="s">
        <v>193</v>
      </c>
      <c r="E144">
        <v>0.2394</v>
      </c>
      <c r="F144">
        <v>264</v>
      </c>
      <c r="K144" s="13" t="s">
        <v>428</v>
      </c>
      <c r="L144" s="155">
        <v>71</v>
      </c>
    </row>
    <row r="145" spans="1:12" x14ac:dyDescent="0.25">
      <c r="A145" t="str">
        <f t="shared" si="2"/>
        <v/>
      </c>
      <c r="B145" t="s">
        <v>194</v>
      </c>
      <c r="D145" t="s">
        <v>194</v>
      </c>
      <c r="E145">
        <v>0.21240000000000001</v>
      </c>
      <c r="F145">
        <v>273</v>
      </c>
      <c r="K145" s="12" t="s">
        <v>238</v>
      </c>
      <c r="L145" s="156">
        <v>0.73119999999999996</v>
      </c>
    </row>
    <row r="146" spans="1:12" ht="15.75" thickBot="1" x14ac:dyDescent="0.3">
      <c r="A146" t="str">
        <f t="shared" si="2"/>
        <v/>
      </c>
      <c r="B146" t="s">
        <v>195</v>
      </c>
      <c r="D146" t="s">
        <v>195</v>
      </c>
      <c r="E146">
        <v>9.5899999999999999E-2</v>
      </c>
      <c r="F146">
        <v>321</v>
      </c>
      <c r="K146" s="13" t="s">
        <v>437</v>
      </c>
      <c r="L146" s="157">
        <v>72</v>
      </c>
    </row>
    <row r="147" spans="1:12" x14ac:dyDescent="0.25">
      <c r="A147" t="str">
        <f t="shared" si="2"/>
        <v/>
      </c>
      <c r="B147" t="s">
        <v>196</v>
      </c>
      <c r="D147" t="s">
        <v>196</v>
      </c>
      <c r="E147">
        <v>0.31819999999999998</v>
      </c>
      <c r="F147">
        <v>224</v>
      </c>
      <c r="K147" s="425" t="s">
        <v>332</v>
      </c>
      <c r="L147" s="158">
        <v>0.73109999999999997</v>
      </c>
    </row>
    <row r="148" spans="1:12" ht="15.75" thickBot="1" x14ac:dyDescent="0.3">
      <c r="A148" t="str">
        <f t="shared" si="2"/>
        <v/>
      </c>
      <c r="B148" t="s">
        <v>197</v>
      </c>
      <c r="D148" t="s">
        <v>197</v>
      </c>
      <c r="E148">
        <v>0.97729999999999995</v>
      </c>
      <c r="F148">
        <v>1</v>
      </c>
      <c r="K148" s="426"/>
      <c r="L148" s="159">
        <v>73</v>
      </c>
    </row>
    <row r="149" spans="1:12" x14ac:dyDescent="0.25">
      <c r="A149" t="str">
        <f t="shared" si="2"/>
        <v/>
      </c>
      <c r="B149" t="s">
        <v>198</v>
      </c>
      <c r="D149" t="s">
        <v>198</v>
      </c>
      <c r="E149">
        <v>0.43430000000000002</v>
      </c>
      <c r="F149">
        <v>180</v>
      </c>
      <c r="K149" s="12" t="s">
        <v>299</v>
      </c>
      <c r="L149" s="160">
        <v>0.72899999999999998</v>
      </c>
    </row>
    <row r="150" spans="1:12" ht="15.75" thickBot="1" x14ac:dyDescent="0.3">
      <c r="A150" t="str">
        <f t="shared" si="2"/>
        <v/>
      </c>
      <c r="B150" t="s">
        <v>199</v>
      </c>
      <c r="D150" t="s">
        <v>199</v>
      </c>
      <c r="E150">
        <v>0.47389999999999999</v>
      </c>
      <c r="F150">
        <v>167</v>
      </c>
      <c r="K150" s="13" t="s">
        <v>407</v>
      </c>
      <c r="L150" s="161">
        <v>74</v>
      </c>
    </row>
    <row r="151" spans="1:12" x14ac:dyDescent="0.25">
      <c r="A151" t="str">
        <f t="shared" si="2"/>
        <v/>
      </c>
      <c r="B151" t="s">
        <v>200</v>
      </c>
      <c r="D151" t="s">
        <v>200</v>
      </c>
      <c r="E151">
        <v>0.49880000000000002</v>
      </c>
      <c r="F151">
        <v>155</v>
      </c>
      <c r="K151" s="425" t="s">
        <v>328</v>
      </c>
      <c r="L151" s="162">
        <v>0.72260000000000002</v>
      </c>
    </row>
    <row r="152" spans="1:12" ht="15.75" thickBot="1" x14ac:dyDescent="0.3">
      <c r="A152" t="str">
        <f t="shared" si="2"/>
        <v/>
      </c>
      <c r="B152" t="s">
        <v>201</v>
      </c>
      <c r="D152" t="s">
        <v>201</v>
      </c>
      <c r="E152">
        <v>0.75339999999999996</v>
      </c>
      <c r="F152">
        <v>62</v>
      </c>
      <c r="K152" s="426"/>
      <c r="L152" s="163">
        <v>75</v>
      </c>
    </row>
    <row r="153" spans="1:12" ht="15.75" thickBot="1" x14ac:dyDescent="0.3">
      <c r="A153" t="str">
        <f t="shared" si="2"/>
        <v/>
      </c>
      <c r="B153" t="s">
        <v>202</v>
      </c>
      <c r="D153" t="s">
        <v>202</v>
      </c>
      <c r="E153">
        <v>0.35759999999999997</v>
      </c>
      <c r="F153">
        <v>211</v>
      </c>
      <c r="K153" s="62" t="s">
        <v>25</v>
      </c>
      <c r="L153" s="63" t="s">
        <v>398</v>
      </c>
    </row>
    <row r="154" spans="1:12" x14ac:dyDescent="0.25">
      <c r="A154" t="str">
        <f t="shared" si="2"/>
        <v/>
      </c>
      <c r="B154" t="s">
        <v>203</v>
      </c>
      <c r="D154" t="s">
        <v>203</v>
      </c>
      <c r="E154">
        <v>0.73650000000000004</v>
      </c>
      <c r="F154">
        <v>69</v>
      </c>
      <c r="K154" s="12" t="s">
        <v>52</v>
      </c>
      <c r="L154" s="164">
        <v>0.72109999999999996</v>
      </c>
    </row>
    <row r="155" spans="1:12" ht="15.75" thickBot="1" x14ac:dyDescent="0.3">
      <c r="A155" t="str">
        <f t="shared" si="2"/>
        <v/>
      </c>
      <c r="B155" t="s">
        <v>204</v>
      </c>
      <c r="D155" t="s">
        <v>204</v>
      </c>
      <c r="E155">
        <v>0.37840000000000001</v>
      </c>
      <c r="F155">
        <v>202</v>
      </c>
      <c r="K155" s="13" t="s">
        <v>431</v>
      </c>
      <c r="L155" s="165">
        <v>76</v>
      </c>
    </row>
    <row r="156" spans="1:12" x14ac:dyDescent="0.25">
      <c r="A156" t="str">
        <f t="shared" si="2"/>
        <v/>
      </c>
      <c r="B156" t="s">
        <v>205</v>
      </c>
      <c r="D156" t="s">
        <v>205</v>
      </c>
      <c r="E156">
        <v>0.89400000000000002</v>
      </c>
      <c r="F156">
        <v>18</v>
      </c>
      <c r="K156" s="425" t="s">
        <v>141</v>
      </c>
      <c r="L156" s="166">
        <v>0.71950000000000003</v>
      </c>
    </row>
    <row r="157" spans="1:12" ht="15.75" thickBot="1" x14ac:dyDescent="0.3">
      <c r="A157" t="str">
        <f t="shared" si="2"/>
        <v/>
      </c>
      <c r="B157" t="s">
        <v>206</v>
      </c>
      <c r="D157" t="s">
        <v>206</v>
      </c>
      <c r="E157">
        <v>0.35670000000000002</v>
      </c>
      <c r="F157">
        <v>212</v>
      </c>
      <c r="K157" s="426"/>
      <c r="L157" s="167">
        <v>77</v>
      </c>
    </row>
    <row r="158" spans="1:12" x14ac:dyDescent="0.25">
      <c r="A158" t="str">
        <f t="shared" si="2"/>
        <v/>
      </c>
      <c r="B158" t="s">
        <v>207</v>
      </c>
      <c r="D158" t="s">
        <v>207</v>
      </c>
      <c r="E158">
        <v>0.82869999999999999</v>
      </c>
      <c r="F158">
        <v>35</v>
      </c>
      <c r="K158" s="425" t="s">
        <v>395</v>
      </c>
      <c r="L158" s="168">
        <v>0.71830000000000005</v>
      </c>
    </row>
    <row r="159" spans="1:12" ht="15.75" thickBot="1" x14ac:dyDescent="0.3">
      <c r="A159" t="str">
        <f t="shared" si="2"/>
        <v/>
      </c>
      <c r="B159" t="s">
        <v>208</v>
      </c>
      <c r="D159" t="s">
        <v>208</v>
      </c>
      <c r="E159">
        <v>3.4099999999999998E-2</v>
      </c>
      <c r="F159">
        <v>343</v>
      </c>
      <c r="K159" s="426"/>
      <c r="L159" s="169">
        <v>78</v>
      </c>
    </row>
    <row r="160" spans="1:12" x14ac:dyDescent="0.25">
      <c r="A160" t="str">
        <f t="shared" si="2"/>
        <v/>
      </c>
      <c r="B160" t="s">
        <v>209</v>
      </c>
      <c r="D160" t="s">
        <v>209</v>
      </c>
      <c r="E160">
        <v>0.76090000000000002</v>
      </c>
      <c r="F160">
        <v>61</v>
      </c>
      <c r="K160" s="425" t="s">
        <v>382</v>
      </c>
      <c r="L160" s="170">
        <v>0.71760000000000002</v>
      </c>
    </row>
    <row r="161" spans="1:12" ht="15.75" thickBot="1" x14ac:dyDescent="0.3">
      <c r="A161" t="str">
        <f t="shared" si="2"/>
        <v/>
      </c>
      <c r="B161" t="s">
        <v>210</v>
      </c>
      <c r="D161" t="s">
        <v>210</v>
      </c>
      <c r="E161">
        <v>0.12670000000000001</v>
      </c>
      <c r="F161">
        <v>303</v>
      </c>
      <c r="K161" s="426"/>
      <c r="L161" s="171">
        <v>79</v>
      </c>
    </row>
    <row r="162" spans="1:12" x14ac:dyDescent="0.25">
      <c r="A162" t="str">
        <f t="shared" si="2"/>
        <v/>
      </c>
      <c r="B162" t="s">
        <v>211</v>
      </c>
      <c r="D162" t="s">
        <v>211</v>
      </c>
      <c r="E162">
        <v>0.87460000000000004</v>
      </c>
      <c r="F162">
        <v>23</v>
      </c>
      <c r="K162" s="425" t="s">
        <v>315</v>
      </c>
      <c r="L162" s="172">
        <v>0.71699999999999997</v>
      </c>
    </row>
    <row r="163" spans="1:12" ht="15.75" thickBot="1" x14ac:dyDescent="0.3">
      <c r="A163" t="str">
        <f t="shared" si="2"/>
        <v/>
      </c>
      <c r="B163" t="s">
        <v>212</v>
      </c>
      <c r="D163" t="s">
        <v>212</v>
      </c>
      <c r="E163">
        <v>0.78100000000000003</v>
      </c>
      <c r="F163">
        <v>53</v>
      </c>
      <c r="K163" s="426"/>
      <c r="L163" s="173">
        <v>80</v>
      </c>
    </row>
    <row r="164" spans="1:12" x14ac:dyDescent="0.25">
      <c r="A164" t="str">
        <f t="shared" si="2"/>
        <v/>
      </c>
      <c r="B164" t="s">
        <v>213</v>
      </c>
      <c r="D164" t="s">
        <v>213</v>
      </c>
      <c r="E164">
        <v>0.87450000000000006</v>
      </c>
      <c r="F164">
        <v>24</v>
      </c>
      <c r="K164" s="425" t="s">
        <v>119</v>
      </c>
      <c r="L164" s="174">
        <v>0.71450000000000002</v>
      </c>
    </row>
    <row r="165" spans="1:12" ht="15.75" thickBot="1" x14ac:dyDescent="0.3">
      <c r="A165" t="str">
        <f t="shared" si="2"/>
        <v/>
      </c>
      <c r="B165" t="s">
        <v>214</v>
      </c>
      <c r="D165" t="s">
        <v>214</v>
      </c>
      <c r="E165">
        <v>0.40210000000000001</v>
      </c>
      <c r="F165">
        <v>196</v>
      </c>
      <c r="K165" s="426"/>
      <c r="L165" s="175">
        <v>81</v>
      </c>
    </row>
    <row r="166" spans="1:12" x14ac:dyDescent="0.25">
      <c r="A166" t="str">
        <f t="shared" si="2"/>
        <v/>
      </c>
      <c r="B166" t="s">
        <v>215</v>
      </c>
      <c r="D166" t="s">
        <v>215</v>
      </c>
      <c r="E166">
        <v>0.82250000000000001</v>
      </c>
      <c r="F166">
        <v>38</v>
      </c>
      <c r="K166" s="425" t="s">
        <v>279</v>
      </c>
      <c r="L166" s="176">
        <v>0.71360000000000001</v>
      </c>
    </row>
    <row r="167" spans="1:12" ht="15.75" thickBot="1" x14ac:dyDescent="0.3">
      <c r="A167" t="str">
        <f t="shared" si="2"/>
        <v/>
      </c>
      <c r="B167" t="s">
        <v>216</v>
      </c>
      <c r="D167" t="s">
        <v>216</v>
      </c>
      <c r="E167">
        <v>0.93110000000000004</v>
      </c>
      <c r="F167">
        <v>9</v>
      </c>
      <c r="K167" s="426"/>
      <c r="L167" s="177">
        <v>82</v>
      </c>
    </row>
    <row r="168" spans="1:12" x14ac:dyDescent="0.25">
      <c r="A168" t="str">
        <f t="shared" si="2"/>
        <v/>
      </c>
      <c r="B168" t="s">
        <v>217</v>
      </c>
      <c r="D168" t="s">
        <v>217</v>
      </c>
      <c r="E168">
        <v>0.69140000000000001</v>
      </c>
      <c r="F168">
        <v>87</v>
      </c>
      <c r="K168" s="425" t="s">
        <v>147</v>
      </c>
      <c r="L168" s="178">
        <v>0.70809999999999995</v>
      </c>
    </row>
    <row r="169" spans="1:12" ht="15.75" thickBot="1" x14ac:dyDescent="0.3">
      <c r="A169" t="str">
        <f t="shared" si="2"/>
        <v/>
      </c>
      <c r="B169" t="s">
        <v>218</v>
      </c>
      <c r="D169" t="s">
        <v>218</v>
      </c>
      <c r="E169">
        <v>0.1046</v>
      </c>
      <c r="F169">
        <v>313</v>
      </c>
      <c r="K169" s="426"/>
      <c r="L169" s="179">
        <v>83</v>
      </c>
    </row>
    <row r="170" spans="1:12" x14ac:dyDescent="0.25">
      <c r="A170" t="str">
        <f t="shared" si="2"/>
        <v/>
      </c>
      <c r="B170" t="s">
        <v>219</v>
      </c>
      <c r="D170" t="s">
        <v>219</v>
      </c>
      <c r="E170">
        <v>0.53769999999999996</v>
      </c>
      <c r="F170">
        <v>139</v>
      </c>
      <c r="K170" s="425" t="s">
        <v>150</v>
      </c>
      <c r="L170" s="180">
        <v>0.70299999999999996</v>
      </c>
    </row>
    <row r="171" spans="1:12" ht="15.75" thickBot="1" x14ac:dyDescent="0.3">
      <c r="A171" t="str">
        <f t="shared" si="2"/>
        <v/>
      </c>
      <c r="B171" t="s">
        <v>220</v>
      </c>
      <c r="D171" t="s">
        <v>220</v>
      </c>
      <c r="E171">
        <v>0.73429999999999995</v>
      </c>
      <c r="F171">
        <v>71</v>
      </c>
      <c r="K171" s="426"/>
      <c r="L171" s="181">
        <v>84</v>
      </c>
    </row>
    <row r="172" spans="1:12" x14ac:dyDescent="0.25">
      <c r="A172" t="str">
        <f t="shared" si="2"/>
        <v/>
      </c>
      <c r="B172" t="s">
        <v>221</v>
      </c>
      <c r="D172" t="s">
        <v>221</v>
      </c>
      <c r="E172">
        <v>0.30380000000000001</v>
      </c>
      <c r="F172">
        <v>228</v>
      </c>
      <c r="K172" s="12" t="s">
        <v>56</v>
      </c>
      <c r="L172" s="182">
        <v>0.69940000000000002</v>
      </c>
    </row>
    <row r="173" spans="1:12" ht="15.75" thickBot="1" x14ac:dyDescent="0.3">
      <c r="A173" t="str">
        <f t="shared" si="2"/>
        <v/>
      </c>
      <c r="B173" t="s">
        <v>222</v>
      </c>
      <c r="D173" t="s">
        <v>222</v>
      </c>
      <c r="E173">
        <v>6.4699999999999994E-2</v>
      </c>
      <c r="F173">
        <v>334</v>
      </c>
      <c r="K173" s="13" t="s">
        <v>434</v>
      </c>
      <c r="L173" s="183">
        <v>85</v>
      </c>
    </row>
    <row r="174" spans="1:12" x14ac:dyDescent="0.25">
      <c r="A174" t="str">
        <f t="shared" si="2"/>
        <v/>
      </c>
      <c r="B174" t="s">
        <v>223</v>
      </c>
      <c r="D174" t="s">
        <v>223</v>
      </c>
      <c r="E174">
        <v>0.90069999999999995</v>
      </c>
      <c r="F174">
        <v>15</v>
      </c>
      <c r="K174" s="425" t="s">
        <v>305</v>
      </c>
      <c r="L174" s="184">
        <v>0.6986</v>
      </c>
    </row>
    <row r="175" spans="1:12" ht="15.75" thickBot="1" x14ac:dyDescent="0.3">
      <c r="A175" t="str">
        <f t="shared" si="2"/>
        <v/>
      </c>
      <c r="B175" t="s">
        <v>224</v>
      </c>
      <c r="D175" t="s">
        <v>224</v>
      </c>
      <c r="E175">
        <v>0.36249999999999999</v>
      </c>
      <c r="F175">
        <v>206</v>
      </c>
      <c r="K175" s="426"/>
      <c r="L175" s="185">
        <v>86</v>
      </c>
    </row>
    <row r="176" spans="1:12" x14ac:dyDescent="0.25">
      <c r="A176" t="str">
        <f t="shared" si="2"/>
        <v/>
      </c>
      <c r="B176" t="s">
        <v>225</v>
      </c>
      <c r="D176" t="s">
        <v>225</v>
      </c>
      <c r="E176">
        <v>0.114</v>
      </c>
      <c r="F176">
        <v>307</v>
      </c>
      <c r="K176" s="12" t="s">
        <v>217</v>
      </c>
      <c r="L176" s="186">
        <v>0.69140000000000001</v>
      </c>
    </row>
    <row r="177" spans="1:12" ht="15.75" thickBot="1" x14ac:dyDescent="0.3">
      <c r="A177" t="str">
        <f t="shared" si="2"/>
        <v/>
      </c>
      <c r="B177" t="s">
        <v>226</v>
      </c>
      <c r="D177" t="s">
        <v>226</v>
      </c>
      <c r="E177">
        <v>0.52529999999999999</v>
      </c>
      <c r="F177">
        <v>145</v>
      </c>
      <c r="K177" s="13" t="s">
        <v>435</v>
      </c>
      <c r="L177" s="187">
        <v>87</v>
      </c>
    </row>
    <row r="178" spans="1:12" x14ac:dyDescent="0.25">
      <c r="A178" t="str">
        <f t="shared" si="2"/>
        <v/>
      </c>
      <c r="B178" t="s">
        <v>227</v>
      </c>
      <c r="D178" t="s">
        <v>227</v>
      </c>
      <c r="E178">
        <v>9.06E-2</v>
      </c>
      <c r="F178">
        <v>325</v>
      </c>
      <c r="K178" s="12" t="s">
        <v>71</v>
      </c>
      <c r="L178" s="188">
        <v>0.67569999999999997</v>
      </c>
    </row>
    <row r="179" spans="1:12" ht="15.75" thickBot="1" x14ac:dyDescent="0.3">
      <c r="A179" t="str">
        <f t="shared" si="2"/>
        <v/>
      </c>
      <c r="B179" t="s">
        <v>228</v>
      </c>
      <c r="D179" t="s">
        <v>228</v>
      </c>
      <c r="E179">
        <v>0.2621</v>
      </c>
      <c r="F179">
        <v>250</v>
      </c>
      <c r="K179" s="13" t="s">
        <v>419</v>
      </c>
      <c r="L179" s="189">
        <v>88</v>
      </c>
    </row>
    <row r="180" spans="1:12" x14ac:dyDescent="0.25">
      <c r="A180" t="str">
        <f t="shared" si="2"/>
        <v/>
      </c>
      <c r="B180" t="s">
        <v>229</v>
      </c>
      <c r="D180" t="s">
        <v>229</v>
      </c>
      <c r="E180">
        <v>0.53359999999999996</v>
      </c>
      <c r="F180">
        <v>141</v>
      </c>
      <c r="K180" s="425" t="s">
        <v>66</v>
      </c>
      <c r="L180" s="190">
        <v>0.67369999999999997</v>
      </c>
    </row>
    <row r="181" spans="1:12" ht="15.75" thickBot="1" x14ac:dyDescent="0.3">
      <c r="A181" t="str">
        <f t="shared" si="2"/>
        <v/>
      </c>
      <c r="B181" t="s">
        <v>230</v>
      </c>
      <c r="D181" t="s">
        <v>230</v>
      </c>
      <c r="E181">
        <v>0.54369999999999996</v>
      </c>
      <c r="F181">
        <v>136</v>
      </c>
      <c r="K181" s="426"/>
      <c r="L181" s="191">
        <v>89</v>
      </c>
    </row>
    <row r="182" spans="1:12" x14ac:dyDescent="0.25">
      <c r="A182" t="str">
        <f t="shared" si="2"/>
        <v/>
      </c>
      <c r="B182" t="s">
        <v>231</v>
      </c>
      <c r="D182" t="s">
        <v>231</v>
      </c>
      <c r="E182">
        <v>0.47260000000000002</v>
      </c>
      <c r="F182">
        <v>168</v>
      </c>
      <c r="K182" s="425" t="s">
        <v>393</v>
      </c>
      <c r="L182" s="192">
        <v>0.67020000000000002</v>
      </c>
    </row>
    <row r="183" spans="1:12" ht="15.75" thickBot="1" x14ac:dyDescent="0.3">
      <c r="A183" t="str">
        <f t="shared" si="2"/>
        <v/>
      </c>
      <c r="B183" t="s">
        <v>232</v>
      </c>
      <c r="D183" t="s">
        <v>232</v>
      </c>
      <c r="E183">
        <v>6.6900000000000001E-2</v>
      </c>
      <c r="F183">
        <v>333</v>
      </c>
      <c r="K183" s="426"/>
      <c r="L183" s="193">
        <v>90</v>
      </c>
    </row>
    <row r="184" spans="1:12" x14ac:dyDescent="0.25">
      <c r="A184" t="str">
        <f t="shared" si="2"/>
        <v/>
      </c>
      <c r="B184" t="s">
        <v>233</v>
      </c>
      <c r="D184" t="s">
        <v>233</v>
      </c>
      <c r="E184">
        <v>0.55130000000000001</v>
      </c>
      <c r="F184">
        <v>133</v>
      </c>
      <c r="K184" s="425" t="s">
        <v>168</v>
      </c>
      <c r="L184" s="194">
        <v>0.66930000000000001</v>
      </c>
    </row>
    <row r="185" spans="1:12" ht="15.75" thickBot="1" x14ac:dyDescent="0.3">
      <c r="A185" t="str">
        <f t="shared" si="2"/>
        <v/>
      </c>
      <c r="B185" t="s">
        <v>234</v>
      </c>
      <c r="D185" t="s">
        <v>234</v>
      </c>
      <c r="E185">
        <v>4.19E-2</v>
      </c>
      <c r="F185">
        <v>340</v>
      </c>
      <c r="K185" s="426"/>
      <c r="L185" s="195">
        <v>91</v>
      </c>
    </row>
    <row r="186" spans="1:12" x14ac:dyDescent="0.25">
      <c r="A186" t="str">
        <f t="shared" si="2"/>
        <v/>
      </c>
      <c r="B186" t="s">
        <v>235</v>
      </c>
      <c r="D186" t="s">
        <v>235</v>
      </c>
      <c r="E186">
        <v>0.30230000000000001</v>
      </c>
      <c r="F186">
        <v>232</v>
      </c>
      <c r="K186" s="425" t="s">
        <v>280</v>
      </c>
      <c r="L186" s="196">
        <v>0.66559999999999997</v>
      </c>
    </row>
    <row r="187" spans="1:12" ht="15.75" thickBot="1" x14ac:dyDescent="0.3">
      <c r="A187" t="str">
        <f t="shared" si="2"/>
        <v/>
      </c>
      <c r="B187" t="s">
        <v>236</v>
      </c>
      <c r="D187" t="s">
        <v>236</v>
      </c>
      <c r="E187">
        <v>0.14000000000000001</v>
      </c>
      <c r="F187">
        <v>297</v>
      </c>
      <c r="K187" s="426"/>
      <c r="L187" s="197">
        <v>92</v>
      </c>
    </row>
    <row r="188" spans="1:12" x14ac:dyDescent="0.25">
      <c r="A188" t="str">
        <f t="shared" si="2"/>
        <v/>
      </c>
      <c r="B188" t="s">
        <v>237</v>
      </c>
      <c r="D188" t="s">
        <v>237</v>
      </c>
      <c r="E188">
        <v>0.88119999999999998</v>
      </c>
      <c r="F188">
        <v>21</v>
      </c>
      <c r="K188" s="12" t="s">
        <v>171</v>
      </c>
      <c r="L188" s="198">
        <v>0.66069999999999995</v>
      </c>
    </row>
    <row r="189" spans="1:12" ht="15.75" thickBot="1" x14ac:dyDescent="0.3">
      <c r="A189" t="str">
        <f t="shared" si="2"/>
        <v/>
      </c>
      <c r="B189" t="s">
        <v>238</v>
      </c>
      <c r="D189" t="s">
        <v>238</v>
      </c>
      <c r="E189">
        <v>0.73119999999999996</v>
      </c>
      <c r="F189">
        <v>72</v>
      </c>
      <c r="K189" s="13" t="s">
        <v>434</v>
      </c>
      <c r="L189" s="199">
        <v>93</v>
      </c>
    </row>
    <row r="190" spans="1:12" x14ac:dyDescent="0.25">
      <c r="A190" t="str">
        <f t="shared" si="2"/>
        <v/>
      </c>
      <c r="B190" t="s">
        <v>239</v>
      </c>
      <c r="D190" t="s">
        <v>239</v>
      </c>
      <c r="E190">
        <v>2.52E-2</v>
      </c>
      <c r="F190">
        <v>345</v>
      </c>
      <c r="K190" s="12" t="s">
        <v>264</v>
      </c>
      <c r="L190" s="200">
        <v>0.65500000000000003</v>
      </c>
    </row>
    <row r="191" spans="1:12" ht="15.75" thickBot="1" x14ac:dyDescent="0.3">
      <c r="A191" t="str">
        <f t="shared" si="2"/>
        <v/>
      </c>
      <c r="B191" t="s">
        <v>240</v>
      </c>
      <c r="D191" t="s">
        <v>240</v>
      </c>
      <c r="E191">
        <v>0.59919999999999995</v>
      </c>
      <c r="F191">
        <v>108</v>
      </c>
      <c r="K191" s="13" t="s">
        <v>412</v>
      </c>
      <c r="L191" s="201">
        <v>94</v>
      </c>
    </row>
    <row r="192" spans="1:12" x14ac:dyDescent="0.25">
      <c r="A192" t="str">
        <f t="shared" si="2"/>
        <v/>
      </c>
      <c r="B192" t="s">
        <v>241</v>
      </c>
      <c r="D192" t="s">
        <v>241</v>
      </c>
      <c r="E192">
        <v>0.2195</v>
      </c>
      <c r="F192">
        <v>270</v>
      </c>
      <c r="K192" s="425" t="s">
        <v>345</v>
      </c>
      <c r="L192" s="202">
        <v>0.65429999999999999</v>
      </c>
    </row>
    <row r="193" spans="1:12" ht="15.75" thickBot="1" x14ac:dyDescent="0.3">
      <c r="A193" t="str">
        <f t="shared" si="2"/>
        <v/>
      </c>
      <c r="B193" t="s">
        <v>242</v>
      </c>
      <c r="D193" t="s">
        <v>242</v>
      </c>
      <c r="E193">
        <v>0.21690000000000001</v>
      </c>
      <c r="F193">
        <v>271</v>
      </c>
      <c r="K193" s="426"/>
      <c r="L193" s="203">
        <v>95</v>
      </c>
    </row>
    <row r="194" spans="1:12" x14ac:dyDescent="0.25">
      <c r="A194" t="str">
        <f t="shared" si="2"/>
        <v/>
      </c>
      <c r="B194" t="s">
        <v>243</v>
      </c>
      <c r="D194" t="s">
        <v>243</v>
      </c>
      <c r="E194">
        <v>0.52949999999999997</v>
      </c>
      <c r="F194">
        <v>143</v>
      </c>
      <c r="K194" s="425" t="s">
        <v>70</v>
      </c>
      <c r="L194" s="204">
        <v>0.65169999999999995</v>
      </c>
    </row>
    <row r="195" spans="1:12" ht="15.75" thickBot="1" x14ac:dyDescent="0.3">
      <c r="A195" t="str">
        <f t="shared" ref="A195:A258" si="3">IF(B195=D195, "", "BAD")</f>
        <v/>
      </c>
      <c r="B195" t="s">
        <v>244</v>
      </c>
      <c r="D195" t="s">
        <v>244</v>
      </c>
      <c r="E195">
        <v>0.90880000000000005</v>
      </c>
      <c r="F195">
        <v>12</v>
      </c>
      <c r="K195" s="426"/>
      <c r="L195" s="205">
        <v>96</v>
      </c>
    </row>
    <row r="196" spans="1:12" x14ac:dyDescent="0.25">
      <c r="A196" t="str">
        <f t="shared" si="3"/>
        <v/>
      </c>
      <c r="B196" t="s">
        <v>245</v>
      </c>
      <c r="D196" t="s">
        <v>245</v>
      </c>
      <c r="E196">
        <v>0.30919999999999997</v>
      </c>
      <c r="F196">
        <v>227</v>
      </c>
      <c r="K196" s="425" t="s">
        <v>85</v>
      </c>
      <c r="L196" s="206">
        <v>0.65139999999999998</v>
      </c>
    </row>
    <row r="197" spans="1:12" ht="15.75" thickBot="1" x14ac:dyDescent="0.3">
      <c r="A197" t="str">
        <f t="shared" si="3"/>
        <v/>
      </c>
      <c r="B197" t="s">
        <v>246</v>
      </c>
      <c r="D197" t="s">
        <v>246</v>
      </c>
      <c r="E197">
        <v>0.51100000000000001</v>
      </c>
      <c r="F197">
        <v>151</v>
      </c>
      <c r="K197" s="426"/>
      <c r="L197" s="207">
        <v>97</v>
      </c>
    </row>
    <row r="198" spans="1:12" x14ac:dyDescent="0.25">
      <c r="A198" t="str">
        <f t="shared" si="3"/>
        <v/>
      </c>
      <c r="B198" t="s">
        <v>247</v>
      </c>
      <c r="D198" t="s">
        <v>247</v>
      </c>
      <c r="E198">
        <v>0.84499999999999997</v>
      </c>
      <c r="F198">
        <v>31</v>
      </c>
      <c r="K198" s="425" t="s">
        <v>349</v>
      </c>
      <c r="L198" s="208">
        <v>0.64729999999999999</v>
      </c>
    </row>
    <row r="199" spans="1:12" ht="15.75" thickBot="1" x14ac:dyDescent="0.3">
      <c r="A199" t="str">
        <f t="shared" si="3"/>
        <v/>
      </c>
      <c r="B199" t="s">
        <v>248</v>
      </c>
      <c r="D199" t="s">
        <v>248</v>
      </c>
      <c r="E199">
        <v>0.35859999999999997</v>
      </c>
      <c r="F199">
        <v>208</v>
      </c>
      <c r="K199" s="426"/>
      <c r="L199" s="209">
        <v>98</v>
      </c>
    </row>
    <row r="200" spans="1:12" x14ac:dyDescent="0.25">
      <c r="A200" t="str">
        <f t="shared" si="3"/>
        <v/>
      </c>
      <c r="B200" t="s">
        <v>249</v>
      </c>
      <c r="D200" t="s">
        <v>249</v>
      </c>
      <c r="E200">
        <v>0.57420000000000004</v>
      </c>
      <c r="F200">
        <v>122</v>
      </c>
      <c r="K200" s="425" t="s">
        <v>326</v>
      </c>
      <c r="L200" s="210">
        <v>0.64349999999999996</v>
      </c>
    </row>
    <row r="201" spans="1:12" ht="15.75" thickBot="1" x14ac:dyDescent="0.3">
      <c r="A201" t="str">
        <f t="shared" si="3"/>
        <v/>
      </c>
      <c r="B201" t="s">
        <v>250</v>
      </c>
      <c r="D201" t="s">
        <v>250</v>
      </c>
      <c r="E201">
        <v>0.15509999999999999</v>
      </c>
      <c r="F201">
        <v>293</v>
      </c>
      <c r="K201" s="426"/>
      <c r="L201" s="211">
        <v>99</v>
      </c>
    </row>
    <row r="202" spans="1:12" x14ac:dyDescent="0.25">
      <c r="A202" t="str">
        <f t="shared" si="3"/>
        <v/>
      </c>
      <c r="B202" t="s">
        <v>251</v>
      </c>
      <c r="D202" t="s">
        <v>251</v>
      </c>
      <c r="E202">
        <v>0.1182</v>
      </c>
      <c r="F202">
        <v>306</v>
      </c>
      <c r="K202" s="425" t="s">
        <v>308</v>
      </c>
      <c r="L202" s="212">
        <v>0.64319999999999999</v>
      </c>
    </row>
    <row r="203" spans="1:12" ht="15.75" thickBot="1" x14ac:dyDescent="0.3">
      <c r="A203" t="str">
        <f t="shared" si="3"/>
        <v/>
      </c>
      <c r="B203" t="s">
        <v>252</v>
      </c>
      <c r="D203" t="s">
        <v>252</v>
      </c>
      <c r="E203">
        <v>0.36509999999999998</v>
      </c>
      <c r="F203">
        <v>205</v>
      </c>
      <c r="K203" s="426"/>
      <c r="L203" s="213">
        <v>100</v>
      </c>
    </row>
    <row r="204" spans="1:12" ht="15.75" thickBot="1" x14ac:dyDescent="0.3">
      <c r="A204" t="str">
        <f t="shared" si="3"/>
        <v/>
      </c>
      <c r="B204" t="s">
        <v>253</v>
      </c>
      <c r="D204" t="s">
        <v>253</v>
      </c>
      <c r="E204">
        <v>0.1023</v>
      </c>
      <c r="F204">
        <v>317</v>
      </c>
      <c r="K204" s="62" t="s">
        <v>25</v>
      </c>
      <c r="L204" s="63" t="s">
        <v>398</v>
      </c>
    </row>
    <row r="205" spans="1:12" x14ac:dyDescent="0.25">
      <c r="A205" t="str">
        <f t="shared" si="3"/>
        <v/>
      </c>
      <c r="B205" t="s">
        <v>254</v>
      </c>
      <c r="D205" t="s">
        <v>254</v>
      </c>
      <c r="E205">
        <v>0.34689999999999999</v>
      </c>
      <c r="F205">
        <v>217</v>
      </c>
      <c r="K205" s="425" t="s">
        <v>324</v>
      </c>
      <c r="L205" s="214">
        <v>0.63880000000000003</v>
      </c>
    </row>
    <row r="206" spans="1:12" ht="15.75" thickBot="1" x14ac:dyDescent="0.3">
      <c r="A206" t="str">
        <f t="shared" si="3"/>
        <v/>
      </c>
      <c r="B206" t="s">
        <v>255</v>
      </c>
      <c r="D206" t="s">
        <v>255</v>
      </c>
      <c r="E206">
        <v>0.1893</v>
      </c>
      <c r="F206">
        <v>279</v>
      </c>
      <c r="K206" s="426"/>
      <c r="L206" s="215">
        <v>101</v>
      </c>
    </row>
    <row r="207" spans="1:12" x14ac:dyDescent="0.25">
      <c r="A207" t="str">
        <f t="shared" si="3"/>
        <v/>
      </c>
      <c r="B207" t="s">
        <v>256</v>
      </c>
      <c r="D207" t="s">
        <v>256</v>
      </c>
      <c r="E207">
        <v>0.62939999999999996</v>
      </c>
      <c r="F207">
        <v>103</v>
      </c>
      <c r="K207" s="425" t="s">
        <v>114</v>
      </c>
      <c r="L207" s="214">
        <v>0.62970000000000004</v>
      </c>
    </row>
    <row r="208" spans="1:12" ht="15.75" thickBot="1" x14ac:dyDescent="0.3">
      <c r="A208" t="str">
        <f t="shared" si="3"/>
        <v/>
      </c>
      <c r="B208" t="s">
        <v>257</v>
      </c>
      <c r="D208" t="s">
        <v>257</v>
      </c>
      <c r="E208">
        <v>0.27379999999999999</v>
      </c>
      <c r="F208">
        <v>244</v>
      </c>
      <c r="K208" s="426"/>
      <c r="L208" s="215">
        <v>102</v>
      </c>
    </row>
    <row r="209" spans="1:12" x14ac:dyDescent="0.25">
      <c r="A209" t="str">
        <f t="shared" si="3"/>
        <v/>
      </c>
      <c r="B209" t="s">
        <v>258</v>
      </c>
      <c r="D209" t="s">
        <v>258</v>
      </c>
      <c r="E209">
        <v>0.5181</v>
      </c>
      <c r="F209">
        <v>146</v>
      </c>
      <c r="K209" s="425" t="s">
        <v>256</v>
      </c>
      <c r="L209" s="214">
        <v>0.62939999999999996</v>
      </c>
    </row>
    <row r="210" spans="1:12" ht="15.75" thickBot="1" x14ac:dyDescent="0.3">
      <c r="A210" t="str">
        <f t="shared" si="3"/>
        <v/>
      </c>
      <c r="B210" t="s">
        <v>259</v>
      </c>
      <c r="D210" t="s">
        <v>259</v>
      </c>
      <c r="E210">
        <v>0.55930000000000002</v>
      </c>
      <c r="F210">
        <v>127</v>
      </c>
      <c r="K210" s="426"/>
      <c r="L210" s="215">
        <v>103</v>
      </c>
    </row>
    <row r="211" spans="1:12" x14ac:dyDescent="0.25">
      <c r="A211" t="str">
        <f t="shared" si="3"/>
        <v/>
      </c>
      <c r="B211" t="s">
        <v>260</v>
      </c>
      <c r="D211" t="s">
        <v>260</v>
      </c>
      <c r="E211">
        <v>0.80610000000000004</v>
      </c>
      <c r="F211">
        <v>42</v>
      </c>
      <c r="K211" s="425" t="s">
        <v>272</v>
      </c>
      <c r="L211" s="214">
        <v>0.62539999999999996</v>
      </c>
    </row>
    <row r="212" spans="1:12" ht="15.75" thickBot="1" x14ac:dyDescent="0.3">
      <c r="A212" t="str">
        <f t="shared" si="3"/>
        <v/>
      </c>
      <c r="B212" t="s">
        <v>261</v>
      </c>
      <c r="D212" t="s">
        <v>261</v>
      </c>
      <c r="E212">
        <v>0.28370000000000001</v>
      </c>
      <c r="F212">
        <v>239</v>
      </c>
      <c r="K212" s="426"/>
      <c r="L212" s="215">
        <v>104</v>
      </c>
    </row>
    <row r="213" spans="1:12" x14ac:dyDescent="0.25">
      <c r="A213" t="str">
        <f t="shared" si="3"/>
        <v/>
      </c>
      <c r="B213" t="s">
        <v>262</v>
      </c>
      <c r="D213" t="s">
        <v>262</v>
      </c>
      <c r="E213">
        <v>0.74939999999999996</v>
      </c>
      <c r="F213">
        <v>64</v>
      </c>
      <c r="K213" s="425" t="s">
        <v>288</v>
      </c>
      <c r="L213" s="214">
        <v>0.61819999999999997</v>
      </c>
    </row>
    <row r="214" spans="1:12" ht="15.75" thickBot="1" x14ac:dyDescent="0.3">
      <c r="A214" t="str">
        <f t="shared" si="3"/>
        <v/>
      </c>
      <c r="B214" t="s">
        <v>263</v>
      </c>
      <c r="D214" t="s">
        <v>263</v>
      </c>
      <c r="E214">
        <v>0.93589999999999995</v>
      </c>
      <c r="F214">
        <v>7</v>
      </c>
      <c r="K214" s="426"/>
      <c r="L214" s="215">
        <v>105</v>
      </c>
    </row>
    <row r="215" spans="1:12" x14ac:dyDescent="0.25">
      <c r="A215" t="str">
        <f t="shared" si="3"/>
        <v/>
      </c>
      <c r="B215" t="s">
        <v>264</v>
      </c>
      <c r="D215" t="s">
        <v>264</v>
      </c>
      <c r="E215">
        <v>0.65500000000000003</v>
      </c>
      <c r="F215">
        <v>94</v>
      </c>
      <c r="K215" s="425" t="s">
        <v>368</v>
      </c>
      <c r="L215" s="214">
        <v>0.61499999999999999</v>
      </c>
    </row>
    <row r="216" spans="1:12" ht="15.75" thickBot="1" x14ac:dyDescent="0.3">
      <c r="A216" t="str">
        <f t="shared" si="3"/>
        <v/>
      </c>
      <c r="B216" t="s">
        <v>265</v>
      </c>
      <c r="D216" t="s">
        <v>265</v>
      </c>
      <c r="E216">
        <v>0.93420000000000003</v>
      </c>
      <c r="F216">
        <v>8</v>
      </c>
      <c r="K216" s="426"/>
      <c r="L216" s="215">
        <v>106</v>
      </c>
    </row>
    <row r="217" spans="1:12" x14ac:dyDescent="0.25">
      <c r="A217" t="str">
        <f t="shared" si="3"/>
        <v/>
      </c>
      <c r="B217" t="s">
        <v>266</v>
      </c>
      <c r="D217" t="s">
        <v>266</v>
      </c>
      <c r="E217">
        <v>0.45300000000000001</v>
      </c>
      <c r="F217">
        <v>176</v>
      </c>
      <c r="K217" s="12" t="s">
        <v>191</v>
      </c>
      <c r="L217" s="214">
        <v>0.60309999999999997</v>
      </c>
    </row>
    <row r="218" spans="1:12" ht="15.75" thickBot="1" x14ac:dyDescent="0.3">
      <c r="A218" t="str">
        <f t="shared" si="3"/>
        <v/>
      </c>
      <c r="B218" t="s">
        <v>267</v>
      </c>
      <c r="D218" t="s">
        <v>267</v>
      </c>
      <c r="E218">
        <v>0.32690000000000002</v>
      </c>
      <c r="F218">
        <v>222</v>
      </c>
      <c r="K218" s="13" t="s">
        <v>440</v>
      </c>
      <c r="L218" s="215">
        <v>107</v>
      </c>
    </row>
    <row r="219" spans="1:12" x14ac:dyDescent="0.25">
      <c r="A219" t="str">
        <f t="shared" si="3"/>
        <v/>
      </c>
      <c r="B219" t="s">
        <v>268</v>
      </c>
      <c r="D219" t="s">
        <v>268</v>
      </c>
      <c r="E219">
        <v>0.80310000000000004</v>
      </c>
      <c r="F219">
        <v>44</v>
      </c>
      <c r="K219" s="425" t="s">
        <v>240</v>
      </c>
      <c r="L219" s="214">
        <v>0.59919999999999995</v>
      </c>
    </row>
    <row r="220" spans="1:12" ht="15.75" thickBot="1" x14ac:dyDescent="0.3">
      <c r="A220" t="str">
        <f t="shared" si="3"/>
        <v/>
      </c>
      <c r="B220" t="s">
        <v>269</v>
      </c>
      <c r="D220" t="s">
        <v>269</v>
      </c>
      <c r="E220">
        <v>0.7681</v>
      </c>
      <c r="F220">
        <v>58</v>
      </c>
      <c r="K220" s="426"/>
      <c r="L220" s="215">
        <v>108</v>
      </c>
    </row>
    <row r="221" spans="1:12" x14ac:dyDescent="0.25">
      <c r="A221" t="str">
        <f t="shared" si="3"/>
        <v/>
      </c>
      <c r="B221" t="s">
        <v>270</v>
      </c>
      <c r="D221" t="s">
        <v>270</v>
      </c>
      <c r="E221">
        <v>0.42459999999999998</v>
      </c>
      <c r="F221">
        <v>187</v>
      </c>
      <c r="K221" s="425" t="s">
        <v>75</v>
      </c>
      <c r="L221" s="214">
        <v>0.59909999999999997</v>
      </c>
    </row>
    <row r="222" spans="1:12" ht="15.75" thickBot="1" x14ac:dyDescent="0.3">
      <c r="A222" t="str">
        <f t="shared" si="3"/>
        <v/>
      </c>
      <c r="B222" t="s">
        <v>271</v>
      </c>
      <c r="D222" t="s">
        <v>271</v>
      </c>
      <c r="E222">
        <v>0.2462</v>
      </c>
      <c r="F222">
        <v>258</v>
      </c>
      <c r="K222" s="426"/>
      <c r="L222" s="215">
        <v>109</v>
      </c>
    </row>
    <row r="223" spans="1:12" x14ac:dyDescent="0.25">
      <c r="A223" t="str">
        <f t="shared" si="3"/>
        <v/>
      </c>
      <c r="B223" t="s">
        <v>272</v>
      </c>
      <c r="D223" t="s">
        <v>272</v>
      </c>
      <c r="E223">
        <v>0.62539999999999996</v>
      </c>
      <c r="F223">
        <v>104</v>
      </c>
      <c r="K223" s="12" t="s">
        <v>386</v>
      </c>
      <c r="L223" s="214">
        <v>0.59689999999999999</v>
      </c>
    </row>
    <row r="224" spans="1:12" ht="15.75" thickBot="1" x14ac:dyDescent="0.3">
      <c r="A224" t="str">
        <f t="shared" si="3"/>
        <v/>
      </c>
      <c r="B224" t="s">
        <v>273</v>
      </c>
      <c r="D224" t="s">
        <v>273</v>
      </c>
      <c r="E224">
        <v>0.40089999999999998</v>
      </c>
      <c r="F224">
        <v>197</v>
      </c>
      <c r="K224" s="13" t="s">
        <v>439</v>
      </c>
      <c r="L224" s="215">
        <v>110</v>
      </c>
    </row>
    <row r="225" spans="1:12" x14ac:dyDescent="0.25">
      <c r="A225" t="str">
        <f t="shared" si="3"/>
        <v/>
      </c>
      <c r="B225" t="s">
        <v>274</v>
      </c>
      <c r="D225" t="s">
        <v>274</v>
      </c>
      <c r="E225">
        <v>0.90290000000000004</v>
      </c>
      <c r="F225">
        <v>14</v>
      </c>
      <c r="K225" s="12" t="s">
        <v>313</v>
      </c>
      <c r="L225" s="214">
        <v>0.59570000000000001</v>
      </c>
    </row>
    <row r="226" spans="1:12" ht="15.75" thickBot="1" x14ac:dyDescent="0.3">
      <c r="A226" t="str">
        <f t="shared" si="3"/>
        <v/>
      </c>
      <c r="B226" t="s">
        <v>275</v>
      </c>
      <c r="D226" t="s">
        <v>275</v>
      </c>
      <c r="E226">
        <v>0.18809999999999999</v>
      </c>
      <c r="F226">
        <v>281</v>
      </c>
      <c r="K226" s="13" t="s">
        <v>437</v>
      </c>
      <c r="L226" s="215">
        <v>111</v>
      </c>
    </row>
    <row r="227" spans="1:12" x14ac:dyDescent="0.25">
      <c r="A227" t="str">
        <f t="shared" si="3"/>
        <v/>
      </c>
      <c r="B227" t="s">
        <v>276</v>
      </c>
      <c r="D227" t="s">
        <v>276</v>
      </c>
      <c r="E227">
        <v>8.6199999999999999E-2</v>
      </c>
      <c r="F227">
        <v>327</v>
      </c>
      <c r="K227" s="425" t="s">
        <v>362</v>
      </c>
      <c r="L227" s="214">
        <v>0.59199999999999997</v>
      </c>
    </row>
    <row r="228" spans="1:12" ht="15.75" thickBot="1" x14ac:dyDescent="0.3">
      <c r="A228" t="str">
        <f t="shared" si="3"/>
        <v/>
      </c>
      <c r="B228" t="s">
        <v>277</v>
      </c>
      <c r="D228" t="s">
        <v>277</v>
      </c>
      <c r="E228">
        <v>0.14990000000000001</v>
      </c>
      <c r="F228">
        <v>294</v>
      </c>
      <c r="K228" s="426"/>
      <c r="L228" s="215">
        <v>112</v>
      </c>
    </row>
    <row r="229" spans="1:12" x14ac:dyDescent="0.25">
      <c r="A229" t="str">
        <f t="shared" si="3"/>
        <v/>
      </c>
      <c r="B229" t="s">
        <v>278</v>
      </c>
      <c r="D229" t="s">
        <v>278</v>
      </c>
      <c r="E229">
        <v>6.13E-2</v>
      </c>
      <c r="F229">
        <v>336</v>
      </c>
      <c r="K229" s="425" t="s">
        <v>348</v>
      </c>
      <c r="L229" s="214">
        <v>0.59089999999999998</v>
      </c>
    </row>
    <row r="230" spans="1:12" ht="15.75" thickBot="1" x14ac:dyDescent="0.3">
      <c r="A230" t="str">
        <f t="shared" si="3"/>
        <v/>
      </c>
      <c r="B230" t="s">
        <v>279</v>
      </c>
      <c r="D230" t="s">
        <v>279</v>
      </c>
      <c r="E230">
        <v>0.71360000000000001</v>
      </c>
      <c r="F230">
        <v>82</v>
      </c>
      <c r="K230" s="426"/>
      <c r="L230" s="215">
        <v>113</v>
      </c>
    </row>
    <row r="231" spans="1:12" x14ac:dyDescent="0.25">
      <c r="A231" t="str">
        <f t="shared" si="3"/>
        <v/>
      </c>
      <c r="B231" t="s">
        <v>280</v>
      </c>
      <c r="D231" t="s">
        <v>280</v>
      </c>
      <c r="E231">
        <v>0.66559999999999997</v>
      </c>
      <c r="F231">
        <v>92</v>
      </c>
      <c r="K231" s="425" t="s">
        <v>145</v>
      </c>
      <c r="L231" s="214">
        <v>0.58650000000000002</v>
      </c>
    </row>
    <row r="232" spans="1:12" ht="15.75" thickBot="1" x14ac:dyDescent="0.3">
      <c r="A232" t="str">
        <f t="shared" si="3"/>
        <v/>
      </c>
      <c r="B232" t="s">
        <v>281</v>
      </c>
      <c r="D232" t="s">
        <v>281</v>
      </c>
      <c r="E232">
        <v>0.55349999999999999</v>
      </c>
      <c r="F232">
        <v>131</v>
      </c>
      <c r="K232" s="426"/>
      <c r="L232" s="215">
        <v>114</v>
      </c>
    </row>
    <row r="233" spans="1:12" x14ac:dyDescent="0.25">
      <c r="A233" t="str">
        <f t="shared" si="3"/>
        <v/>
      </c>
      <c r="B233" t="s">
        <v>282</v>
      </c>
      <c r="D233" t="s">
        <v>282</v>
      </c>
      <c r="E233">
        <v>0.48230000000000001</v>
      </c>
      <c r="F233">
        <v>162</v>
      </c>
      <c r="K233" s="425" t="s">
        <v>287</v>
      </c>
      <c r="L233" s="214">
        <v>0.58599999999999997</v>
      </c>
    </row>
    <row r="234" spans="1:12" ht="15.75" thickBot="1" x14ac:dyDescent="0.3">
      <c r="A234" t="str">
        <f t="shared" si="3"/>
        <v/>
      </c>
      <c r="B234" t="s">
        <v>283</v>
      </c>
      <c r="D234" t="s">
        <v>283</v>
      </c>
      <c r="E234">
        <v>0.16420000000000001</v>
      </c>
      <c r="F234">
        <v>288</v>
      </c>
      <c r="K234" s="426"/>
      <c r="L234" s="215">
        <v>115</v>
      </c>
    </row>
    <row r="235" spans="1:12" x14ac:dyDescent="0.25">
      <c r="A235" t="str">
        <f t="shared" si="3"/>
        <v/>
      </c>
      <c r="B235" t="s">
        <v>284</v>
      </c>
      <c r="D235" t="s">
        <v>284</v>
      </c>
      <c r="E235">
        <v>0.35830000000000001</v>
      </c>
      <c r="F235">
        <v>210</v>
      </c>
      <c r="K235" s="425" t="s">
        <v>321</v>
      </c>
      <c r="L235" s="214">
        <v>0.58489999999999998</v>
      </c>
    </row>
    <row r="236" spans="1:12" ht="15.75" thickBot="1" x14ac:dyDescent="0.3">
      <c r="A236" t="str">
        <f t="shared" si="3"/>
        <v/>
      </c>
      <c r="B236" t="s">
        <v>285</v>
      </c>
      <c r="D236" t="s">
        <v>285</v>
      </c>
      <c r="E236">
        <v>0.1447</v>
      </c>
      <c r="F236">
        <v>296</v>
      </c>
      <c r="K236" s="426"/>
      <c r="L236" s="215">
        <v>116</v>
      </c>
    </row>
    <row r="237" spans="1:12" x14ac:dyDescent="0.25">
      <c r="A237" t="str">
        <f t="shared" si="3"/>
        <v/>
      </c>
      <c r="B237" t="s">
        <v>286</v>
      </c>
      <c r="D237" t="s">
        <v>286</v>
      </c>
      <c r="E237">
        <v>0.78</v>
      </c>
      <c r="F237">
        <v>54</v>
      </c>
      <c r="K237" s="425" t="s">
        <v>292</v>
      </c>
      <c r="L237" s="214">
        <v>0.58199999999999996</v>
      </c>
    </row>
    <row r="238" spans="1:12" ht="15.75" thickBot="1" x14ac:dyDescent="0.3">
      <c r="A238" t="str">
        <f t="shared" si="3"/>
        <v/>
      </c>
      <c r="B238" t="s">
        <v>287</v>
      </c>
      <c r="D238" t="s">
        <v>287</v>
      </c>
      <c r="E238">
        <v>0.58599999999999997</v>
      </c>
      <c r="F238">
        <v>115</v>
      </c>
      <c r="K238" s="426"/>
      <c r="L238" s="215">
        <v>117</v>
      </c>
    </row>
    <row r="239" spans="1:12" x14ac:dyDescent="0.25">
      <c r="A239" t="str">
        <f t="shared" si="3"/>
        <v/>
      </c>
      <c r="B239" t="s">
        <v>288</v>
      </c>
      <c r="D239" t="s">
        <v>288</v>
      </c>
      <c r="E239">
        <v>0.61819999999999997</v>
      </c>
      <c r="F239">
        <v>105</v>
      </c>
      <c r="K239" s="425" t="s">
        <v>153</v>
      </c>
      <c r="L239" s="214">
        <v>0.57950000000000002</v>
      </c>
    </row>
    <row r="240" spans="1:12" ht="15.75" thickBot="1" x14ac:dyDescent="0.3">
      <c r="A240" t="str">
        <f t="shared" si="3"/>
        <v/>
      </c>
      <c r="B240" t="s">
        <v>289</v>
      </c>
      <c r="D240" t="s">
        <v>289</v>
      </c>
      <c r="E240">
        <v>0.74150000000000005</v>
      </c>
      <c r="F240">
        <v>65</v>
      </c>
      <c r="K240" s="426"/>
      <c r="L240" s="215">
        <v>118</v>
      </c>
    </row>
    <row r="241" spans="1:12" x14ac:dyDescent="0.25">
      <c r="A241" t="str">
        <f t="shared" si="3"/>
        <v/>
      </c>
      <c r="B241" t="s">
        <v>290</v>
      </c>
      <c r="D241" t="s">
        <v>290</v>
      </c>
      <c r="E241">
        <v>0.1104</v>
      </c>
      <c r="F241">
        <v>310</v>
      </c>
      <c r="K241" s="425" t="s">
        <v>96</v>
      </c>
      <c r="L241" s="214">
        <v>0.57950000000000002</v>
      </c>
    </row>
    <row r="242" spans="1:12" ht="15.75" thickBot="1" x14ac:dyDescent="0.3">
      <c r="A242" t="str">
        <f t="shared" si="3"/>
        <v/>
      </c>
      <c r="B242" t="s">
        <v>291</v>
      </c>
      <c r="D242" t="s">
        <v>291</v>
      </c>
      <c r="E242">
        <v>0.18060000000000001</v>
      </c>
      <c r="F242">
        <v>283</v>
      </c>
      <c r="K242" s="426"/>
      <c r="L242" s="215">
        <v>119</v>
      </c>
    </row>
    <row r="243" spans="1:12" x14ac:dyDescent="0.25">
      <c r="A243" t="str">
        <f t="shared" si="3"/>
        <v/>
      </c>
      <c r="B243" t="s">
        <v>292</v>
      </c>
      <c r="D243" t="s">
        <v>292</v>
      </c>
      <c r="E243">
        <v>0.58199999999999996</v>
      </c>
      <c r="F243">
        <v>117</v>
      </c>
      <c r="K243" s="12" t="s">
        <v>138</v>
      </c>
      <c r="L243" s="214">
        <v>0.5786</v>
      </c>
    </row>
    <row r="244" spans="1:12" ht="15.75" thickBot="1" x14ac:dyDescent="0.3">
      <c r="A244" t="str">
        <f t="shared" si="3"/>
        <v/>
      </c>
      <c r="B244" t="s">
        <v>293</v>
      </c>
      <c r="D244" t="s">
        <v>293</v>
      </c>
      <c r="E244">
        <v>0.92069999999999996</v>
      </c>
      <c r="F244">
        <v>10</v>
      </c>
      <c r="K244" s="13" t="s">
        <v>438</v>
      </c>
      <c r="L244" s="215">
        <v>120</v>
      </c>
    </row>
    <row r="245" spans="1:12" x14ac:dyDescent="0.25">
      <c r="A245" t="str">
        <f t="shared" si="3"/>
        <v/>
      </c>
      <c r="B245" t="s">
        <v>294</v>
      </c>
      <c r="D245" t="s">
        <v>294</v>
      </c>
      <c r="E245">
        <v>0.91720000000000002</v>
      </c>
      <c r="F245">
        <v>11</v>
      </c>
      <c r="K245" s="425" t="s">
        <v>118</v>
      </c>
      <c r="L245" s="214">
        <v>0.57550000000000001</v>
      </c>
    </row>
    <row r="246" spans="1:12" ht="15.75" thickBot="1" x14ac:dyDescent="0.3">
      <c r="A246" t="str">
        <f t="shared" si="3"/>
        <v/>
      </c>
      <c r="B246" t="s">
        <v>295</v>
      </c>
      <c r="D246" t="s">
        <v>295</v>
      </c>
      <c r="E246">
        <v>0.24460000000000001</v>
      </c>
      <c r="F246">
        <v>261</v>
      </c>
      <c r="K246" s="426"/>
      <c r="L246" s="215">
        <v>121</v>
      </c>
    </row>
    <row r="247" spans="1:12" x14ac:dyDescent="0.25">
      <c r="A247" t="str">
        <f t="shared" si="3"/>
        <v/>
      </c>
      <c r="B247" t="s">
        <v>296</v>
      </c>
      <c r="D247" t="s">
        <v>296</v>
      </c>
      <c r="E247">
        <v>0.2802</v>
      </c>
      <c r="F247">
        <v>242</v>
      </c>
      <c r="K247" s="425" t="s">
        <v>249</v>
      </c>
      <c r="L247" s="214">
        <v>0.57420000000000004</v>
      </c>
    </row>
    <row r="248" spans="1:12" ht="15.75" thickBot="1" x14ac:dyDescent="0.3">
      <c r="A248" t="str">
        <f t="shared" si="3"/>
        <v/>
      </c>
      <c r="B248" t="s">
        <v>297</v>
      </c>
      <c r="D248" t="s">
        <v>297</v>
      </c>
      <c r="E248">
        <v>0.19339999999999999</v>
      </c>
      <c r="F248">
        <v>277</v>
      </c>
      <c r="K248" s="426"/>
      <c r="L248" s="215">
        <v>122</v>
      </c>
    </row>
    <row r="249" spans="1:12" x14ac:dyDescent="0.25">
      <c r="A249" t="str">
        <f t="shared" si="3"/>
        <v/>
      </c>
      <c r="B249" t="s">
        <v>298</v>
      </c>
      <c r="D249" t="s">
        <v>298</v>
      </c>
      <c r="E249">
        <v>0.57350000000000001</v>
      </c>
      <c r="F249">
        <v>123</v>
      </c>
      <c r="K249" s="425" t="s">
        <v>298</v>
      </c>
      <c r="L249" s="214">
        <v>0.57350000000000001</v>
      </c>
    </row>
    <row r="250" spans="1:12" ht="15.75" thickBot="1" x14ac:dyDescent="0.3">
      <c r="A250" t="str">
        <f t="shared" si="3"/>
        <v/>
      </c>
      <c r="B250" t="s">
        <v>299</v>
      </c>
      <c r="D250" t="s">
        <v>299</v>
      </c>
      <c r="E250">
        <v>0.72899999999999998</v>
      </c>
      <c r="F250">
        <v>74</v>
      </c>
      <c r="K250" s="426"/>
      <c r="L250" s="215">
        <v>123</v>
      </c>
    </row>
    <row r="251" spans="1:12" x14ac:dyDescent="0.25">
      <c r="A251" t="str">
        <f t="shared" si="3"/>
        <v/>
      </c>
      <c r="B251" t="s">
        <v>300</v>
      </c>
      <c r="D251" t="s">
        <v>300</v>
      </c>
      <c r="E251">
        <v>0.7843</v>
      </c>
      <c r="F251">
        <v>52</v>
      </c>
      <c r="K251" s="425" t="s">
        <v>76</v>
      </c>
      <c r="L251" s="214">
        <v>0.57150000000000001</v>
      </c>
    </row>
    <row r="252" spans="1:12" ht="15.75" thickBot="1" x14ac:dyDescent="0.3">
      <c r="A252" t="str">
        <f t="shared" si="3"/>
        <v/>
      </c>
      <c r="B252" t="s">
        <v>301</v>
      </c>
      <c r="D252" t="s">
        <v>301</v>
      </c>
      <c r="E252">
        <v>0.1043</v>
      </c>
      <c r="F252">
        <v>314</v>
      </c>
      <c r="K252" s="426"/>
      <c r="L252" s="215">
        <v>124</v>
      </c>
    </row>
    <row r="253" spans="1:12" x14ac:dyDescent="0.25">
      <c r="A253" t="str">
        <f t="shared" si="3"/>
        <v/>
      </c>
      <c r="B253" t="s">
        <v>302</v>
      </c>
      <c r="D253" t="s">
        <v>302</v>
      </c>
      <c r="E253">
        <v>0.49840000000000001</v>
      </c>
      <c r="F253">
        <v>156</v>
      </c>
      <c r="K253" s="425" t="s">
        <v>366</v>
      </c>
      <c r="L253" s="214">
        <v>0.56689999999999996</v>
      </c>
    </row>
    <row r="254" spans="1:12" ht="15.75" thickBot="1" x14ac:dyDescent="0.3">
      <c r="A254" t="str">
        <f t="shared" si="3"/>
        <v/>
      </c>
      <c r="B254" t="s">
        <v>303</v>
      </c>
      <c r="D254" t="s">
        <v>303</v>
      </c>
      <c r="E254">
        <v>0.2979</v>
      </c>
      <c r="F254">
        <v>234</v>
      </c>
      <c r="K254" s="426"/>
      <c r="L254" s="215">
        <v>125</v>
      </c>
    </row>
    <row r="255" spans="1:12" ht="15.75" thickBot="1" x14ac:dyDescent="0.3">
      <c r="A255" t="str">
        <f t="shared" si="3"/>
        <v/>
      </c>
      <c r="B255" t="s">
        <v>304</v>
      </c>
      <c r="D255" t="s">
        <v>304</v>
      </c>
      <c r="E255">
        <v>0.51370000000000005</v>
      </c>
      <c r="F255">
        <v>149</v>
      </c>
      <c r="K255" s="62" t="s">
        <v>25</v>
      </c>
      <c r="L255" s="63" t="s">
        <v>398</v>
      </c>
    </row>
    <row r="256" spans="1:12" x14ac:dyDescent="0.25">
      <c r="A256" t="str">
        <f t="shared" si="3"/>
        <v/>
      </c>
      <c r="B256" t="s">
        <v>305</v>
      </c>
      <c r="D256" t="s">
        <v>305</v>
      </c>
      <c r="E256">
        <v>0.6986</v>
      </c>
      <c r="F256">
        <v>86</v>
      </c>
      <c r="K256" s="425" t="s">
        <v>365</v>
      </c>
      <c r="L256" s="214">
        <v>0.55989999999999995</v>
      </c>
    </row>
    <row r="257" spans="1:12" ht="15.75" thickBot="1" x14ac:dyDescent="0.3">
      <c r="A257" t="str">
        <f t="shared" si="3"/>
        <v/>
      </c>
      <c r="B257" t="s">
        <v>306</v>
      </c>
      <c r="D257" t="s">
        <v>306</v>
      </c>
      <c r="E257">
        <v>0.1623</v>
      </c>
      <c r="F257">
        <v>290</v>
      </c>
      <c r="K257" s="426"/>
      <c r="L257" s="215">
        <v>126</v>
      </c>
    </row>
    <row r="258" spans="1:12" x14ac:dyDescent="0.25">
      <c r="A258" t="str">
        <f t="shared" si="3"/>
        <v/>
      </c>
      <c r="B258" t="s">
        <v>307</v>
      </c>
      <c r="D258" t="s">
        <v>307</v>
      </c>
      <c r="E258">
        <v>5.6899999999999999E-2</v>
      </c>
      <c r="F258">
        <v>337</v>
      </c>
      <c r="K258" s="12" t="s">
        <v>259</v>
      </c>
      <c r="L258" s="214">
        <v>0.55930000000000002</v>
      </c>
    </row>
    <row r="259" spans="1:12" ht="15.75" thickBot="1" x14ac:dyDescent="0.3">
      <c r="A259" t="str">
        <f t="shared" ref="A259:A322" si="4">IF(B259=D259, "", "BAD")</f>
        <v/>
      </c>
      <c r="B259" t="s">
        <v>308</v>
      </c>
      <c r="D259" t="s">
        <v>308</v>
      </c>
      <c r="E259">
        <v>0.64319999999999999</v>
      </c>
      <c r="F259">
        <v>100</v>
      </c>
      <c r="K259" s="13" t="s">
        <v>433</v>
      </c>
      <c r="L259" s="215">
        <v>127</v>
      </c>
    </row>
    <row r="260" spans="1:12" x14ac:dyDescent="0.25">
      <c r="A260" t="str">
        <f t="shared" si="4"/>
        <v/>
      </c>
      <c r="B260" t="s">
        <v>309</v>
      </c>
      <c r="D260" t="s">
        <v>309</v>
      </c>
      <c r="E260">
        <v>0.24929999999999999</v>
      </c>
      <c r="F260">
        <v>256</v>
      </c>
      <c r="K260" s="425" t="s">
        <v>186</v>
      </c>
      <c r="L260" s="214">
        <v>0.55630000000000002</v>
      </c>
    </row>
    <row r="261" spans="1:12" ht="15.75" thickBot="1" x14ac:dyDescent="0.3">
      <c r="A261" t="str">
        <f t="shared" si="4"/>
        <v/>
      </c>
      <c r="B261" t="s">
        <v>310</v>
      </c>
      <c r="D261" t="s">
        <v>310</v>
      </c>
      <c r="E261">
        <v>0.2165</v>
      </c>
      <c r="F261">
        <v>272</v>
      </c>
      <c r="K261" s="426"/>
      <c r="L261" s="215">
        <v>128</v>
      </c>
    </row>
    <row r="262" spans="1:12" x14ac:dyDescent="0.25">
      <c r="A262" t="str">
        <f t="shared" si="4"/>
        <v/>
      </c>
      <c r="B262" t="s">
        <v>311</v>
      </c>
      <c r="D262" t="s">
        <v>311</v>
      </c>
      <c r="E262">
        <v>9.8400000000000001E-2</v>
      </c>
      <c r="F262">
        <v>319</v>
      </c>
      <c r="K262" s="425" t="s">
        <v>124</v>
      </c>
      <c r="L262" s="214">
        <v>0.55559999999999998</v>
      </c>
    </row>
    <row r="263" spans="1:12" ht="15.75" thickBot="1" x14ac:dyDescent="0.3">
      <c r="A263" t="str">
        <f t="shared" si="4"/>
        <v/>
      </c>
      <c r="B263" t="s">
        <v>312</v>
      </c>
      <c r="D263" t="s">
        <v>312</v>
      </c>
      <c r="E263">
        <v>0.25940000000000002</v>
      </c>
      <c r="F263">
        <v>253</v>
      </c>
      <c r="K263" s="426"/>
      <c r="L263" s="215">
        <v>129</v>
      </c>
    </row>
    <row r="264" spans="1:12" x14ac:dyDescent="0.25">
      <c r="A264" t="str">
        <f t="shared" si="4"/>
        <v/>
      </c>
      <c r="B264" t="s">
        <v>313</v>
      </c>
      <c r="D264" t="s">
        <v>313</v>
      </c>
      <c r="E264">
        <v>0.59570000000000001</v>
      </c>
      <c r="F264">
        <v>111</v>
      </c>
      <c r="K264" s="425" t="s">
        <v>84</v>
      </c>
      <c r="L264" s="214">
        <v>0.55400000000000005</v>
      </c>
    </row>
    <row r="265" spans="1:12" ht="15.75" thickBot="1" x14ac:dyDescent="0.3">
      <c r="A265" t="str">
        <f t="shared" si="4"/>
        <v/>
      </c>
      <c r="B265" t="s">
        <v>314</v>
      </c>
      <c r="D265" t="s">
        <v>314</v>
      </c>
      <c r="E265">
        <v>0.4284</v>
      </c>
      <c r="F265">
        <v>184</v>
      </c>
      <c r="K265" s="426"/>
      <c r="L265" s="215">
        <v>130</v>
      </c>
    </row>
    <row r="266" spans="1:12" x14ac:dyDescent="0.25">
      <c r="A266" t="str">
        <f t="shared" si="4"/>
        <v/>
      </c>
      <c r="B266" t="s">
        <v>315</v>
      </c>
      <c r="D266" t="s">
        <v>315</v>
      </c>
      <c r="E266">
        <v>0.71699999999999997</v>
      </c>
      <c r="F266">
        <v>80</v>
      </c>
      <c r="K266" s="425" t="s">
        <v>281</v>
      </c>
      <c r="L266" s="214">
        <v>0.55349999999999999</v>
      </c>
    </row>
    <row r="267" spans="1:12" ht="15.75" thickBot="1" x14ac:dyDescent="0.3">
      <c r="A267" t="str">
        <f t="shared" si="4"/>
        <v/>
      </c>
      <c r="B267" t="s">
        <v>316</v>
      </c>
      <c r="D267" t="s">
        <v>316</v>
      </c>
      <c r="E267">
        <v>0.22889999999999999</v>
      </c>
      <c r="F267">
        <v>266</v>
      </c>
      <c r="K267" s="426"/>
      <c r="L267" s="215">
        <v>131</v>
      </c>
    </row>
    <row r="268" spans="1:12" x14ac:dyDescent="0.25">
      <c r="A268" t="str">
        <f t="shared" si="4"/>
        <v/>
      </c>
      <c r="B268" t="s">
        <v>317</v>
      </c>
      <c r="D268" t="s">
        <v>317</v>
      </c>
      <c r="E268">
        <v>0.30180000000000001</v>
      </c>
      <c r="F268">
        <v>233</v>
      </c>
      <c r="K268" s="425" t="s">
        <v>127</v>
      </c>
      <c r="L268" s="214">
        <v>0.55300000000000005</v>
      </c>
    </row>
    <row r="269" spans="1:12" ht="15.75" thickBot="1" x14ac:dyDescent="0.3">
      <c r="A269" t="str">
        <f t="shared" si="4"/>
        <v/>
      </c>
      <c r="B269" t="s">
        <v>318</v>
      </c>
      <c r="D269" t="s">
        <v>318</v>
      </c>
      <c r="E269">
        <v>0.34920000000000001</v>
      </c>
      <c r="F269">
        <v>214</v>
      </c>
      <c r="K269" s="426"/>
      <c r="L269" s="215">
        <v>132</v>
      </c>
    </row>
    <row r="270" spans="1:12" x14ac:dyDescent="0.25">
      <c r="A270" t="str">
        <f t="shared" si="4"/>
        <v/>
      </c>
      <c r="B270" t="s">
        <v>319</v>
      </c>
      <c r="D270" t="s">
        <v>319</v>
      </c>
      <c r="E270">
        <v>0.77390000000000003</v>
      </c>
      <c r="F270">
        <v>55</v>
      </c>
      <c r="K270" s="425" t="s">
        <v>233</v>
      </c>
      <c r="L270" s="214">
        <v>0.55130000000000001</v>
      </c>
    </row>
    <row r="271" spans="1:12" ht="15.75" thickBot="1" x14ac:dyDescent="0.3">
      <c r="A271" t="str">
        <f t="shared" si="4"/>
        <v/>
      </c>
      <c r="B271" t="s">
        <v>320</v>
      </c>
      <c r="D271" t="s">
        <v>320</v>
      </c>
      <c r="E271">
        <v>8.6499999999999994E-2</v>
      </c>
      <c r="F271">
        <v>326</v>
      </c>
      <c r="K271" s="426"/>
      <c r="L271" s="215">
        <v>133</v>
      </c>
    </row>
    <row r="272" spans="1:12" x14ac:dyDescent="0.25">
      <c r="A272" t="str">
        <f t="shared" si="4"/>
        <v/>
      </c>
      <c r="B272" t="s">
        <v>321</v>
      </c>
      <c r="D272" t="s">
        <v>321</v>
      </c>
      <c r="E272">
        <v>0.58489999999999998</v>
      </c>
      <c r="F272">
        <v>116</v>
      </c>
      <c r="K272" s="12" t="s">
        <v>156</v>
      </c>
      <c r="L272" s="214">
        <v>0.55020000000000002</v>
      </c>
    </row>
    <row r="273" spans="1:12" ht="15.75" thickBot="1" x14ac:dyDescent="0.3">
      <c r="A273" t="str">
        <f t="shared" si="4"/>
        <v/>
      </c>
      <c r="B273" t="s">
        <v>322</v>
      </c>
      <c r="D273" t="s">
        <v>322</v>
      </c>
      <c r="E273">
        <v>0.22869999999999999</v>
      </c>
      <c r="F273">
        <v>267</v>
      </c>
      <c r="K273" s="13" t="s">
        <v>436</v>
      </c>
      <c r="L273" s="215">
        <v>134</v>
      </c>
    </row>
    <row r="274" spans="1:12" x14ac:dyDescent="0.25">
      <c r="A274" t="str">
        <f t="shared" si="4"/>
        <v/>
      </c>
      <c r="B274" t="s">
        <v>323</v>
      </c>
      <c r="D274" t="s">
        <v>323</v>
      </c>
      <c r="E274">
        <v>0.1356</v>
      </c>
      <c r="F274">
        <v>299</v>
      </c>
      <c r="K274" s="425" t="s">
        <v>336</v>
      </c>
      <c r="L274" s="214">
        <v>0.54559999999999997</v>
      </c>
    </row>
    <row r="275" spans="1:12" ht="15.75" thickBot="1" x14ac:dyDescent="0.3">
      <c r="A275" t="str">
        <f t="shared" si="4"/>
        <v/>
      </c>
      <c r="B275" t="s">
        <v>324</v>
      </c>
      <c r="D275" t="s">
        <v>324</v>
      </c>
      <c r="E275">
        <v>0.63880000000000003</v>
      </c>
      <c r="F275">
        <v>101</v>
      </c>
      <c r="K275" s="426"/>
      <c r="L275" s="215">
        <v>135</v>
      </c>
    </row>
    <row r="276" spans="1:12" x14ac:dyDescent="0.25">
      <c r="A276" t="str">
        <f t="shared" si="4"/>
        <v/>
      </c>
      <c r="B276" t="s">
        <v>325</v>
      </c>
      <c r="D276" t="s">
        <v>325</v>
      </c>
      <c r="E276">
        <v>0.89690000000000003</v>
      </c>
      <c r="F276">
        <v>17</v>
      </c>
      <c r="K276" s="425" t="s">
        <v>230</v>
      </c>
      <c r="L276" s="214">
        <v>0.54369999999999996</v>
      </c>
    </row>
    <row r="277" spans="1:12" ht="15.75" thickBot="1" x14ac:dyDescent="0.3">
      <c r="A277" t="str">
        <f t="shared" si="4"/>
        <v/>
      </c>
      <c r="B277" t="s">
        <v>326</v>
      </c>
      <c r="D277" t="s">
        <v>326</v>
      </c>
      <c r="E277">
        <v>0.64349999999999996</v>
      </c>
      <c r="F277">
        <v>99</v>
      </c>
      <c r="K277" s="426"/>
      <c r="L277" s="215">
        <v>136</v>
      </c>
    </row>
    <row r="278" spans="1:12" x14ac:dyDescent="0.25">
      <c r="A278" t="str">
        <f t="shared" si="4"/>
        <v/>
      </c>
      <c r="B278" t="s">
        <v>327</v>
      </c>
      <c r="D278" t="s">
        <v>327</v>
      </c>
      <c r="E278">
        <v>0.49519999999999997</v>
      </c>
      <c r="F278">
        <v>159</v>
      </c>
      <c r="K278" s="425" t="s">
        <v>174</v>
      </c>
      <c r="L278" s="214">
        <v>0.54190000000000005</v>
      </c>
    </row>
    <row r="279" spans="1:12" ht="15.75" thickBot="1" x14ac:dyDescent="0.3">
      <c r="A279" t="str">
        <f t="shared" si="4"/>
        <v/>
      </c>
      <c r="B279" t="s">
        <v>328</v>
      </c>
      <c r="D279" t="s">
        <v>328</v>
      </c>
      <c r="E279">
        <v>0.72260000000000002</v>
      </c>
      <c r="F279">
        <v>75</v>
      </c>
      <c r="K279" s="426"/>
      <c r="L279" s="215">
        <v>137</v>
      </c>
    </row>
    <row r="280" spans="1:12" x14ac:dyDescent="0.25">
      <c r="A280" t="str">
        <f t="shared" si="4"/>
        <v/>
      </c>
      <c r="B280" t="s">
        <v>329</v>
      </c>
      <c r="D280" t="s">
        <v>329</v>
      </c>
      <c r="E280">
        <v>0.88180000000000003</v>
      </c>
      <c r="F280">
        <v>20</v>
      </c>
      <c r="K280" s="425" t="s">
        <v>149</v>
      </c>
      <c r="L280" s="214">
        <v>0.54059999999999997</v>
      </c>
    </row>
    <row r="281" spans="1:12" ht="15.75" thickBot="1" x14ac:dyDescent="0.3">
      <c r="A281" t="str">
        <f t="shared" si="4"/>
        <v/>
      </c>
      <c r="B281" t="s">
        <v>330</v>
      </c>
      <c r="D281" t="s">
        <v>330</v>
      </c>
      <c r="E281">
        <v>0.16819999999999999</v>
      </c>
      <c r="F281">
        <v>287</v>
      </c>
      <c r="K281" s="426"/>
      <c r="L281" s="215">
        <v>138</v>
      </c>
    </row>
    <row r="282" spans="1:12" x14ac:dyDescent="0.25">
      <c r="A282" t="str">
        <f t="shared" si="4"/>
        <v/>
      </c>
      <c r="B282" t="s">
        <v>331</v>
      </c>
      <c r="D282" t="s">
        <v>331</v>
      </c>
      <c r="E282">
        <v>0.86870000000000003</v>
      </c>
      <c r="F282">
        <v>28</v>
      </c>
      <c r="K282" s="12" t="s">
        <v>219</v>
      </c>
      <c r="L282" s="214">
        <v>0.53769999999999996</v>
      </c>
    </row>
    <row r="283" spans="1:12" ht="15.75" thickBot="1" x14ac:dyDescent="0.3">
      <c r="A283" t="str">
        <f t="shared" si="4"/>
        <v/>
      </c>
      <c r="B283" t="s">
        <v>332</v>
      </c>
      <c r="D283" t="s">
        <v>332</v>
      </c>
      <c r="E283">
        <v>0.73109999999999997</v>
      </c>
      <c r="F283">
        <v>73</v>
      </c>
      <c r="K283" s="13" t="s">
        <v>427</v>
      </c>
      <c r="L283" s="215">
        <v>139</v>
      </c>
    </row>
    <row r="284" spans="1:12" x14ac:dyDescent="0.25">
      <c r="A284" t="str">
        <f t="shared" si="4"/>
        <v/>
      </c>
      <c r="B284" t="s">
        <v>333</v>
      </c>
      <c r="D284" t="s">
        <v>333</v>
      </c>
      <c r="E284">
        <v>7.7100000000000002E-2</v>
      </c>
      <c r="F284">
        <v>331</v>
      </c>
      <c r="K284" s="425" t="s">
        <v>383</v>
      </c>
      <c r="L284" s="214">
        <v>0.53459999999999996</v>
      </c>
    </row>
    <row r="285" spans="1:12" ht="15.75" thickBot="1" x14ac:dyDescent="0.3">
      <c r="A285" t="str">
        <f t="shared" si="4"/>
        <v/>
      </c>
      <c r="B285" t="s">
        <v>334</v>
      </c>
      <c r="D285" t="s">
        <v>334</v>
      </c>
      <c r="E285">
        <v>0.4299</v>
      </c>
      <c r="F285">
        <v>183</v>
      </c>
      <c r="K285" s="426"/>
      <c r="L285" s="215">
        <v>140</v>
      </c>
    </row>
    <row r="286" spans="1:12" x14ac:dyDescent="0.25">
      <c r="A286" t="str">
        <f t="shared" si="4"/>
        <v/>
      </c>
      <c r="B286" t="s">
        <v>335</v>
      </c>
      <c r="D286" t="s">
        <v>335</v>
      </c>
      <c r="E286">
        <v>0.24079999999999999</v>
      </c>
      <c r="F286">
        <v>262</v>
      </c>
      <c r="K286" s="425" t="s">
        <v>229</v>
      </c>
      <c r="L286" s="214">
        <v>0.53359999999999996</v>
      </c>
    </row>
    <row r="287" spans="1:12" ht="15.75" thickBot="1" x14ac:dyDescent="0.3">
      <c r="A287" t="str">
        <f t="shared" si="4"/>
        <v/>
      </c>
      <c r="B287" t="s">
        <v>336</v>
      </c>
      <c r="D287" t="s">
        <v>336</v>
      </c>
      <c r="E287">
        <v>0.54559999999999997</v>
      </c>
      <c r="F287">
        <v>135</v>
      </c>
      <c r="K287" s="426"/>
      <c r="L287" s="215">
        <v>141</v>
      </c>
    </row>
    <row r="288" spans="1:12" x14ac:dyDescent="0.25">
      <c r="A288" t="str">
        <f t="shared" si="4"/>
        <v/>
      </c>
      <c r="B288" t="s">
        <v>337</v>
      </c>
      <c r="D288" t="s">
        <v>337</v>
      </c>
      <c r="E288">
        <v>0.50460000000000005</v>
      </c>
      <c r="F288">
        <v>153</v>
      </c>
      <c r="K288" s="425" t="s">
        <v>104</v>
      </c>
      <c r="L288" s="214">
        <v>0.53210000000000002</v>
      </c>
    </row>
    <row r="289" spans="1:12" ht="15.75" thickBot="1" x14ac:dyDescent="0.3">
      <c r="A289" t="str">
        <f t="shared" si="4"/>
        <v/>
      </c>
      <c r="B289" t="s">
        <v>338</v>
      </c>
      <c r="D289" t="s">
        <v>338</v>
      </c>
      <c r="E289">
        <v>0.30249999999999999</v>
      </c>
      <c r="F289">
        <v>231</v>
      </c>
      <c r="K289" s="426"/>
      <c r="L289" s="215">
        <v>142</v>
      </c>
    </row>
    <row r="290" spans="1:12" x14ac:dyDescent="0.25">
      <c r="A290" t="str">
        <f t="shared" si="4"/>
        <v/>
      </c>
      <c r="B290" t="s">
        <v>339</v>
      </c>
      <c r="D290" t="s">
        <v>339</v>
      </c>
      <c r="E290">
        <v>7.0099999999999996E-2</v>
      </c>
      <c r="F290">
        <v>332</v>
      </c>
      <c r="K290" s="425" t="s">
        <v>243</v>
      </c>
      <c r="L290" s="214">
        <v>0.52949999999999997</v>
      </c>
    </row>
    <row r="291" spans="1:12" ht="15.75" thickBot="1" x14ac:dyDescent="0.3">
      <c r="A291" t="str">
        <f t="shared" si="4"/>
        <v/>
      </c>
      <c r="B291" t="s">
        <v>340</v>
      </c>
      <c r="D291" t="s">
        <v>340</v>
      </c>
      <c r="E291">
        <v>0.48099999999999998</v>
      </c>
      <c r="F291">
        <v>163</v>
      </c>
      <c r="K291" s="426"/>
      <c r="L291" s="215">
        <v>143</v>
      </c>
    </row>
    <row r="292" spans="1:12" x14ac:dyDescent="0.25">
      <c r="A292" t="str">
        <f t="shared" si="4"/>
        <v/>
      </c>
      <c r="B292" t="s">
        <v>341</v>
      </c>
      <c r="D292" t="s">
        <v>341</v>
      </c>
      <c r="E292">
        <v>0.4531</v>
      </c>
      <c r="F292">
        <v>175</v>
      </c>
      <c r="K292" s="12" t="s">
        <v>179</v>
      </c>
      <c r="L292" s="214">
        <v>0.52810000000000001</v>
      </c>
    </row>
    <row r="293" spans="1:12" ht="15.75" thickBot="1" x14ac:dyDescent="0.3">
      <c r="A293" t="str">
        <f t="shared" si="4"/>
        <v/>
      </c>
      <c r="B293" t="s">
        <v>342</v>
      </c>
      <c r="D293" t="s">
        <v>342</v>
      </c>
      <c r="E293">
        <v>0.3977</v>
      </c>
      <c r="F293">
        <v>198</v>
      </c>
      <c r="K293" s="13" t="s">
        <v>439</v>
      </c>
      <c r="L293" s="215">
        <v>144</v>
      </c>
    </row>
    <row r="294" spans="1:12" x14ac:dyDescent="0.25">
      <c r="A294" t="str">
        <f t="shared" si="4"/>
        <v/>
      </c>
      <c r="B294" t="s">
        <v>343</v>
      </c>
      <c r="D294" t="s">
        <v>343</v>
      </c>
      <c r="E294">
        <v>8.0299999999999996E-2</v>
      </c>
      <c r="F294">
        <v>329</v>
      </c>
      <c r="K294" s="12" t="s">
        <v>226</v>
      </c>
      <c r="L294" s="214">
        <v>0.52529999999999999</v>
      </c>
    </row>
    <row r="295" spans="1:12" ht="15.75" thickBot="1" x14ac:dyDescent="0.3">
      <c r="A295" t="str">
        <f t="shared" si="4"/>
        <v/>
      </c>
      <c r="B295" t="s">
        <v>344</v>
      </c>
      <c r="D295" t="s">
        <v>344</v>
      </c>
      <c r="E295">
        <v>0.40579999999999999</v>
      </c>
      <c r="F295">
        <v>193</v>
      </c>
      <c r="K295" s="13" t="s">
        <v>437</v>
      </c>
      <c r="L295" s="215">
        <v>145</v>
      </c>
    </row>
    <row r="296" spans="1:12" x14ac:dyDescent="0.25">
      <c r="A296" t="str">
        <f t="shared" si="4"/>
        <v/>
      </c>
      <c r="B296" t="s">
        <v>345</v>
      </c>
      <c r="D296" t="s">
        <v>345</v>
      </c>
      <c r="E296">
        <v>0.65429999999999999</v>
      </c>
      <c r="F296">
        <v>95</v>
      </c>
      <c r="K296" s="425" t="s">
        <v>258</v>
      </c>
      <c r="L296" s="214">
        <v>0.5181</v>
      </c>
    </row>
    <row r="297" spans="1:12" ht="15.75" thickBot="1" x14ac:dyDescent="0.3">
      <c r="A297" t="str">
        <f t="shared" si="4"/>
        <v/>
      </c>
      <c r="B297" t="s">
        <v>346</v>
      </c>
      <c r="D297" t="s">
        <v>346</v>
      </c>
      <c r="E297">
        <v>0.22359999999999999</v>
      </c>
      <c r="F297">
        <v>268</v>
      </c>
      <c r="K297" s="426"/>
      <c r="L297" s="215">
        <v>146</v>
      </c>
    </row>
    <row r="298" spans="1:12" x14ac:dyDescent="0.25">
      <c r="A298" t="str">
        <f t="shared" si="4"/>
        <v/>
      </c>
      <c r="B298" t="s">
        <v>347</v>
      </c>
      <c r="D298" t="s">
        <v>347</v>
      </c>
      <c r="E298">
        <v>0.51580000000000004</v>
      </c>
      <c r="F298">
        <v>147</v>
      </c>
      <c r="K298" s="425" t="s">
        <v>347</v>
      </c>
      <c r="L298" s="214">
        <v>0.51580000000000004</v>
      </c>
    </row>
    <row r="299" spans="1:12" ht="15.75" thickBot="1" x14ac:dyDescent="0.3">
      <c r="A299" t="str">
        <f t="shared" si="4"/>
        <v/>
      </c>
      <c r="B299" t="s">
        <v>348</v>
      </c>
      <c r="D299" t="s">
        <v>348</v>
      </c>
      <c r="E299">
        <v>0.59089999999999998</v>
      </c>
      <c r="F299">
        <v>113</v>
      </c>
      <c r="K299" s="426"/>
      <c r="L299" s="215">
        <v>147</v>
      </c>
    </row>
    <row r="300" spans="1:12" x14ac:dyDescent="0.25">
      <c r="A300" t="str">
        <f t="shared" si="4"/>
        <v/>
      </c>
      <c r="B300" t="s">
        <v>349</v>
      </c>
      <c r="D300" t="s">
        <v>349</v>
      </c>
      <c r="E300">
        <v>0.64729999999999999</v>
      </c>
      <c r="F300">
        <v>98</v>
      </c>
      <c r="K300" s="425" t="s">
        <v>376</v>
      </c>
      <c r="L300" s="214">
        <v>0.51549999999999996</v>
      </c>
    </row>
    <row r="301" spans="1:12" ht="15.75" thickBot="1" x14ac:dyDescent="0.3">
      <c r="A301" t="str">
        <f t="shared" si="4"/>
        <v/>
      </c>
      <c r="B301" t="s">
        <v>350</v>
      </c>
      <c r="D301" t="s">
        <v>350</v>
      </c>
      <c r="E301">
        <v>0.34339999999999998</v>
      </c>
      <c r="F301">
        <v>218</v>
      </c>
      <c r="K301" s="426"/>
      <c r="L301" s="215">
        <v>148</v>
      </c>
    </row>
    <row r="302" spans="1:12" x14ac:dyDescent="0.25">
      <c r="A302" t="str">
        <f t="shared" si="4"/>
        <v/>
      </c>
      <c r="B302" t="s">
        <v>351</v>
      </c>
      <c r="D302" t="s">
        <v>351</v>
      </c>
      <c r="E302">
        <v>0.49280000000000002</v>
      </c>
      <c r="F302">
        <v>160</v>
      </c>
      <c r="K302" s="425" t="s">
        <v>304</v>
      </c>
      <c r="L302" s="214">
        <v>0.51370000000000005</v>
      </c>
    </row>
    <row r="303" spans="1:12" ht="15.75" thickBot="1" x14ac:dyDescent="0.3">
      <c r="A303" t="str">
        <f t="shared" si="4"/>
        <v/>
      </c>
      <c r="B303" t="s">
        <v>352</v>
      </c>
      <c r="D303" t="s">
        <v>352</v>
      </c>
      <c r="E303">
        <v>0.11210000000000001</v>
      </c>
      <c r="F303">
        <v>308</v>
      </c>
      <c r="K303" s="426"/>
      <c r="L303" s="215">
        <v>149</v>
      </c>
    </row>
    <row r="304" spans="1:12" x14ac:dyDescent="0.25">
      <c r="A304" t="str">
        <f t="shared" si="4"/>
        <v/>
      </c>
      <c r="B304" t="s">
        <v>353</v>
      </c>
      <c r="D304" t="s">
        <v>353</v>
      </c>
      <c r="E304">
        <v>0.25950000000000001</v>
      </c>
      <c r="F304">
        <v>252</v>
      </c>
      <c r="K304" s="425" t="s">
        <v>86</v>
      </c>
      <c r="L304" s="214">
        <v>0.51270000000000004</v>
      </c>
    </row>
    <row r="305" spans="1:12" ht="15.75" thickBot="1" x14ac:dyDescent="0.3">
      <c r="A305" t="str">
        <f t="shared" si="4"/>
        <v/>
      </c>
      <c r="B305" t="s">
        <v>354</v>
      </c>
      <c r="D305" t="s">
        <v>354</v>
      </c>
      <c r="E305">
        <v>0.49020000000000002</v>
      </c>
      <c r="F305">
        <v>161</v>
      </c>
      <c r="K305" s="426"/>
      <c r="L305" s="215">
        <v>150</v>
      </c>
    </row>
    <row r="306" spans="1:12" ht="15.75" thickBot="1" x14ac:dyDescent="0.3">
      <c r="A306" t="str">
        <f t="shared" si="4"/>
        <v/>
      </c>
      <c r="B306" t="s">
        <v>355</v>
      </c>
      <c r="D306" t="s">
        <v>355</v>
      </c>
      <c r="E306">
        <v>0.8</v>
      </c>
      <c r="F306">
        <v>46</v>
      </c>
      <c r="K306" s="62" t="s">
        <v>25</v>
      </c>
      <c r="L306" s="63" t="s">
        <v>398</v>
      </c>
    </row>
    <row r="307" spans="1:12" x14ac:dyDescent="0.25">
      <c r="A307" t="str">
        <f t="shared" si="4"/>
        <v/>
      </c>
      <c r="B307" t="s">
        <v>356</v>
      </c>
      <c r="D307" t="s">
        <v>356</v>
      </c>
      <c r="E307">
        <v>0.2606</v>
      </c>
      <c r="F307">
        <v>251</v>
      </c>
      <c r="K307" s="425" t="s">
        <v>246</v>
      </c>
      <c r="L307" s="214">
        <v>0.51100000000000001</v>
      </c>
    </row>
    <row r="308" spans="1:12" ht="15.75" thickBot="1" x14ac:dyDescent="0.3">
      <c r="A308" t="str">
        <f t="shared" si="4"/>
        <v/>
      </c>
      <c r="B308" t="s">
        <v>357</v>
      </c>
      <c r="D308" t="s">
        <v>357</v>
      </c>
      <c r="E308">
        <v>0.1065</v>
      </c>
      <c r="F308">
        <v>312</v>
      </c>
      <c r="K308" s="426"/>
      <c r="L308" s="215">
        <v>151</v>
      </c>
    </row>
    <row r="309" spans="1:12" x14ac:dyDescent="0.25">
      <c r="A309" t="str">
        <f t="shared" si="4"/>
        <v/>
      </c>
      <c r="B309" t="s">
        <v>358</v>
      </c>
      <c r="D309" t="s">
        <v>358</v>
      </c>
      <c r="E309">
        <v>0.2646</v>
      </c>
      <c r="F309">
        <v>249</v>
      </c>
      <c r="K309" s="425" t="s">
        <v>396</v>
      </c>
      <c r="L309" s="214">
        <v>0.50829999999999997</v>
      </c>
    </row>
    <row r="310" spans="1:12" ht="15.75" thickBot="1" x14ac:dyDescent="0.3">
      <c r="A310" t="str">
        <f t="shared" si="4"/>
        <v/>
      </c>
      <c r="B310" t="s">
        <v>359</v>
      </c>
      <c r="D310" t="s">
        <v>359</v>
      </c>
      <c r="E310">
        <v>0.27110000000000001</v>
      </c>
      <c r="F310">
        <v>247</v>
      </c>
      <c r="K310" s="426"/>
      <c r="L310" s="215">
        <v>152</v>
      </c>
    </row>
    <row r="311" spans="1:12" x14ac:dyDescent="0.25">
      <c r="A311" t="str">
        <f t="shared" si="4"/>
        <v/>
      </c>
      <c r="B311" t="s">
        <v>360</v>
      </c>
      <c r="D311" t="s">
        <v>360</v>
      </c>
      <c r="E311">
        <v>0.1103</v>
      </c>
      <c r="F311">
        <v>311</v>
      </c>
      <c r="K311" s="425" t="s">
        <v>337</v>
      </c>
      <c r="L311" s="214">
        <v>0.50460000000000005</v>
      </c>
    </row>
    <row r="312" spans="1:12" ht="15.75" thickBot="1" x14ac:dyDescent="0.3">
      <c r="A312" t="str">
        <f t="shared" si="4"/>
        <v/>
      </c>
      <c r="B312" t="s">
        <v>361</v>
      </c>
      <c r="D312" t="s">
        <v>361</v>
      </c>
      <c r="E312">
        <v>0.871</v>
      </c>
      <c r="F312">
        <v>27</v>
      </c>
      <c r="K312" s="426"/>
      <c r="L312" s="215">
        <v>153</v>
      </c>
    </row>
    <row r="313" spans="1:12" x14ac:dyDescent="0.25">
      <c r="A313" t="str">
        <f t="shared" si="4"/>
        <v/>
      </c>
      <c r="B313" t="s">
        <v>362</v>
      </c>
      <c r="D313" t="s">
        <v>362</v>
      </c>
      <c r="E313">
        <v>0.59199999999999997</v>
      </c>
      <c r="F313">
        <v>112</v>
      </c>
      <c r="K313" s="425" t="s">
        <v>79</v>
      </c>
      <c r="L313" s="214">
        <v>0.49890000000000001</v>
      </c>
    </row>
    <row r="314" spans="1:12" ht="15.75" thickBot="1" x14ac:dyDescent="0.3">
      <c r="A314" t="str">
        <f t="shared" si="4"/>
        <v/>
      </c>
      <c r="B314" t="s">
        <v>363</v>
      </c>
      <c r="D314" t="s">
        <v>363</v>
      </c>
      <c r="E314">
        <v>0.3584</v>
      </c>
      <c r="F314">
        <v>209</v>
      </c>
      <c r="K314" s="426"/>
      <c r="L314" s="215">
        <v>154</v>
      </c>
    </row>
    <row r="315" spans="1:12" x14ac:dyDescent="0.25">
      <c r="A315" t="str">
        <f t="shared" si="4"/>
        <v/>
      </c>
      <c r="B315" t="s">
        <v>364</v>
      </c>
      <c r="D315" t="s">
        <v>364</v>
      </c>
      <c r="E315">
        <v>0.4965</v>
      </c>
      <c r="F315">
        <v>158</v>
      </c>
      <c r="K315" s="425" t="s">
        <v>200</v>
      </c>
      <c r="L315" s="214">
        <v>0.49880000000000002</v>
      </c>
    </row>
    <row r="316" spans="1:12" ht="15.75" thickBot="1" x14ac:dyDescent="0.3">
      <c r="A316" t="str">
        <f t="shared" si="4"/>
        <v/>
      </c>
      <c r="B316" t="s">
        <v>365</v>
      </c>
      <c r="D316" t="s">
        <v>365</v>
      </c>
      <c r="E316">
        <v>0.55989999999999995</v>
      </c>
      <c r="F316">
        <v>126</v>
      </c>
      <c r="K316" s="426"/>
      <c r="L316" s="215">
        <v>155</v>
      </c>
    </row>
    <row r="317" spans="1:12" x14ac:dyDescent="0.25">
      <c r="A317" t="str">
        <f t="shared" si="4"/>
        <v/>
      </c>
      <c r="B317" t="s">
        <v>366</v>
      </c>
      <c r="D317" t="s">
        <v>366</v>
      </c>
      <c r="E317">
        <v>0.56689999999999996</v>
      </c>
      <c r="F317">
        <v>125</v>
      </c>
      <c r="K317" s="425" t="s">
        <v>373</v>
      </c>
      <c r="L317" s="214">
        <v>0.49840000000000001</v>
      </c>
    </row>
    <row r="318" spans="1:12" ht="15.75" thickBot="1" x14ac:dyDescent="0.3">
      <c r="A318" t="str">
        <f t="shared" si="4"/>
        <v/>
      </c>
      <c r="B318" t="s">
        <v>367</v>
      </c>
      <c r="D318" t="s">
        <v>367</v>
      </c>
      <c r="E318">
        <v>0.13120000000000001</v>
      </c>
      <c r="F318">
        <v>302</v>
      </c>
      <c r="K318" s="426"/>
      <c r="L318" s="215">
        <v>156</v>
      </c>
    </row>
    <row r="319" spans="1:12" x14ac:dyDescent="0.25">
      <c r="A319" t="str">
        <f t="shared" si="4"/>
        <v/>
      </c>
      <c r="B319" t="s">
        <v>368</v>
      </c>
      <c r="D319" t="s">
        <v>368</v>
      </c>
      <c r="E319">
        <v>0.61499999999999999</v>
      </c>
      <c r="F319">
        <v>106</v>
      </c>
      <c r="K319" s="425" t="s">
        <v>302</v>
      </c>
      <c r="L319" s="214">
        <v>0.49840000000000001</v>
      </c>
    </row>
    <row r="320" spans="1:12" ht="15.75" thickBot="1" x14ac:dyDescent="0.3">
      <c r="A320" t="str">
        <f t="shared" si="4"/>
        <v/>
      </c>
      <c r="B320" t="s">
        <v>369</v>
      </c>
      <c r="D320" t="s">
        <v>369</v>
      </c>
      <c r="E320">
        <v>0.38819999999999999</v>
      </c>
      <c r="F320">
        <v>199</v>
      </c>
      <c r="K320" s="426"/>
      <c r="L320" s="215">
        <v>157</v>
      </c>
    </row>
    <row r="321" spans="1:12" x14ac:dyDescent="0.25">
      <c r="A321" t="str">
        <f t="shared" si="4"/>
        <v/>
      </c>
      <c r="B321" t="s">
        <v>370</v>
      </c>
      <c r="D321" t="s">
        <v>370</v>
      </c>
      <c r="E321">
        <v>0.87329999999999997</v>
      </c>
      <c r="F321">
        <v>25</v>
      </c>
      <c r="K321" s="425" t="s">
        <v>364</v>
      </c>
      <c r="L321" s="214">
        <v>0.4965</v>
      </c>
    </row>
    <row r="322" spans="1:12" ht="15.75" thickBot="1" x14ac:dyDescent="0.3">
      <c r="A322" t="str">
        <f t="shared" si="4"/>
        <v/>
      </c>
      <c r="B322" t="s">
        <v>371</v>
      </c>
      <c r="D322" t="s">
        <v>371</v>
      </c>
      <c r="E322">
        <v>0.87980000000000003</v>
      </c>
      <c r="F322">
        <v>22</v>
      </c>
      <c r="K322" s="426"/>
      <c r="L322" s="215">
        <v>158</v>
      </c>
    </row>
    <row r="323" spans="1:12" x14ac:dyDescent="0.25">
      <c r="A323" t="str">
        <f t="shared" ref="A323:A348" si="5">IF(B323=D323, "", "BAD")</f>
        <v/>
      </c>
      <c r="B323" t="s">
        <v>372</v>
      </c>
      <c r="D323" t="s">
        <v>372</v>
      </c>
      <c r="E323">
        <v>0.79959999999999998</v>
      </c>
      <c r="F323">
        <v>47</v>
      </c>
      <c r="K323" s="425" t="s">
        <v>327</v>
      </c>
      <c r="L323" s="214">
        <v>0.49519999999999997</v>
      </c>
    </row>
    <row r="324" spans="1:12" ht="15.75" thickBot="1" x14ac:dyDescent="0.3">
      <c r="A324" t="str">
        <f t="shared" si="5"/>
        <v/>
      </c>
      <c r="B324" t="s">
        <v>373</v>
      </c>
      <c r="D324" t="s">
        <v>373</v>
      </c>
      <c r="E324">
        <v>0.49840000000000001</v>
      </c>
      <c r="F324">
        <v>157</v>
      </c>
      <c r="K324" s="426"/>
      <c r="L324" s="215">
        <v>159</v>
      </c>
    </row>
    <row r="325" spans="1:12" x14ac:dyDescent="0.25">
      <c r="A325" t="str">
        <f t="shared" si="5"/>
        <v/>
      </c>
      <c r="B325" t="s">
        <v>374</v>
      </c>
      <c r="D325" t="s">
        <v>374</v>
      </c>
      <c r="E325">
        <v>0.83879999999999999</v>
      </c>
      <c r="F325">
        <v>33</v>
      </c>
      <c r="K325" s="425" t="s">
        <v>351</v>
      </c>
      <c r="L325" s="214">
        <v>0.49280000000000002</v>
      </c>
    </row>
    <row r="326" spans="1:12" ht="15.75" thickBot="1" x14ac:dyDescent="0.3">
      <c r="A326" t="str">
        <f t="shared" si="5"/>
        <v/>
      </c>
      <c r="B326" t="s">
        <v>375</v>
      </c>
      <c r="D326" t="s">
        <v>375</v>
      </c>
      <c r="E326">
        <v>0.76339999999999997</v>
      </c>
      <c r="F326">
        <v>60</v>
      </c>
      <c r="K326" s="426"/>
      <c r="L326" s="215">
        <v>160</v>
      </c>
    </row>
    <row r="327" spans="1:12" x14ac:dyDescent="0.25">
      <c r="A327" t="str">
        <f t="shared" si="5"/>
        <v/>
      </c>
      <c r="B327" t="s">
        <v>376</v>
      </c>
      <c r="D327" t="s">
        <v>376</v>
      </c>
      <c r="E327">
        <v>0.51549999999999996</v>
      </c>
      <c r="F327">
        <v>148</v>
      </c>
      <c r="K327" s="425" t="s">
        <v>354</v>
      </c>
      <c r="L327" s="214">
        <v>0.49020000000000002</v>
      </c>
    </row>
    <row r="328" spans="1:12" ht="15.75" thickBot="1" x14ac:dyDescent="0.3">
      <c r="A328" t="str">
        <f t="shared" si="5"/>
        <v/>
      </c>
      <c r="B328" t="s">
        <v>377</v>
      </c>
      <c r="D328" t="s">
        <v>377</v>
      </c>
      <c r="E328">
        <v>0.247</v>
      </c>
      <c r="F328">
        <v>257</v>
      </c>
      <c r="K328" s="426"/>
      <c r="L328" s="215">
        <v>161</v>
      </c>
    </row>
    <row r="329" spans="1:12" x14ac:dyDescent="0.25">
      <c r="A329" t="str">
        <f t="shared" si="5"/>
        <v/>
      </c>
      <c r="B329" t="s">
        <v>378</v>
      </c>
      <c r="D329" t="s">
        <v>378</v>
      </c>
      <c r="E329">
        <v>0.4632</v>
      </c>
      <c r="F329">
        <v>172</v>
      </c>
      <c r="K329" s="425" t="s">
        <v>282</v>
      </c>
      <c r="L329" s="214">
        <v>0.48230000000000001</v>
      </c>
    </row>
    <row r="330" spans="1:12" ht="15.75" thickBot="1" x14ac:dyDescent="0.3">
      <c r="A330" t="str">
        <f t="shared" si="5"/>
        <v/>
      </c>
      <c r="B330" t="s">
        <v>379</v>
      </c>
      <c r="D330" t="s">
        <v>379</v>
      </c>
      <c r="E330">
        <v>0.33800000000000002</v>
      </c>
      <c r="F330">
        <v>219</v>
      </c>
      <c r="K330" s="426"/>
      <c r="L330" s="215">
        <v>162</v>
      </c>
    </row>
    <row r="331" spans="1:12" x14ac:dyDescent="0.25">
      <c r="A331" t="str">
        <f t="shared" si="5"/>
        <v/>
      </c>
      <c r="B331" t="s">
        <v>380</v>
      </c>
      <c r="D331" t="s">
        <v>380</v>
      </c>
      <c r="E331">
        <v>0.79179999999999995</v>
      </c>
      <c r="F331">
        <v>50</v>
      </c>
      <c r="K331" s="425" t="s">
        <v>340</v>
      </c>
      <c r="L331" s="214">
        <v>0.48099999999999998</v>
      </c>
    </row>
    <row r="332" spans="1:12" ht="15.75" thickBot="1" x14ac:dyDescent="0.3">
      <c r="A332" t="str">
        <f t="shared" si="5"/>
        <v/>
      </c>
      <c r="B332" t="s">
        <v>381</v>
      </c>
      <c r="D332" t="s">
        <v>381</v>
      </c>
      <c r="E332">
        <v>0.45779999999999998</v>
      </c>
      <c r="F332">
        <v>173</v>
      </c>
      <c r="K332" s="426"/>
      <c r="L332" s="215">
        <v>163</v>
      </c>
    </row>
    <row r="333" spans="1:12" x14ac:dyDescent="0.25">
      <c r="A333" t="str">
        <f t="shared" si="5"/>
        <v/>
      </c>
      <c r="B333" t="s">
        <v>382</v>
      </c>
      <c r="D333" t="s">
        <v>382</v>
      </c>
      <c r="E333">
        <v>0.71760000000000002</v>
      </c>
      <c r="F333">
        <v>79</v>
      </c>
      <c r="K333" s="12" t="s">
        <v>189</v>
      </c>
      <c r="L333" s="214">
        <v>0.4778</v>
      </c>
    </row>
    <row r="334" spans="1:12" ht="15.75" thickBot="1" x14ac:dyDescent="0.3">
      <c r="A334" t="str">
        <f t="shared" si="5"/>
        <v/>
      </c>
      <c r="B334" t="s">
        <v>383</v>
      </c>
      <c r="D334" t="s">
        <v>383</v>
      </c>
      <c r="E334">
        <v>0.53459999999999996</v>
      </c>
      <c r="F334">
        <v>140</v>
      </c>
      <c r="K334" s="13" t="s">
        <v>440</v>
      </c>
      <c r="L334" s="215">
        <v>164</v>
      </c>
    </row>
    <row r="335" spans="1:12" x14ac:dyDescent="0.25">
      <c r="A335" t="str">
        <f t="shared" si="5"/>
        <v/>
      </c>
      <c r="B335" t="s">
        <v>384</v>
      </c>
      <c r="D335" t="s">
        <v>384</v>
      </c>
      <c r="E335">
        <v>0.31290000000000001</v>
      </c>
      <c r="F335">
        <v>226</v>
      </c>
      <c r="K335" s="425" t="s">
        <v>385</v>
      </c>
      <c r="L335" s="214">
        <v>0.47639999999999999</v>
      </c>
    </row>
    <row r="336" spans="1:12" ht="15.75" thickBot="1" x14ac:dyDescent="0.3">
      <c r="A336" t="str">
        <f t="shared" si="5"/>
        <v/>
      </c>
      <c r="B336" t="s">
        <v>385</v>
      </c>
      <c r="D336" t="s">
        <v>385</v>
      </c>
      <c r="E336">
        <v>0.47639999999999999</v>
      </c>
      <c r="F336">
        <v>165</v>
      </c>
      <c r="K336" s="426"/>
      <c r="L336" s="215">
        <v>165</v>
      </c>
    </row>
    <row r="337" spans="1:12" x14ac:dyDescent="0.25">
      <c r="A337" t="str">
        <f t="shared" si="5"/>
        <v/>
      </c>
      <c r="B337" t="s">
        <v>386</v>
      </c>
      <c r="D337" t="s">
        <v>386</v>
      </c>
      <c r="E337">
        <v>0.59689999999999999</v>
      </c>
      <c r="F337">
        <v>110</v>
      </c>
      <c r="K337" s="425" t="s">
        <v>64</v>
      </c>
      <c r="L337" s="214">
        <v>0.47399999999999998</v>
      </c>
    </row>
    <row r="338" spans="1:12" ht="15.75" thickBot="1" x14ac:dyDescent="0.3">
      <c r="A338" t="str">
        <f t="shared" si="5"/>
        <v/>
      </c>
      <c r="B338" t="s">
        <v>387</v>
      </c>
      <c r="D338" t="s">
        <v>387</v>
      </c>
      <c r="E338">
        <v>0.38329999999999997</v>
      </c>
      <c r="F338">
        <v>200</v>
      </c>
      <c r="K338" s="426"/>
      <c r="L338" s="215">
        <v>166</v>
      </c>
    </row>
    <row r="339" spans="1:12" x14ac:dyDescent="0.25">
      <c r="A339" t="str">
        <f t="shared" si="5"/>
        <v/>
      </c>
      <c r="B339" t="s">
        <v>388</v>
      </c>
      <c r="D339" t="s">
        <v>388</v>
      </c>
      <c r="E339">
        <v>0.79520000000000002</v>
      </c>
      <c r="F339">
        <v>49</v>
      </c>
      <c r="K339" s="425" t="s">
        <v>199</v>
      </c>
      <c r="L339" s="214">
        <v>0.47389999999999999</v>
      </c>
    </row>
    <row r="340" spans="1:12" ht="15.75" thickBot="1" x14ac:dyDescent="0.3">
      <c r="A340" t="str">
        <f t="shared" si="5"/>
        <v/>
      </c>
      <c r="B340" t="s">
        <v>389</v>
      </c>
      <c r="D340" t="s">
        <v>389</v>
      </c>
      <c r="E340">
        <v>0.46729999999999999</v>
      </c>
      <c r="F340">
        <v>170</v>
      </c>
      <c r="K340" s="426"/>
      <c r="L340" s="215">
        <v>167</v>
      </c>
    </row>
    <row r="341" spans="1:12" x14ac:dyDescent="0.25">
      <c r="A341" t="str">
        <f t="shared" si="5"/>
        <v/>
      </c>
      <c r="B341" t="s">
        <v>390</v>
      </c>
      <c r="D341" t="s">
        <v>390</v>
      </c>
      <c r="E341">
        <v>0.11119999999999999</v>
      </c>
      <c r="F341">
        <v>309</v>
      </c>
      <c r="K341" s="425" t="s">
        <v>231</v>
      </c>
      <c r="L341" s="214">
        <v>0.47260000000000002</v>
      </c>
    </row>
    <row r="342" spans="1:12" ht="15.75" thickBot="1" x14ac:dyDescent="0.3">
      <c r="A342" t="str">
        <f t="shared" si="5"/>
        <v/>
      </c>
      <c r="B342" t="s">
        <v>391</v>
      </c>
      <c r="D342" t="s">
        <v>391</v>
      </c>
      <c r="E342">
        <v>0.94740000000000002</v>
      </c>
      <c r="F342">
        <v>4</v>
      </c>
      <c r="K342" s="426"/>
      <c r="L342" s="215">
        <v>168</v>
      </c>
    </row>
    <row r="343" spans="1:12" x14ac:dyDescent="0.25">
      <c r="A343" t="str">
        <f t="shared" si="5"/>
        <v/>
      </c>
      <c r="B343" t="s">
        <v>392</v>
      </c>
      <c r="D343" t="s">
        <v>392</v>
      </c>
      <c r="E343">
        <v>0.13159999999999999</v>
      </c>
      <c r="F343">
        <v>301</v>
      </c>
      <c r="K343" s="425" t="s">
        <v>161</v>
      </c>
      <c r="L343" s="214">
        <v>0.47049999999999997</v>
      </c>
    </row>
    <row r="344" spans="1:12" ht="15.75" thickBot="1" x14ac:dyDescent="0.3">
      <c r="A344" t="str">
        <f t="shared" si="5"/>
        <v/>
      </c>
      <c r="B344" t="s">
        <v>393</v>
      </c>
      <c r="D344" t="s">
        <v>393</v>
      </c>
      <c r="E344">
        <v>0.67020000000000002</v>
      </c>
      <c r="F344">
        <v>90</v>
      </c>
      <c r="K344" s="426"/>
      <c r="L344" s="215">
        <v>169</v>
      </c>
    </row>
    <row r="345" spans="1:12" x14ac:dyDescent="0.25">
      <c r="A345" t="str">
        <f t="shared" si="5"/>
        <v/>
      </c>
      <c r="B345" t="s">
        <v>394</v>
      </c>
      <c r="D345" t="s">
        <v>394</v>
      </c>
      <c r="E345">
        <v>0.43009999999999998</v>
      </c>
      <c r="F345">
        <v>182</v>
      </c>
      <c r="K345" s="425" t="s">
        <v>389</v>
      </c>
      <c r="L345" s="214">
        <v>0.46729999999999999</v>
      </c>
    </row>
    <row r="346" spans="1:12" ht="15.75" thickBot="1" x14ac:dyDescent="0.3">
      <c r="A346" t="str">
        <f t="shared" si="5"/>
        <v/>
      </c>
      <c r="B346" t="s">
        <v>395</v>
      </c>
      <c r="D346" t="s">
        <v>395</v>
      </c>
      <c r="E346">
        <v>0.71830000000000005</v>
      </c>
      <c r="F346">
        <v>78</v>
      </c>
      <c r="K346" s="426"/>
      <c r="L346" s="215">
        <v>170</v>
      </c>
    </row>
    <row r="347" spans="1:12" x14ac:dyDescent="0.25">
      <c r="A347" t="str">
        <f t="shared" si="5"/>
        <v/>
      </c>
      <c r="B347" t="s">
        <v>396</v>
      </c>
      <c r="D347" t="s">
        <v>396</v>
      </c>
      <c r="E347">
        <v>0.50829999999999997</v>
      </c>
      <c r="F347">
        <v>152</v>
      </c>
      <c r="K347" s="425" t="s">
        <v>158</v>
      </c>
      <c r="L347" s="214">
        <v>0.46579999999999999</v>
      </c>
    </row>
    <row r="348" spans="1:12" ht="15.75" thickBot="1" x14ac:dyDescent="0.3">
      <c r="A348" t="str">
        <f t="shared" si="5"/>
        <v/>
      </c>
      <c r="B348" t="s">
        <v>397</v>
      </c>
      <c r="D348" t="s">
        <v>397</v>
      </c>
      <c r="E348">
        <v>0.24610000000000001</v>
      </c>
      <c r="F348">
        <v>259</v>
      </c>
      <c r="K348" s="426"/>
      <c r="L348" s="215">
        <v>171</v>
      </c>
    </row>
    <row r="349" spans="1:12" x14ac:dyDescent="0.25">
      <c r="K349" s="425" t="s">
        <v>378</v>
      </c>
      <c r="L349" s="214">
        <v>0.4632</v>
      </c>
    </row>
    <row r="350" spans="1:12" ht="15.75" thickBot="1" x14ac:dyDescent="0.3">
      <c r="K350" s="426"/>
      <c r="L350" s="215">
        <v>172</v>
      </c>
    </row>
    <row r="351" spans="1:12" x14ac:dyDescent="0.25">
      <c r="K351" s="425" t="s">
        <v>381</v>
      </c>
      <c r="L351" s="214">
        <v>0.45779999999999998</v>
      </c>
    </row>
    <row r="352" spans="1:12" ht="15.75" thickBot="1" x14ac:dyDescent="0.3">
      <c r="K352" s="426"/>
      <c r="L352" s="215">
        <v>173</v>
      </c>
    </row>
    <row r="353" spans="9:12" x14ac:dyDescent="0.25">
      <c r="K353" s="425" t="s">
        <v>65</v>
      </c>
      <c r="L353" s="214">
        <v>0.45639999999999997</v>
      </c>
    </row>
    <row r="354" spans="9:12" ht="15.75" thickBot="1" x14ac:dyDescent="0.3">
      <c r="K354" s="426"/>
      <c r="L354" s="215">
        <v>174</v>
      </c>
    </row>
    <row r="355" spans="9:12" x14ac:dyDescent="0.25">
      <c r="K355" s="425" t="s">
        <v>341</v>
      </c>
      <c r="L355" s="214">
        <v>0.4531</v>
      </c>
    </row>
    <row r="356" spans="9:12" ht="15.75" thickBot="1" x14ac:dyDescent="0.3">
      <c r="K356" s="426"/>
      <c r="L356" s="215">
        <v>175</v>
      </c>
    </row>
    <row r="357" spans="9:12" ht="15.75" thickBot="1" x14ac:dyDescent="0.3">
      <c r="K357" s="62" t="s">
        <v>25</v>
      </c>
      <c r="L357" s="63" t="s">
        <v>398</v>
      </c>
    </row>
    <row r="358" spans="9:12" x14ac:dyDescent="0.25">
      <c r="K358" s="425" t="s">
        <v>266</v>
      </c>
      <c r="L358" s="214">
        <v>0.45300000000000001</v>
      </c>
    </row>
    <row r="359" spans="9:12" ht="15.75" thickBot="1" x14ac:dyDescent="0.3">
      <c r="K359" s="426"/>
      <c r="L359" s="215">
        <v>176</v>
      </c>
    </row>
    <row r="360" spans="9:12" x14ac:dyDescent="0.25">
      <c r="K360" s="425" t="s">
        <v>91</v>
      </c>
      <c r="L360" s="214">
        <v>0.44719999999999999</v>
      </c>
    </row>
    <row r="361" spans="9:12" ht="15.75" thickBot="1" x14ac:dyDescent="0.3">
      <c r="K361" s="426"/>
      <c r="L361" s="215">
        <v>177</v>
      </c>
    </row>
    <row r="362" spans="9:12" x14ac:dyDescent="0.25">
      <c r="I362">
        <v>17</v>
      </c>
      <c r="K362" s="425" t="s">
        <v>62</v>
      </c>
      <c r="L362" s="214">
        <v>0.44390000000000002</v>
      </c>
    </row>
    <row r="363" spans="9:12" ht="15.75" thickBot="1" x14ac:dyDescent="0.3">
      <c r="I363">
        <v>22</v>
      </c>
      <c r="K363" s="426"/>
      <c r="L363" s="215">
        <v>178</v>
      </c>
    </row>
    <row r="364" spans="9:12" x14ac:dyDescent="0.25">
      <c r="I364">
        <v>26</v>
      </c>
      <c r="K364" s="425" t="s">
        <v>188</v>
      </c>
      <c r="L364" s="214">
        <v>0.43880000000000002</v>
      </c>
    </row>
    <row r="365" spans="9:12" ht="15.75" thickBot="1" x14ac:dyDescent="0.3">
      <c r="I365">
        <v>35</v>
      </c>
      <c r="K365" s="426"/>
      <c r="L365" s="215">
        <v>179</v>
      </c>
    </row>
    <row r="366" spans="9:12" x14ac:dyDescent="0.25">
      <c r="I366">
        <v>39</v>
      </c>
      <c r="K366" s="425" t="s">
        <v>198</v>
      </c>
      <c r="L366" s="214">
        <v>0.43430000000000002</v>
      </c>
    </row>
    <row r="367" spans="9:12" ht="15.75" thickBot="1" x14ac:dyDescent="0.3">
      <c r="I367">
        <v>50</v>
      </c>
      <c r="K367" s="426"/>
      <c r="L367" s="215">
        <v>180</v>
      </c>
    </row>
    <row r="368" spans="9:12" x14ac:dyDescent="0.25">
      <c r="I368">
        <v>51</v>
      </c>
      <c r="K368" s="425" t="s">
        <v>121</v>
      </c>
      <c r="L368" s="214">
        <v>0.43340000000000001</v>
      </c>
    </row>
    <row r="369" spans="9:12" ht="15.75" thickBot="1" x14ac:dyDescent="0.3">
      <c r="I369">
        <v>52</v>
      </c>
      <c r="K369" s="426"/>
      <c r="L369" s="215">
        <v>181</v>
      </c>
    </row>
    <row r="370" spans="9:12" x14ac:dyDescent="0.25">
      <c r="I370">
        <v>53</v>
      </c>
      <c r="K370" s="425" t="s">
        <v>394</v>
      </c>
      <c r="L370" s="214">
        <v>0.43009999999999998</v>
      </c>
    </row>
    <row r="371" spans="9:12" ht="15.75" thickBot="1" x14ac:dyDescent="0.3">
      <c r="I371">
        <v>54</v>
      </c>
      <c r="K371" s="426"/>
      <c r="L371" s="215">
        <v>182</v>
      </c>
    </row>
    <row r="372" spans="9:12" x14ac:dyDescent="0.25">
      <c r="I372">
        <v>55</v>
      </c>
      <c r="K372" s="425" t="s">
        <v>334</v>
      </c>
      <c r="L372" s="214">
        <v>0.4299</v>
      </c>
    </row>
    <row r="373" spans="9:12" ht="15.75" thickBot="1" x14ac:dyDescent="0.3">
      <c r="I373">
        <v>56</v>
      </c>
      <c r="K373" s="426"/>
      <c r="L373" s="215">
        <v>183</v>
      </c>
    </row>
    <row r="374" spans="9:12" x14ac:dyDescent="0.25">
      <c r="I374">
        <v>57</v>
      </c>
      <c r="K374" s="425" t="s">
        <v>314</v>
      </c>
      <c r="L374" s="214">
        <v>0.4284</v>
      </c>
    </row>
    <row r="375" spans="9:12" ht="15.75" thickBot="1" x14ac:dyDescent="0.3">
      <c r="I375">
        <v>58</v>
      </c>
      <c r="K375" s="426"/>
      <c r="L375" s="215">
        <v>184</v>
      </c>
    </row>
    <row r="376" spans="9:12" x14ac:dyDescent="0.25">
      <c r="I376">
        <v>59</v>
      </c>
      <c r="K376" s="425" t="s">
        <v>68</v>
      </c>
      <c r="L376" s="214">
        <v>0.42709999999999998</v>
      </c>
    </row>
    <row r="377" spans="9:12" ht="15.75" thickBot="1" x14ac:dyDescent="0.3">
      <c r="I377">
        <v>60</v>
      </c>
      <c r="K377" s="426"/>
      <c r="L377" s="215">
        <v>185</v>
      </c>
    </row>
    <row r="378" spans="9:12" x14ac:dyDescent="0.25">
      <c r="I378">
        <v>61</v>
      </c>
      <c r="K378" s="425" t="s">
        <v>69</v>
      </c>
      <c r="L378" s="214">
        <v>0.42609999999999998</v>
      </c>
    </row>
    <row r="379" spans="9:12" ht="15.75" thickBot="1" x14ac:dyDescent="0.3">
      <c r="I379">
        <v>62</v>
      </c>
      <c r="K379" s="426"/>
      <c r="L379" s="215">
        <v>186</v>
      </c>
    </row>
    <row r="380" spans="9:12" x14ac:dyDescent="0.25">
      <c r="I380">
        <v>64</v>
      </c>
      <c r="K380" s="12" t="s">
        <v>270</v>
      </c>
      <c r="L380" s="214">
        <v>0.42459999999999998</v>
      </c>
    </row>
    <row r="381" spans="9:12" ht="15.75" thickBot="1" x14ac:dyDescent="0.3">
      <c r="I381">
        <v>65</v>
      </c>
      <c r="K381" s="13" t="s">
        <v>434</v>
      </c>
      <c r="L381" s="215">
        <v>187</v>
      </c>
    </row>
    <row r="382" spans="9:12" x14ac:dyDescent="0.25">
      <c r="I382">
        <v>66</v>
      </c>
      <c r="K382" s="425" t="s">
        <v>82</v>
      </c>
      <c r="L382" s="214">
        <v>0.42299999999999999</v>
      </c>
    </row>
    <row r="383" spans="9:12" ht="15.75" thickBot="1" x14ac:dyDescent="0.3">
      <c r="I383">
        <v>68</v>
      </c>
      <c r="K383" s="426"/>
      <c r="L383" s="215">
        <v>188</v>
      </c>
    </row>
    <row r="384" spans="9:12" x14ac:dyDescent="0.25">
      <c r="I384">
        <v>69</v>
      </c>
      <c r="K384" s="425" t="s">
        <v>59</v>
      </c>
      <c r="L384" s="214">
        <v>0.42059999999999997</v>
      </c>
    </row>
    <row r="385" spans="9:12" ht="15.75" thickBot="1" x14ac:dyDescent="0.3">
      <c r="I385">
        <v>70</v>
      </c>
      <c r="K385" s="426"/>
      <c r="L385" s="215">
        <v>189</v>
      </c>
    </row>
    <row r="386" spans="9:12" x14ac:dyDescent="0.25">
      <c r="I386">
        <v>73</v>
      </c>
      <c r="K386" s="425" t="s">
        <v>100</v>
      </c>
      <c r="L386" s="214">
        <v>0.41920000000000002</v>
      </c>
    </row>
    <row r="387" spans="9:12" ht="15.75" thickBot="1" x14ac:dyDescent="0.3">
      <c r="I387">
        <v>75</v>
      </c>
      <c r="K387" s="426"/>
      <c r="L387" s="215">
        <v>190</v>
      </c>
    </row>
    <row r="388" spans="9:12" x14ac:dyDescent="0.25">
      <c r="I388">
        <v>77</v>
      </c>
      <c r="K388" s="425" t="s">
        <v>139</v>
      </c>
      <c r="L388" s="214">
        <v>0.4143</v>
      </c>
    </row>
    <row r="389" spans="9:12" ht="15.75" thickBot="1" x14ac:dyDescent="0.3">
      <c r="I389">
        <v>78</v>
      </c>
      <c r="K389" s="426"/>
      <c r="L389" s="215">
        <v>191</v>
      </c>
    </row>
    <row r="390" spans="9:12" x14ac:dyDescent="0.25">
      <c r="I390">
        <v>79</v>
      </c>
      <c r="K390" s="425" t="s">
        <v>88</v>
      </c>
      <c r="L390" s="214">
        <v>0.41420000000000001</v>
      </c>
    </row>
    <row r="391" spans="9:12" ht="15.75" thickBot="1" x14ac:dyDescent="0.3">
      <c r="I391">
        <v>80</v>
      </c>
      <c r="K391" s="426"/>
      <c r="L391" s="215">
        <v>192</v>
      </c>
    </row>
    <row r="392" spans="9:12" x14ac:dyDescent="0.25">
      <c r="I392">
        <v>81</v>
      </c>
      <c r="K392" s="425" t="s">
        <v>344</v>
      </c>
      <c r="L392" s="214">
        <v>0.40579999999999999</v>
      </c>
    </row>
    <row r="393" spans="9:12" ht="15.75" thickBot="1" x14ac:dyDescent="0.3">
      <c r="I393">
        <v>82</v>
      </c>
      <c r="K393" s="426"/>
      <c r="L393" s="215">
        <v>193</v>
      </c>
    </row>
    <row r="394" spans="9:12" x14ac:dyDescent="0.25">
      <c r="I394">
        <v>83</v>
      </c>
      <c r="K394" s="425" t="s">
        <v>143</v>
      </c>
      <c r="L394" s="214">
        <v>0.4027</v>
      </c>
    </row>
    <row r="395" spans="9:12" ht="15.75" thickBot="1" x14ac:dyDescent="0.3">
      <c r="I395">
        <v>84</v>
      </c>
      <c r="K395" s="426"/>
      <c r="L395" s="215">
        <v>194</v>
      </c>
    </row>
    <row r="396" spans="9:12" x14ac:dyDescent="0.25">
      <c r="I396">
        <v>86</v>
      </c>
      <c r="K396" s="425" t="s">
        <v>115</v>
      </c>
      <c r="L396" s="214">
        <v>0.40239999999999998</v>
      </c>
    </row>
    <row r="397" spans="9:12" ht="15.75" thickBot="1" x14ac:dyDescent="0.3">
      <c r="I397">
        <v>89</v>
      </c>
      <c r="K397" s="426"/>
      <c r="L397" s="215">
        <v>195</v>
      </c>
    </row>
    <row r="398" spans="9:12" x14ac:dyDescent="0.25">
      <c r="I398">
        <v>90</v>
      </c>
      <c r="K398" s="425" t="s">
        <v>214</v>
      </c>
      <c r="L398" s="214">
        <v>0.40210000000000001</v>
      </c>
    </row>
    <row r="399" spans="9:12" ht="15.75" thickBot="1" x14ac:dyDescent="0.3">
      <c r="I399">
        <v>91</v>
      </c>
      <c r="K399" s="426"/>
      <c r="L399" s="215">
        <v>196</v>
      </c>
    </row>
    <row r="400" spans="9:12" x14ac:dyDescent="0.25">
      <c r="I400">
        <v>92</v>
      </c>
      <c r="K400" s="425" t="s">
        <v>273</v>
      </c>
      <c r="L400" s="214">
        <v>0.40089999999999998</v>
      </c>
    </row>
    <row r="401" spans="9:12" ht="15.75" thickBot="1" x14ac:dyDescent="0.3">
      <c r="I401">
        <v>95</v>
      </c>
      <c r="K401" s="426"/>
      <c r="L401" s="215">
        <v>197</v>
      </c>
    </row>
    <row r="402" spans="9:12" x14ac:dyDescent="0.25">
      <c r="I402">
        <v>96</v>
      </c>
      <c r="K402" s="425" t="s">
        <v>342</v>
      </c>
      <c r="L402" s="214">
        <v>0.3977</v>
      </c>
    </row>
    <row r="403" spans="9:12" ht="15.75" thickBot="1" x14ac:dyDescent="0.3">
      <c r="I403">
        <v>97</v>
      </c>
      <c r="K403" s="426"/>
      <c r="L403" s="215">
        <v>198</v>
      </c>
    </row>
    <row r="404" spans="9:12" x14ac:dyDescent="0.25">
      <c r="I404">
        <v>98</v>
      </c>
      <c r="K404" s="425" t="s">
        <v>369</v>
      </c>
      <c r="L404" s="214">
        <v>0.38819999999999999</v>
      </c>
    </row>
    <row r="405" spans="9:12" ht="15.75" thickBot="1" x14ac:dyDescent="0.3">
      <c r="I405">
        <v>99</v>
      </c>
      <c r="K405" s="426"/>
      <c r="L405" s="215">
        <v>199</v>
      </c>
    </row>
    <row r="406" spans="9:12" x14ac:dyDescent="0.25">
      <c r="I406">
        <v>100</v>
      </c>
      <c r="K406" s="425" t="s">
        <v>387</v>
      </c>
      <c r="L406" s="214">
        <v>0.38329999999999997</v>
      </c>
    </row>
    <row r="407" spans="9:12" ht="15.75" thickBot="1" x14ac:dyDescent="0.3">
      <c r="I407">
        <v>101</v>
      </c>
      <c r="K407" s="426"/>
      <c r="L407" s="215">
        <v>200</v>
      </c>
    </row>
    <row r="408" spans="9:12" ht="15.75" thickBot="1" x14ac:dyDescent="0.3">
      <c r="I408">
        <v>102</v>
      </c>
      <c r="K408" s="62" t="s">
        <v>25</v>
      </c>
      <c r="L408" s="63" t="s">
        <v>398</v>
      </c>
    </row>
    <row r="409" spans="9:12" x14ac:dyDescent="0.25">
      <c r="I409">
        <v>103</v>
      </c>
      <c r="K409" s="425" t="s">
        <v>110</v>
      </c>
      <c r="L409" s="214">
        <v>0.38030000000000003</v>
      </c>
    </row>
    <row r="410" spans="9:12" ht="15.75" thickBot="1" x14ac:dyDescent="0.3">
      <c r="I410">
        <v>104</v>
      </c>
      <c r="K410" s="426"/>
      <c r="L410" s="215">
        <v>201</v>
      </c>
    </row>
    <row r="411" spans="9:12" x14ac:dyDescent="0.25">
      <c r="I411">
        <v>105</v>
      </c>
      <c r="K411" s="425" t="s">
        <v>204</v>
      </c>
      <c r="L411" s="214">
        <v>0.37840000000000001</v>
      </c>
    </row>
    <row r="412" spans="9:12" ht="15.75" thickBot="1" x14ac:dyDescent="0.3">
      <c r="I412">
        <v>106</v>
      </c>
      <c r="K412" s="426"/>
      <c r="L412" s="215">
        <v>202</v>
      </c>
    </row>
    <row r="413" spans="9:12" x14ac:dyDescent="0.25">
      <c r="I413">
        <v>108</v>
      </c>
      <c r="K413" s="425" t="s">
        <v>77</v>
      </c>
      <c r="L413" s="214">
        <v>0.37819999999999998</v>
      </c>
    </row>
    <row r="414" spans="9:12" ht="15.75" thickBot="1" x14ac:dyDescent="0.3">
      <c r="I414">
        <v>109</v>
      </c>
      <c r="K414" s="426"/>
      <c r="L414" s="215">
        <v>203</v>
      </c>
    </row>
    <row r="415" spans="9:12" x14ac:dyDescent="0.25">
      <c r="I415">
        <v>112</v>
      </c>
      <c r="K415" s="425" t="s">
        <v>170</v>
      </c>
      <c r="L415" s="214">
        <v>0.37809999999999999</v>
      </c>
    </row>
    <row r="416" spans="9:12" ht="15.75" thickBot="1" x14ac:dyDescent="0.3">
      <c r="I416">
        <v>113</v>
      </c>
      <c r="K416" s="426"/>
      <c r="L416" s="215">
        <v>204</v>
      </c>
    </row>
    <row r="417" spans="9:12" x14ac:dyDescent="0.25">
      <c r="I417">
        <v>114</v>
      </c>
      <c r="K417" s="425" t="s">
        <v>252</v>
      </c>
      <c r="L417" s="214">
        <v>0.36509999999999998</v>
      </c>
    </row>
    <row r="418" spans="9:12" ht="15.75" thickBot="1" x14ac:dyDescent="0.3">
      <c r="I418">
        <v>115</v>
      </c>
      <c r="K418" s="426"/>
      <c r="L418" s="215">
        <v>205</v>
      </c>
    </row>
    <row r="419" spans="9:12" x14ac:dyDescent="0.25">
      <c r="I419">
        <v>116</v>
      </c>
      <c r="K419" s="425" t="s">
        <v>224</v>
      </c>
      <c r="L419" s="214">
        <v>0.36249999999999999</v>
      </c>
    </row>
    <row r="420" spans="9:12" ht="15.75" thickBot="1" x14ac:dyDescent="0.3">
      <c r="I420">
        <v>117</v>
      </c>
      <c r="K420" s="426"/>
      <c r="L420" s="215">
        <v>206</v>
      </c>
    </row>
    <row r="421" spans="9:12" x14ac:dyDescent="0.25">
      <c r="I421">
        <v>118</v>
      </c>
      <c r="K421" s="425" t="s">
        <v>134</v>
      </c>
      <c r="L421" s="214">
        <v>0.36130000000000001</v>
      </c>
    </row>
    <row r="422" spans="9:12" ht="15.75" thickBot="1" x14ac:dyDescent="0.3">
      <c r="I422">
        <v>119</v>
      </c>
      <c r="K422" s="426"/>
      <c r="L422" s="215">
        <v>207</v>
      </c>
    </row>
    <row r="423" spans="9:12" x14ac:dyDescent="0.25">
      <c r="I423">
        <v>121</v>
      </c>
      <c r="K423" s="425" t="s">
        <v>248</v>
      </c>
      <c r="L423" s="214">
        <v>0.35859999999999997</v>
      </c>
    </row>
    <row r="424" spans="9:12" ht="15.75" thickBot="1" x14ac:dyDescent="0.3">
      <c r="I424">
        <v>122</v>
      </c>
      <c r="K424" s="426"/>
      <c r="L424" s="215">
        <v>208</v>
      </c>
    </row>
    <row r="425" spans="9:12" x14ac:dyDescent="0.25">
      <c r="I425">
        <v>123</v>
      </c>
      <c r="K425" s="425" t="s">
        <v>363</v>
      </c>
      <c r="L425" s="214">
        <v>0.3584</v>
      </c>
    </row>
    <row r="426" spans="9:12" ht="15.75" thickBot="1" x14ac:dyDescent="0.3">
      <c r="I426">
        <v>124</v>
      </c>
      <c r="K426" s="426"/>
      <c r="L426" s="215">
        <v>209</v>
      </c>
    </row>
    <row r="427" spans="9:12" x14ac:dyDescent="0.25">
      <c r="I427">
        <v>125</v>
      </c>
      <c r="K427" s="425" t="s">
        <v>284</v>
      </c>
      <c r="L427" s="214">
        <v>0.35830000000000001</v>
      </c>
    </row>
    <row r="428" spans="9:12" ht="15.75" thickBot="1" x14ac:dyDescent="0.3">
      <c r="I428">
        <v>126</v>
      </c>
      <c r="K428" s="426"/>
      <c r="L428" s="215">
        <v>210</v>
      </c>
    </row>
    <row r="429" spans="9:12" x14ac:dyDescent="0.25">
      <c r="I429">
        <v>128</v>
      </c>
      <c r="K429" s="425" t="s">
        <v>202</v>
      </c>
      <c r="L429" s="214">
        <v>0.35759999999999997</v>
      </c>
    </row>
    <row r="430" spans="9:12" ht="15.75" thickBot="1" x14ac:dyDescent="0.3">
      <c r="I430">
        <v>129</v>
      </c>
      <c r="K430" s="426"/>
      <c r="L430" s="215">
        <v>211</v>
      </c>
    </row>
    <row r="431" spans="9:12" x14ac:dyDescent="0.25">
      <c r="I431">
        <v>130</v>
      </c>
      <c r="K431" s="425" t="s">
        <v>206</v>
      </c>
      <c r="L431" s="214">
        <v>0.35670000000000002</v>
      </c>
    </row>
    <row r="432" spans="9:12" ht="15.75" thickBot="1" x14ac:dyDescent="0.3">
      <c r="I432">
        <v>131</v>
      </c>
      <c r="K432" s="426"/>
      <c r="L432" s="215">
        <v>212</v>
      </c>
    </row>
    <row r="433" spans="9:12" x14ac:dyDescent="0.25">
      <c r="I433">
        <v>132</v>
      </c>
      <c r="K433" s="425" t="s">
        <v>78</v>
      </c>
      <c r="L433" s="214">
        <v>0.3538</v>
      </c>
    </row>
    <row r="434" spans="9:12" ht="15.75" thickBot="1" x14ac:dyDescent="0.3">
      <c r="I434">
        <v>133</v>
      </c>
      <c r="K434" s="426"/>
      <c r="L434" s="215">
        <v>213</v>
      </c>
    </row>
    <row r="435" spans="9:12" x14ac:dyDescent="0.25">
      <c r="I435">
        <v>135</v>
      </c>
      <c r="K435" s="425" t="s">
        <v>318</v>
      </c>
      <c r="L435" s="214">
        <v>0.34920000000000001</v>
      </c>
    </row>
    <row r="436" spans="9:12" ht="15.75" thickBot="1" x14ac:dyDescent="0.3">
      <c r="I436">
        <v>136</v>
      </c>
      <c r="K436" s="426"/>
      <c r="L436" s="215">
        <v>214</v>
      </c>
    </row>
    <row r="437" spans="9:12" x14ac:dyDescent="0.25">
      <c r="I437">
        <v>137</v>
      </c>
      <c r="K437" s="425" t="s">
        <v>94</v>
      </c>
      <c r="L437" s="214">
        <v>0.34749999999999998</v>
      </c>
    </row>
    <row r="438" spans="9:12" ht="15.75" thickBot="1" x14ac:dyDescent="0.3">
      <c r="I438">
        <v>138</v>
      </c>
      <c r="K438" s="426"/>
      <c r="L438" s="215">
        <v>215</v>
      </c>
    </row>
    <row r="439" spans="9:12" x14ac:dyDescent="0.25">
      <c r="I439">
        <v>140</v>
      </c>
      <c r="K439" s="425" t="s">
        <v>192</v>
      </c>
      <c r="L439" s="214">
        <v>0.3473</v>
      </c>
    </row>
    <row r="440" spans="9:12" ht="15.75" thickBot="1" x14ac:dyDescent="0.3">
      <c r="I440">
        <v>141</v>
      </c>
      <c r="K440" s="426"/>
      <c r="L440" s="215">
        <v>216</v>
      </c>
    </row>
    <row r="441" spans="9:12" x14ac:dyDescent="0.25">
      <c r="I441">
        <v>142</v>
      </c>
      <c r="K441" s="425" t="s">
        <v>254</v>
      </c>
      <c r="L441" s="214">
        <v>0.34689999999999999</v>
      </c>
    </row>
    <row r="442" spans="9:12" ht="15.75" thickBot="1" x14ac:dyDescent="0.3">
      <c r="I442">
        <v>143</v>
      </c>
      <c r="K442" s="426"/>
      <c r="L442" s="215">
        <v>217</v>
      </c>
    </row>
    <row r="443" spans="9:12" x14ac:dyDescent="0.25">
      <c r="I443">
        <v>146</v>
      </c>
      <c r="K443" s="425" t="s">
        <v>350</v>
      </c>
      <c r="L443" s="214">
        <v>0.34339999999999998</v>
      </c>
    </row>
    <row r="444" spans="9:12" ht="15.75" thickBot="1" x14ac:dyDescent="0.3">
      <c r="I444">
        <v>147</v>
      </c>
      <c r="K444" s="426"/>
      <c r="L444" s="215">
        <v>218</v>
      </c>
    </row>
    <row r="445" spans="9:12" x14ac:dyDescent="0.25">
      <c r="I445">
        <v>148</v>
      </c>
      <c r="K445" s="425" t="s">
        <v>379</v>
      </c>
      <c r="L445" s="214">
        <v>0.33800000000000002</v>
      </c>
    </row>
    <row r="446" spans="9:12" ht="15.75" thickBot="1" x14ac:dyDescent="0.3">
      <c r="I446">
        <v>149</v>
      </c>
      <c r="K446" s="426"/>
      <c r="L446" s="215">
        <v>219</v>
      </c>
    </row>
    <row r="447" spans="9:12" x14ac:dyDescent="0.25">
      <c r="I447">
        <v>150</v>
      </c>
      <c r="K447" s="425" t="s">
        <v>51</v>
      </c>
      <c r="L447" s="214">
        <v>0.33700000000000002</v>
      </c>
    </row>
    <row r="448" spans="9:12" ht="15.75" thickBot="1" x14ac:dyDescent="0.3">
      <c r="I448">
        <v>151</v>
      </c>
      <c r="K448" s="426"/>
      <c r="L448" s="215">
        <v>220</v>
      </c>
    </row>
    <row r="449" spans="9:12" x14ac:dyDescent="0.25">
      <c r="I449">
        <v>152</v>
      </c>
      <c r="K449" s="425" t="s">
        <v>184</v>
      </c>
      <c r="L449" s="214">
        <v>0.33090000000000003</v>
      </c>
    </row>
    <row r="450" spans="9:12" ht="15.75" thickBot="1" x14ac:dyDescent="0.3">
      <c r="I450">
        <v>153</v>
      </c>
      <c r="K450" s="426"/>
      <c r="L450" s="215">
        <v>221</v>
      </c>
    </row>
    <row r="451" spans="9:12" x14ac:dyDescent="0.25">
      <c r="I451">
        <v>154</v>
      </c>
      <c r="K451" s="425" t="s">
        <v>267</v>
      </c>
      <c r="L451" s="214">
        <v>0.32690000000000002</v>
      </c>
    </row>
    <row r="452" spans="9:12" ht="15.75" thickBot="1" x14ac:dyDescent="0.3">
      <c r="I452">
        <v>155</v>
      </c>
      <c r="K452" s="426"/>
      <c r="L452" s="215">
        <v>222</v>
      </c>
    </row>
    <row r="453" spans="9:12" x14ac:dyDescent="0.25">
      <c r="I453">
        <v>156</v>
      </c>
      <c r="K453" s="425" t="s">
        <v>128</v>
      </c>
      <c r="L453" s="214">
        <v>0.32019999999999998</v>
      </c>
    </row>
    <row r="454" spans="9:12" ht="15.75" thickBot="1" x14ac:dyDescent="0.3">
      <c r="I454">
        <v>157</v>
      </c>
      <c r="K454" s="426"/>
      <c r="L454" s="215">
        <v>223</v>
      </c>
    </row>
    <row r="455" spans="9:12" x14ac:dyDescent="0.25">
      <c r="I455">
        <v>158</v>
      </c>
      <c r="K455" s="425" t="s">
        <v>196</v>
      </c>
      <c r="L455" s="214">
        <v>0.31819999999999998</v>
      </c>
    </row>
    <row r="456" spans="9:12" ht="15.75" thickBot="1" x14ac:dyDescent="0.3">
      <c r="I456">
        <v>159</v>
      </c>
      <c r="K456" s="426"/>
      <c r="L456" s="215">
        <v>224</v>
      </c>
    </row>
    <row r="457" spans="9:12" x14ac:dyDescent="0.25">
      <c r="I457">
        <v>160</v>
      </c>
      <c r="K457" s="425" t="s">
        <v>178</v>
      </c>
      <c r="L457" s="214">
        <v>0.31780000000000003</v>
      </c>
    </row>
    <row r="458" spans="9:12" ht="15.75" thickBot="1" x14ac:dyDescent="0.3">
      <c r="I458">
        <v>161</v>
      </c>
      <c r="K458" s="426"/>
      <c r="L458" s="215">
        <v>225</v>
      </c>
    </row>
    <row r="459" spans="9:12" ht="15.75" thickBot="1" x14ac:dyDescent="0.3">
      <c r="I459">
        <v>162</v>
      </c>
      <c r="K459" s="62" t="s">
        <v>25</v>
      </c>
      <c r="L459" s="63" t="s">
        <v>398</v>
      </c>
    </row>
    <row r="460" spans="9:12" x14ac:dyDescent="0.25">
      <c r="I460">
        <v>163</v>
      </c>
      <c r="K460" s="425" t="s">
        <v>384</v>
      </c>
      <c r="L460" s="214">
        <v>0.31290000000000001</v>
      </c>
    </row>
    <row r="461" spans="9:12" ht="15.75" thickBot="1" x14ac:dyDescent="0.3">
      <c r="I461">
        <v>165</v>
      </c>
      <c r="K461" s="426"/>
      <c r="L461" s="215">
        <v>226</v>
      </c>
    </row>
    <row r="462" spans="9:12" x14ac:dyDescent="0.25">
      <c r="I462">
        <v>166</v>
      </c>
      <c r="K462" s="12" t="s">
        <v>245</v>
      </c>
      <c r="L462" s="214">
        <v>0.30919999999999997</v>
      </c>
    </row>
    <row r="463" spans="9:12" ht="15.75" thickBot="1" x14ac:dyDescent="0.3">
      <c r="I463">
        <v>167</v>
      </c>
      <c r="K463" s="13" t="s">
        <v>439</v>
      </c>
      <c r="L463" s="215">
        <v>227</v>
      </c>
    </row>
    <row r="464" spans="9:12" x14ac:dyDescent="0.25">
      <c r="I464">
        <v>168</v>
      </c>
      <c r="K464" s="425" t="s">
        <v>221</v>
      </c>
      <c r="L464" s="214">
        <v>0.30380000000000001</v>
      </c>
    </row>
    <row r="465" spans="9:12" ht="15.75" thickBot="1" x14ac:dyDescent="0.3">
      <c r="I465">
        <v>169</v>
      </c>
      <c r="K465" s="426"/>
      <c r="L465" s="215">
        <v>228</v>
      </c>
    </row>
    <row r="466" spans="9:12" x14ac:dyDescent="0.25">
      <c r="I466">
        <v>170</v>
      </c>
      <c r="K466" s="425" t="s">
        <v>132</v>
      </c>
      <c r="L466" s="214">
        <v>0.30370000000000003</v>
      </c>
    </row>
    <row r="467" spans="9:12" ht="15.75" thickBot="1" x14ac:dyDescent="0.3">
      <c r="I467">
        <v>171</v>
      </c>
      <c r="K467" s="426"/>
      <c r="L467" s="215">
        <v>229</v>
      </c>
    </row>
    <row r="468" spans="9:12" x14ac:dyDescent="0.25">
      <c r="I468">
        <v>172</v>
      </c>
      <c r="K468" s="425" t="s">
        <v>80</v>
      </c>
      <c r="L468" s="214">
        <v>0.30359999999999998</v>
      </c>
    </row>
    <row r="469" spans="9:12" ht="15.75" thickBot="1" x14ac:dyDescent="0.3">
      <c r="I469">
        <v>173</v>
      </c>
      <c r="K469" s="426"/>
      <c r="L469" s="215">
        <v>230</v>
      </c>
    </row>
    <row r="470" spans="9:12" x14ac:dyDescent="0.25">
      <c r="I470">
        <v>174</v>
      </c>
      <c r="K470" s="425" t="s">
        <v>338</v>
      </c>
      <c r="L470" s="214">
        <v>0.30249999999999999</v>
      </c>
    </row>
    <row r="471" spans="9:12" ht="15.75" thickBot="1" x14ac:dyDescent="0.3">
      <c r="I471">
        <v>175</v>
      </c>
      <c r="K471" s="426"/>
      <c r="L471" s="215">
        <v>231</v>
      </c>
    </row>
    <row r="472" spans="9:12" x14ac:dyDescent="0.25">
      <c r="I472">
        <v>176</v>
      </c>
      <c r="K472" s="425" t="s">
        <v>235</v>
      </c>
      <c r="L472" s="214">
        <v>0.30230000000000001</v>
      </c>
    </row>
    <row r="473" spans="9:12" ht="15.75" thickBot="1" x14ac:dyDescent="0.3">
      <c r="I473">
        <v>177</v>
      </c>
      <c r="K473" s="426"/>
      <c r="L473" s="215">
        <v>232</v>
      </c>
    </row>
    <row r="474" spans="9:12" x14ac:dyDescent="0.25">
      <c r="I474">
        <v>178</v>
      </c>
      <c r="K474" s="12" t="s">
        <v>317</v>
      </c>
      <c r="L474" s="214">
        <v>0.30180000000000001</v>
      </c>
    </row>
    <row r="475" spans="9:12" ht="15.75" thickBot="1" x14ac:dyDescent="0.3">
      <c r="I475">
        <v>179</v>
      </c>
      <c r="K475" s="13" t="s">
        <v>439</v>
      </c>
      <c r="L475" s="215">
        <v>233</v>
      </c>
    </row>
    <row r="476" spans="9:12" x14ac:dyDescent="0.25">
      <c r="I476">
        <v>180</v>
      </c>
      <c r="K476" s="425" t="s">
        <v>303</v>
      </c>
      <c r="L476" s="214">
        <v>0.2979</v>
      </c>
    </row>
    <row r="477" spans="9:12" ht="15.75" thickBot="1" x14ac:dyDescent="0.3">
      <c r="I477">
        <v>181</v>
      </c>
      <c r="K477" s="426"/>
      <c r="L477" s="215">
        <v>234</v>
      </c>
    </row>
    <row r="478" spans="9:12" x14ac:dyDescent="0.25">
      <c r="I478">
        <v>182</v>
      </c>
      <c r="K478" s="425" t="s">
        <v>140</v>
      </c>
      <c r="L478" s="214">
        <v>0.29720000000000002</v>
      </c>
    </row>
    <row r="479" spans="9:12" ht="15.75" thickBot="1" x14ac:dyDescent="0.3">
      <c r="I479">
        <v>183</v>
      </c>
      <c r="K479" s="426"/>
      <c r="L479" s="215">
        <v>235</v>
      </c>
    </row>
    <row r="480" spans="9:12" x14ac:dyDescent="0.25">
      <c r="I480">
        <v>184</v>
      </c>
      <c r="K480" s="425" t="s">
        <v>129</v>
      </c>
      <c r="L480" s="214">
        <v>0.28949999999999998</v>
      </c>
    </row>
    <row r="481" spans="9:12" ht="15.75" thickBot="1" x14ac:dyDescent="0.3">
      <c r="I481">
        <v>185</v>
      </c>
      <c r="K481" s="426"/>
      <c r="L481" s="215">
        <v>236</v>
      </c>
    </row>
    <row r="482" spans="9:12" x14ac:dyDescent="0.25">
      <c r="I482">
        <v>186</v>
      </c>
      <c r="K482" s="425" t="s">
        <v>67</v>
      </c>
      <c r="L482" s="214">
        <v>0.2863</v>
      </c>
    </row>
    <row r="483" spans="9:12" ht="15.75" thickBot="1" x14ac:dyDescent="0.3">
      <c r="I483">
        <v>188</v>
      </c>
      <c r="K483" s="426"/>
      <c r="L483" s="215">
        <v>237</v>
      </c>
    </row>
    <row r="484" spans="9:12" x14ac:dyDescent="0.25">
      <c r="I484">
        <v>189</v>
      </c>
      <c r="K484" s="425" t="s">
        <v>154</v>
      </c>
      <c r="L484" s="214">
        <v>0.2858</v>
      </c>
    </row>
    <row r="485" spans="9:12" ht="15.75" thickBot="1" x14ac:dyDescent="0.3">
      <c r="I485">
        <v>190</v>
      </c>
      <c r="K485" s="426"/>
      <c r="L485" s="215">
        <v>238</v>
      </c>
    </row>
    <row r="486" spans="9:12" x14ac:dyDescent="0.25">
      <c r="I486">
        <v>191</v>
      </c>
      <c r="K486" s="425" t="s">
        <v>261</v>
      </c>
      <c r="L486" s="214">
        <v>0.28370000000000001</v>
      </c>
    </row>
    <row r="487" spans="9:12" ht="15.75" thickBot="1" x14ac:dyDescent="0.3">
      <c r="I487">
        <v>192</v>
      </c>
      <c r="K487" s="426"/>
      <c r="L487" s="215">
        <v>239</v>
      </c>
    </row>
    <row r="488" spans="9:12" x14ac:dyDescent="0.25">
      <c r="I488">
        <v>193</v>
      </c>
      <c r="K488" s="425" t="s">
        <v>164</v>
      </c>
      <c r="L488" s="214">
        <v>0.28060000000000002</v>
      </c>
    </row>
    <row r="489" spans="9:12" ht="15.75" thickBot="1" x14ac:dyDescent="0.3">
      <c r="I489">
        <v>194</v>
      </c>
      <c r="K489" s="426"/>
      <c r="L489" s="215">
        <v>240</v>
      </c>
    </row>
    <row r="490" spans="9:12" x14ac:dyDescent="0.25">
      <c r="I490">
        <v>195</v>
      </c>
      <c r="K490" s="425" t="s">
        <v>107</v>
      </c>
      <c r="L490" s="214">
        <v>0.28050000000000003</v>
      </c>
    </row>
    <row r="491" spans="9:12" ht="15.75" thickBot="1" x14ac:dyDescent="0.3">
      <c r="I491">
        <v>196</v>
      </c>
      <c r="K491" s="426"/>
      <c r="L491" s="215">
        <v>241</v>
      </c>
    </row>
    <row r="492" spans="9:12" x14ac:dyDescent="0.25">
      <c r="I492">
        <v>197</v>
      </c>
      <c r="K492" s="425" t="s">
        <v>296</v>
      </c>
      <c r="L492" s="214">
        <v>0.2802</v>
      </c>
    </row>
    <row r="493" spans="9:12" ht="15.75" thickBot="1" x14ac:dyDescent="0.3">
      <c r="I493">
        <v>198</v>
      </c>
      <c r="K493" s="426"/>
      <c r="L493" s="215">
        <v>242</v>
      </c>
    </row>
    <row r="494" spans="9:12" x14ac:dyDescent="0.25">
      <c r="I494">
        <v>199</v>
      </c>
      <c r="K494" s="425" t="s">
        <v>123</v>
      </c>
      <c r="L494" s="214">
        <v>0.27400000000000002</v>
      </c>
    </row>
    <row r="495" spans="9:12" ht="15.75" thickBot="1" x14ac:dyDescent="0.3">
      <c r="I495">
        <v>200</v>
      </c>
      <c r="K495" s="426"/>
      <c r="L495" s="215">
        <v>243</v>
      </c>
    </row>
    <row r="496" spans="9:12" x14ac:dyDescent="0.25">
      <c r="I496">
        <v>201</v>
      </c>
      <c r="K496" s="425" t="s">
        <v>257</v>
      </c>
      <c r="L496" s="214">
        <v>0.27379999999999999</v>
      </c>
    </row>
    <row r="497" spans="9:12" ht="15.75" thickBot="1" x14ac:dyDescent="0.3">
      <c r="I497">
        <v>202</v>
      </c>
      <c r="K497" s="426"/>
      <c r="L497" s="215">
        <v>244</v>
      </c>
    </row>
    <row r="498" spans="9:12" x14ac:dyDescent="0.25">
      <c r="I498">
        <v>203</v>
      </c>
      <c r="K498" s="425" t="s">
        <v>93</v>
      </c>
      <c r="L498" s="214">
        <v>0.27189999999999998</v>
      </c>
    </row>
    <row r="499" spans="9:12" ht="15.75" thickBot="1" x14ac:dyDescent="0.3">
      <c r="I499">
        <v>204</v>
      </c>
      <c r="K499" s="426"/>
      <c r="L499" s="215">
        <v>245</v>
      </c>
    </row>
    <row r="500" spans="9:12" x14ac:dyDescent="0.25">
      <c r="I500">
        <v>205</v>
      </c>
      <c r="K500" s="425" t="s">
        <v>126</v>
      </c>
      <c r="L500" s="214">
        <v>0.27160000000000001</v>
      </c>
    </row>
    <row r="501" spans="9:12" ht="15.75" thickBot="1" x14ac:dyDescent="0.3">
      <c r="I501">
        <v>206</v>
      </c>
      <c r="K501" s="426"/>
      <c r="L501" s="215">
        <v>246</v>
      </c>
    </row>
    <row r="502" spans="9:12" x14ac:dyDescent="0.25">
      <c r="I502">
        <v>207</v>
      </c>
      <c r="K502" s="425" t="s">
        <v>359</v>
      </c>
      <c r="L502" s="214">
        <v>0.27110000000000001</v>
      </c>
    </row>
    <row r="503" spans="9:12" ht="15.75" thickBot="1" x14ac:dyDescent="0.3">
      <c r="I503">
        <v>208</v>
      </c>
      <c r="K503" s="426"/>
      <c r="L503" s="215">
        <v>247</v>
      </c>
    </row>
    <row r="504" spans="9:12" x14ac:dyDescent="0.25">
      <c r="I504">
        <v>209</v>
      </c>
      <c r="K504" s="425" t="s">
        <v>95</v>
      </c>
      <c r="L504" s="214">
        <v>0.2666</v>
      </c>
    </row>
    <row r="505" spans="9:12" ht="15.75" thickBot="1" x14ac:dyDescent="0.3">
      <c r="I505">
        <v>210</v>
      </c>
      <c r="K505" s="426"/>
      <c r="L505" s="215">
        <v>248</v>
      </c>
    </row>
    <row r="506" spans="9:12" x14ac:dyDescent="0.25">
      <c r="I506">
        <v>211</v>
      </c>
      <c r="K506" s="425" t="s">
        <v>358</v>
      </c>
      <c r="L506" s="212">
        <v>0.2646</v>
      </c>
    </row>
    <row r="507" spans="9:12" ht="15.75" thickBot="1" x14ac:dyDescent="0.3">
      <c r="I507">
        <v>212</v>
      </c>
      <c r="K507" s="426"/>
      <c r="L507" s="213">
        <v>249</v>
      </c>
    </row>
    <row r="508" spans="9:12" x14ac:dyDescent="0.25">
      <c r="I508">
        <v>213</v>
      </c>
      <c r="K508" s="425" t="s">
        <v>228</v>
      </c>
      <c r="L508" s="216">
        <v>0.2621</v>
      </c>
    </row>
    <row r="509" spans="9:12" ht="15.75" thickBot="1" x14ac:dyDescent="0.3">
      <c r="I509">
        <v>214</v>
      </c>
      <c r="K509" s="426"/>
      <c r="L509" s="217">
        <v>250</v>
      </c>
    </row>
    <row r="510" spans="9:12" ht="15.75" thickBot="1" x14ac:dyDescent="0.3">
      <c r="I510">
        <v>215</v>
      </c>
      <c r="K510" s="62" t="s">
        <v>25</v>
      </c>
      <c r="L510" s="63" t="s">
        <v>398</v>
      </c>
    </row>
    <row r="511" spans="9:12" x14ac:dyDescent="0.25">
      <c r="I511">
        <v>216</v>
      </c>
      <c r="K511" s="425" t="s">
        <v>356</v>
      </c>
      <c r="L511" s="218">
        <v>0.2606</v>
      </c>
    </row>
    <row r="512" spans="9:12" ht="15.75" thickBot="1" x14ac:dyDescent="0.3">
      <c r="I512">
        <v>217</v>
      </c>
      <c r="K512" s="426"/>
      <c r="L512" s="219">
        <v>251</v>
      </c>
    </row>
    <row r="513" spans="9:12" x14ac:dyDescent="0.25">
      <c r="I513">
        <v>218</v>
      </c>
      <c r="K513" s="425" t="s">
        <v>353</v>
      </c>
      <c r="L513" s="220">
        <v>0.25950000000000001</v>
      </c>
    </row>
    <row r="514" spans="9:12" ht="15.75" thickBot="1" x14ac:dyDescent="0.3">
      <c r="I514">
        <v>219</v>
      </c>
      <c r="K514" s="426"/>
      <c r="L514" s="221">
        <v>252</v>
      </c>
    </row>
    <row r="515" spans="9:12" x14ac:dyDescent="0.25">
      <c r="I515">
        <v>220</v>
      </c>
      <c r="K515" s="425" t="s">
        <v>312</v>
      </c>
      <c r="L515" s="222">
        <v>0.25940000000000002</v>
      </c>
    </row>
    <row r="516" spans="9:12" ht="15.75" thickBot="1" x14ac:dyDescent="0.3">
      <c r="I516">
        <v>221</v>
      </c>
      <c r="K516" s="426"/>
      <c r="L516" s="223">
        <v>253</v>
      </c>
    </row>
    <row r="517" spans="9:12" x14ac:dyDescent="0.25">
      <c r="I517">
        <v>222</v>
      </c>
      <c r="K517" s="425" t="s">
        <v>130</v>
      </c>
      <c r="L517" s="224">
        <v>0.25459999999999999</v>
      </c>
    </row>
    <row r="518" spans="9:12" ht="15.75" thickBot="1" x14ac:dyDescent="0.3">
      <c r="I518">
        <v>223</v>
      </c>
      <c r="K518" s="426"/>
      <c r="L518" s="225">
        <v>254</v>
      </c>
    </row>
    <row r="519" spans="9:12" x14ac:dyDescent="0.25">
      <c r="I519">
        <v>224</v>
      </c>
      <c r="K519" s="425" t="s">
        <v>112</v>
      </c>
      <c r="L519" s="226">
        <v>0.25330000000000003</v>
      </c>
    </row>
    <row r="520" spans="9:12" ht="15.75" thickBot="1" x14ac:dyDescent="0.3">
      <c r="I520">
        <v>225</v>
      </c>
      <c r="K520" s="426"/>
      <c r="L520" s="227">
        <v>255</v>
      </c>
    </row>
    <row r="521" spans="9:12" x14ac:dyDescent="0.25">
      <c r="I521">
        <v>226</v>
      </c>
      <c r="K521" s="425" t="s">
        <v>309</v>
      </c>
      <c r="L521" s="226">
        <v>0.24929999999999999</v>
      </c>
    </row>
    <row r="522" spans="9:12" ht="15.75" thickBot="1" x14ac:dyDescent="0.3">
      <c r="I522">
        <v>228</v>
      </c>
      <c r="K522" s="426"/>
      <c r="L522" s="227">
        <v>256</v>
      </c>
    </row>
    <row r="523" spans="9:12" x14ac:dyDescent="0.25">
      <c r="I523">
        <v>229</v>
      </c>
      <c r="K523" s="425" t="s">
        <v>377</v>
      </c>
      <c r="L523" s="228">
        <v>0.247</v>
      </c>
    </row>
    <row r="524" spans="9:12" ht="15.75" thickBot="1" x14ac:dyDescent="0.3">
      <c r="I524">
        <v>230</v>
      </c>
      <c r="K524" s="426"/>
      <c r="L524" s="229">
        <v>257</v>
      </c>
    </row>
    <row r="525" spans="9:12" x14ac:dyDescent="0.25">
      <c r="I525">
        <v>231</v>
      </c>
      <c r="K525" s="425" t="s">
        <v>271</v>
      </c>
      <c r="L525" s="230">
        <v>0.2462</v>
      </c>
    </row>
    <row r="526" spans="9:12" ht="15.75" thickBot="1" x14ac:dyDescent="0.3">
      <c r="I526">
        <v>232</v>
      </c>
      <c r="K526" s="426"/>
      <c r="L526" s="231">
        <v>258</v>
      </c>
    </row>
    <row r="527" spans="9:12" x14ac:dyDescent="0.25">
      <c r="I527">
        <v>234</v>
      </c>
      <c r="K527" s="425" t="s">
        <v>397</v>
      </c>
      <c r="L527" s="232">
        <v>0.24610000000000001</v>
      </c>
    </row>
    <row r="528" spans="9:12" ht="15.75" thickBot="1" x14ac:dyDescent="0.3">
      <c r="I528">
        <v>235</v>
      </c>
      <c r="K528" s="426"/>
      <c r="L528" s="233">
        <v>259</v>
      </c>
    </row>
    <row r="529" spans="9:12" x14ac:dyDescent="0.25">
      <c r="I529">
        <v>236</v>
      </c>
      <c r="K529" s="425" t="s">
        <v>148</v>
      </c>
      <c r="L529" s="234">
        <v>0.24479999999999999</v>
      </c>
    </row>
    <row r="530" spans="9:12" ht="15.75" thickBot="1" x14ac:dyDescent="0.3">
      <c r="I530">
        <v>237</v>
      </c>
      <c r="K530" s="426"/>
      <c r="L530" s="235">
        <v>260</v>
      </c>
    </row>
    <row r="531" spans="9:12" x14ac:dyDescent="0.25">
      <c r="I531">
        <v>238</v>
      </c>
      <c r="K531" s="425" t="s">
        <v>295</v>
      </c>
      <c r="L531" s="236">
        <v>0.24460000000000001</v>
      </c>
    </row>
    <row r="532" spans="9:12" ht="15.75" thickBot="1" x14ac:dyDescent="0.3">
      <c r="I532">
        <v>239</v>
      </c>
      <c r="K532" s="426"/>
      <c r="L532" s="237">
        <v>261</v>
      </c>
    </row>
    <row r="533" spans="9:12" x14ac:dyDescent="0.25">
      <c r="I533">
        <v>240</v>
      </c>
      <c r="K533" s="425" t="s">
        <v>335</v>
      </c>
      <c r="L533" s="236">
        <v>0.24079999999999999</v>
      </c>
    </row>
    <row r="534" spans="9:12" ht="15.75" thickBot="1" x14ac:dyDescent="0.3">
      <c r="I534">
        <v>241</v>
      </c>
      <c r="K534" s="426"/>
      <c r="L534" s="237">
        <v>262</v>
      </c>
    </row>
    <row r="535" spans="9:12" x14ac:dyDescent="0.25">
      <c r="I535">
        <v>242</v>
      </c>
      <c r="K535" s="425" t="s">
        <v>103</v>
      </c>
      <c r="L535" s="238">
        <v>0.23980000000000001</v>
      </c>
    </row>
    <row r="536" spans="9:12" ht="15.75" thickBot="1" x14ac:dyDescent="0.3">
      <c r="I536">
        <v>243</v>
      </c>
      <c r="K536" s="426"/>
      <c r="L536" s="239">
        <v>263</v>
      </c>
    </row>
    <row r="537" spans="9:12" x14ac:dyDescent="0.25">
      <c r="I537">
        <v>244</v>
      </c>
      <c r="K537" s="425" t="s">
        <v>193</v>
      </c>
      <c r="L537" s="240">
        <v>0.2394</v>
      </c>
    </row>
    <row r="538" spans="9:12" ht="15.75" thickBot="1" x14ac:dyDescent="0.3">
      <c r="I538">
        <v>245</v>
      </c>
      <c r="K538" s="426"/>
      <c r="L538" s="241">
        <v>264</v>
      </c>
    </row>
    <row r="539" spans="9:12" x14ac:dyDescent="0.25">
      <c r="I539">
        <v>246</v>
      </c>
      <c r="K539" s="425" t="s">
        <v>155</v>
      </c>
      <c r="L539" s="242">
        <v>0.2334</v>
      </c>
    </row>
    <row r="540" spans="9:12" ht="15.75" thickBot="1" x14ac:dyDescent="0.3">
      <c r="I540">
        <v>247</v>
      </c>
      <c r="K540" s="426"/>
      <c r="L540" s="243">
        <v>265</v>
      </c>
    </row>
    <row r="541" spans="9:12" x14ac:dyDescent="0.25">
      <c r="I541">
        <v>248</v>
      </c>
      <c r="K541" s="425" t="s">
        <v>316</v>
      </c>
      <c r="L541" s="244">
        <v>0.22889999999999999</v>
      </c>
    </row>
    <row r="542" spans="9:12" ht="15.75" thickBot="1" x14ac:dyDescent="0.3">
      <c r="I542">
        <v>249</v>
      </c>
      <c r="K542" s="426"/>
      <c r="L542" s="245">
        <v>266</v>
      </c>
    </row>
    <row r="543" spans="9:12" x14ac:dyDescent="0.25">
      <c r="I543">
        <v>250</v>
      </c>
      <c r="K543" s="425" t="s">
        <v>322</v>
      </c>
      <c r="L543" s="246">
        <v>0.22869999999999999</v>
      </c>
    </row>
    <row r="544" spans="9:12" ht="15.75" thickBot="1" x14ac:dyDescent="0.3">
      <c r="I544">
        <v>251</v>
      </c>
      <c r="K544" s="426"/>
      <c r="L544" s="247">
        <v>267</v>
      </c>
    </row>
    <row r="545" spans="9:12" x14ac:dyDescent="0.25">
      <c r="I545">
        <v>252</v>
      </c>
      <c r="K545" s="425" t="s">
        <v>346</v>
      </c>
      <c r="L545" s="248">
        <v>0.22359999999999999</v>
      </c>
    </row>
    <row r="546" spans="9:12" ht="15.75" thickBot="1" x14ac:dyDescent="0.3">
      <c r="I546">
        <v>253</v>
      </c>
      <c r="K546" s="426"/>
      <c r="L546" s="249">
        <v>268</v>
      </c>
    </row>
    <row r="547" spans="9:12" x14ac:dyDescent="0.25">
      <c r="I547">
        <v>254</v>
      </c>
      <c r="K547" s="425" t="s">
        <v>167</v>
      </c>
      <c r="L547" s="250">
        <v>0.2205</v>
      </c>
    </row>
    <row r="548" spans="9:12" ht="15.75" thickBot="1" x14ac:dyDescent="0.3">
      <c r="I548">
        <v>255</v>
      </c>
      <c r="K548" s="426"/>
      <c r="L548" s="251">
        <v>269</v>
      </c>
    </row>
    <row r="549" spans="9:12" x14ac:dyDescent="0.25">
      <c r="I549">
        <v>256</v>
      </c>
      <c r="K549" s="425" t="s">
        <v>241</v>
      </c>
      <c r="L549" s="252">
        <v>0.2195</v>
      </c>
    </row>
    <row r="550" spans="9:12" ht="15.75" thickBot="1" x14ac:dyDescent="0.3">
      <c r="I550">
        <v>257</v>
      </c>
      <c r="K550" s="426"/>
      <c r="L550" s="253">
        <v>270</v>
      </c>
    </row>
    <row r="551" spans="9:12" x14ac:dyDescent="0.25">
      <c r="I551">
        <v>258</v>
      </c>
      <c r="K551" s="425" t="s">
        <v>242</v>
      </c>
      <c r="L551" s="254">
        <v>0.21690000000000001</v>
      </c>
    </row>
    <row r="552" spans="9:12" ht="15.75" thickBot="1" x14ac:dyDescent="0.3">
      <c r="I552">
        <v>259</v>
      </c>
      <c r="K552" s="426"/>
      <c r="L552" s="255">
        <v>271</v>
      </c>
    </row>
    <row r="553" spans="9:12" x14ac:dyDescent="0.25">
      <c r="I553">
        <v>260</v>
      </c>
      <c r="K553" s="425" t="s">
        <v>310</v>
      </c>
      <c r="L553" s="256">
        <v>0.2165</v>
      </c>
    </row>
    <row r="554" spans="9:12" ht="15.75" thickBot="1" x14ac:dyDescent="0.3">
      <c r="I554">
        <v>261</v>
      </c>
      <c r="K554" s="426"/>
      <c r="L554" s="257">
        <v>272</v>
      </c>
    </row>
    <row r="555" spans="9:12" x14ac:dyDescent="0.25">
      <c r="I555">
        <v>262</v>
      </c>
      <c r="K555" s="425" t="s">
        <v>194</v>
      </c>
      <c r="L555" s="258">
        <v>0.21240000000000001</v>
      </c>
    </row>
    <row r="556" spans="9:12" ht="15.75" thickBot="1" x14ac:dyDescent="0.3">
      <c r="I556">
        <v>263</v>
      </c>
      <c r="K556" s="426"/>
      <c r="L556" s="259">
        <v>273</v>
      </c>
    </row>
    <row r="557" spans="9:12" x14ac:dyDescent="0.25">
      <c r="I557">
        <v>264</v>
      </c>
      <c r="K557" s="425" t="s">
        <v>137</v>
      </c>
      <c r="L557" s="260">
        <v>0.2051</v>
      </c>
    </row>
    <row r="558" spans="9:12" ht="15.75" thickBot="1" x14ac:dyDescent="0.3">
      <c r="I558">
        <v>265</v>
      </c>
      <c r="K558" s="426"/>
      <c r="L558" s="261">
        <v>274</v>
      </c>
    </row>
    <row r="559" spans="9:12" x14ac:dyDescent="0.25">
      <c r="I559">
        <v>266</v>
      </c>
      <c r="K559" s="425" t="s">
        <v>72</v>
      </c>
      <c r="L559" s="262">
        <v>0.2049</v>
      </c>
    </row>
    <row r="560" spans="9:12" ht="15.75" thickBot="1" x14ac:dyDescent="0.3">
      <c r="I560">
        <v>267</v>
      </c>
      <c r="K560" s="426"/>
      <c r="L560" s="263">
        <v>275</v>
      </c>
    </row>
    <row r="561" spans="9:12" ht="15.75" thickBot="1" x14ac:dyDescent="0.3">
      <c r="I561">
        <v>268</v>
      </c>
      <c r="K561" s="62" t="s">
        <v>25</v>
      </c>
      <c r="L561" s="63" t="s">
        <v>398</v>
      </c>
    </row>
    <row r="562" spans="9:12" x14ac:dyDescent="0.25">
      <c r="I562">
        <v>269</v>
      </c>
      <c r="K562" s="425" t="s">
        <v>176</v>
      </c>
      <c r="L562" s="264">
        <v>0.2039</v>
      </c>
    </row>
    <row r="563" spans="9:12" ht="15.75" thickBot="1" x14ac:dyDescent="0.3">
      <c r="I563">
        <v>270</v>
      </c>
      <c r="K563" s="426"/>
      <c r="L563" s="265">
        <v>276</v>
      </c>
    </row>
    <row r="564" spans="9:12" x14ac:dyDescent="0.25">
      <c r="I564">
        <v>271</v>
      </c>
      <c r="K564" s="425" t="s">
        <v>297</v>
      </c>
      <c r="L564" s="266">
        <v>0.19339999999999999</v>
      </c>
    </row>
    <row r="565" spans="9:12" ht="15.75" thickBot="1" x14ac:dyDescent="0.3">
      <c r="I565">
        <v>272</v>
      </c>
      <c r="K565" s="426"/>
      <c r="L565" s="267">
        <v>277</v>
      </c>
    </row>
    <row r="566" spans="9:12" x14ac:dyDescent="0.25">
      <c r="I566">
        <v>273</v>
      </c>
      <c r="K566" s="425" t="s">
        <v>101</v>
      </c>
      <c r="L566" s="268">
        <v>0.192</v>
      </c>
    </row>
    <row r="567" spans="9:12" ht="15.75" thickBot="1" x14ac:dyDescent="0.3">
      <c r="I567">
        <v>274</v>
      </c>
      <c r="K567" s="426"/>
      <c r="L567" s="269">
        <v>278</v>
      </c>
    </row>
    <row r="568" spans="9:12" x14ac:dyDescent="0.25">
      <c r="I568">
        <v>275</v>
      </c>
      <c r="K568" s="425" t="s">
        <v>255</v>
      </c>
      <c r="L568" s="270">
        <v>0.1893</v>
      </c>
    </row>
    <row r="569" spans="9:12" ht="15.75" thickBot="1" x14ac:dyDescent="0.3">
      <c r="I569">
        <v>276</v>
      </c>
      <c r="K569" s="426"/>
      <c r="L569" s="271">
        <v>279</v>
      </c>
    </row>
    <row r="570" spans="9:12" x14ac:dyDescent="0.25">
      <c r="I570">
        <v>277</v>
      </c>
      <c r="K570" s="425" t="s">
        <v>87</v>
      </c>
      <c r="L570" s="272">
        <v>0.18920000000000001</v>
      </c>
    </row>
    <row r="571" spans="9:12" ht="15.75" thickBot="1" x14ac:dyDescent="0.3">
      <c r="I571">
        <v>278</v>
      </c>
      <c r="K571" s="426"/>
      <c r="L571" s="273">
        <v>280</v>
      </c>
    </row>
    <row r="572" spans="9:12" x14ac:dyDescent="0.25">
      <c r="I572">
        <v>279</v>
      </c>
      <c r="K572" s="425" t="s">
        <v>275</v>
      </c>
      <c r="L572" s="274">
        <v>0.18809999999999999</v>
      </c>
    </row>
    <row r="573" spans="9:12" ht="15.75" thickBot="1" x14ac:dyDescent="0.3">
      <c r="I573">
        <v>280</v>
      </c>
      <c r="K573" s="426"/>
      <c r="L573" s="275">
        <v>281</v>
      </c>
    </row>
    <row r="574" spans="9:12" x14ac:dyDescent="0.25">
      <c r="I574">
        <v>281</v>
      </c>
      <c r="K574" s="425" t="s">
        <v>98</v>
      </c>
      <c r="L574" s="276">
        <v>0.18779999999999999</v>
      </c>
    </row>
    <row r="575" spans="9:12" ht="15.75" thickBot="1" x14ac:dyDescent="0.3">
      <c r="I575">
        <v>282</v>
      </c>
      <c r="K575" s="426"/>
      <c r="L575" s="277">
        <v>282</v>
      </c>
    </row>
    <row r="576" spans="9:12" x14ac:dyDescent="0.25">
      <c r="I576">
        <v>283</v>
      </c>
      <c r="K576" s="425" t="s">
        <v>291</v>
      </c>
      <c r="L576" s="278">
        <v>0.18060000000000001</v>
      </c>
    </row>
    <row r="577" spans="9:12" ht="15.75" thickBot="1" x14ac:dyDescent="0.3">
      <c r="I577">
        <v>284</v>
      </c>
      <c r="K577" s="426"/>
      <c r="L577" s="279">
        <v>283</v>
      </c>
    </row>
    <row r="578" spans="9:12" x14ac:dyDescent="0.25">
      <c r="I578">
        <v>285</v>
      </c>
      <c r="K578" s="425" t="s">
        <v>177</v>
      </c>
      <c r="L578" s="280">
        <v>0.17780000000000001</v>
      </c>
    </row>
    <row r="579" spans="9:12" ht="15.75" thickBot="1" x14ac:dyDescent="0.3">
      <c r="I579">
        <v>286</v>
      </c>
      <c r="K579" s="426"/>
      <c r="L579" s="281">
        <v>284</v>
      </c>
    </row>
    <row r="580" spans="9:12" x14ac:dyDescent="0.25">
      <c r="I580">
        <v>287</v>
      </c>
      <c r="K580" s="425" t="s">
        <v>157</v>
      </c>
      <c r="L580" s="282">
        <v>0.17699999999999999</v>
      </c>
    </row>
    <row r="581" spans="9:12" ht="15.75" thickBot="1" x14ac:dyDescent="0.3">
      <c r="I581">
        <v>288</v>
      </c>
      <c r="K581" s="426"/>
      <c r="L581" s="283">
        <v>285</v>
      </c>
    </row>
    <row r="582" spans="9:12" x14ac:dyDescent="0.25">
      <c r="I582">
        <v>289</v>
      </c>
      <c r="K582" s="425" t="s">
        <v>159</v>
      </c>
      <c r="L582" s="284">
        <v>0.17150000000000001</v>
      </c>
    </row>
    <row r="583" spans="9:12" ht="15.75" thickBot="1" x14ac:dyDescent="0.3">
      <c r="I583">
        <v>290</v>
      </c>
      <c r="K583" s="426"/>
      <c r="L583" s="285">
        <v>286</v>
      </c>
    </row>
    <row r="584" spans="9:12" x14ac:dyDescent="0.25">
      <c r="I584">
        <v>291</v>
      </c>
      <c r="K584" s="425" t="s">
        <v>330</v>
      </c>
      <c r="L584" s="286">
        <v>0.16819999999999999</v>
      </c>
    </row>
    <row r="585" spans="9:12" ht="15.75" thickBot="1" x14ac:dyDescent="0.3">
      <c r="I585">
        <v>292</v>
      </c>
      <c r="K585" s="426"/>
      <c r="L585" s="287">
        <v>287</v>
      </c>
    </row>
    <row r="586" spans="9:12" x14ac:dyDescent="0.25">
      <c r="I586">
        <v>293</v>
      </c>
      <c r="K586" s="425" t="s">
        <v>283</v>
      </c>
      <c r="L586" s="288">
        <v>0.16420000000000001</v>
      </c>
    </row>
    <row r="587" spans="9:12" ht="15.75" thickBot="1" x14ac:dyDescent="0.3">
      <c r="I587">
        <v>294</v>
      </c>
      <c r="K587" s="426"/>
      <c r="L587" s="289">
        <v>288</v>
      </c>
    </row>
    <row r="588" spans="9:12" x14ac:dyDescent="0.25">
      <c r="I588">
        <v>295</v>
      </c>
      <c r="K588" s="425" t="s">
        <v>102</v>
      </c>
      <c r="L588" s="290">
        <v>0.16350000000000001</v>
      </c>
    </row>
    <row r="589" spans="9:12" ht="15.75" thickBot="1" x14ac:dyDescent="0.3">
      <c r="I589">
        <v>296</v>
      </c>
      <c r="K589" s="426"/>
      <c r="L589" s="291">
        <v>289</v>
      </c>
    </row>
    <row r="590" spans="9:12" x14ac:dyDescent="0.25">
      <c r="I590">
        <v>297</v>
      </c>
      <c r="K590" s="425" t="s">
        <v>306</v>
      </c>
      <c r="L590" s="292">
        <v>0.1623</v>
      </c>
    </row>
    <row r="591" spans="9:12" ht="15.75" thickBot="1" x14ac:dyDescent="0.3">
      <c r="I591">
        <v>298</v>
      </c>
      <c r="K591" s="426"/>
      <c r="L591" s="293">
        <v>290</v>
      </c>
    </row>
    <row r="592" spans="9:12" x14ac:dyDescent="0.25">
      <c r="I592">
        <v>299</v>
      </c>
      <c r="K592" s="425" t="s">
        <v>90</v>
      </c>
      <c r="L592" s="294">
        <v>0.1615</v>
      </c>
    </row>
    <row r="593" spans="9:12" ht="15.75" thickBot="1" x14ac:dyDescent="0.3">
      <c r="I593">
        <v>300</v>
      </c>
      <c r="K593" s="426"/>
      <c r="L593" s="295">
        <v>291</v>
      </c>
    </row>
    <row r="594" spans="9:12" x14ac:dyDescent="0.25">
      <c r="I594">
        <v>301</v>
      </c>
      <c r="K594" s="425" t="s">
        <v>55</v>
      </c>
      <c r="L594" s="296">
        <v>0.1588</v>
      </c>
    </row>
    <row r="595" spans="9:12" ht="15.75" thickBot="1" x14ac:dyDescent="0.3">
      <c r="I595">
        <v>302</v>
      </c>
      <c r="K595" s="426"/>
      <c r="L595" s="297">
        <v>292</v>
      </c>
    </row>
    <row r="596" spans="9:12" x14ac:dyDescent="0.25">
      <c r="I596">
        <v>303</v>
      </c>
      <c r="K596" s="425" t="s">
        <v>250</v>
      </c>
      <c r="L596" s="298">
        <v>0.15509999999999999</v>
      </c>
    </row>
    <row r="597" spans="9:12" ht="15.75" thickBot="1" x14ac:dyDescent="0.3">
      <c r="I597">
        <v>304</v>
      </c>
      <c r="K597" s="426"/>
      <c r="L597" s="299">
        <v>293</v>
      </c>
    </row>
    <row r="598" spans="9:12" x14ac:dyDescent="0.25">
      <c r="I598">
        <v>305</v>
      </c>
      <c r="K598" s="425" t="s">
        <v>277</v>
      </c>
      <c r="L598" s="300">
        <v>0.14990000000000001</v>
      </c>
    </row>
    <row r="599" spans="9:12" ht="15.75" thickBot="1" x14ac:dyDescent="0.3">
      <c r="I599">
        <v>306</v>
      </c>
      <c r="K599" s="426"/>
      <c r="L599" s="301">
        <v>294</v>
      </c>
    </row>
    <row r="600" spans="9:12" x14ac:dyDescent="0.25">
      <c r="I600">
        <v>307</v>
      </c>
      <c r="K600" s="425" t="s">
        <v>116</v>
      </c>
      <c r="L600" s="302">
        <v>0.1482</v>
      </c>
    </row>
    <row r="601" spans="9:12" ht="15.75" thickBot="1" x14ac:dyDescent="0.3">
      <c r="I601">
        <v>308</v>
      </c>
      <c r="K601" s="426"/>
      <c r="L601" s="303">
        <v>295</v>
      </c>
    </row>
    <row r="602" spans="9:12" x14ac:dyDescent="0.25">
      <c r="I602">
        <v>309</v>
      </c>
      <c r="K602" s="425" t="s">
        <v>285</v>
      </c>
      <c r="L602" s="304">
        <v>0.1447</v>
      </c>
    </row>
    <row r="603" spans="9:12" ht="15.75" thickBot="1" x14ac:dyDescent="0.3">
      <c r="I603">
        <v>310</v>
      </c>
      <c r="K603" s="426"/>
      <c r="L603" s="305">
        <v>296</v>
      </c>
    </row>
    <row r="604" spans="9:12" x14ac:dyDescent="0.25">
      <c r="I604">
        <v>311</v>
      </c>
      <c r="K604" s="425" t="s">
        <v>236</v>
      </c>
      <c r="L604" s="306">
        <v>0.14000000000000001</v>
      </c>
    </row>
    <row r="605" spans="9:12" ht="15.75" thickBot="1" x14ac:dyDescent="0.3">
      <c r="I605">
        <v>312</v>
      </c>
      <c r="K605" s="426"/>
      <c r="L605" s="307">
        <v>297</v>
      </c>
    </row>
    <row r="606" spans="9:12" x14ac:dyDescent="0.25">
      <c r="I606">
        <v>313</v>
      </c>
      <c r="K606" s="425" t="s">
        <v>160</v>
      </c>
      <c r="L606" s="308">
        <v>0.13950000000000001</v>
      </c>
    </row>
    <row r="607" spans="9:12" ht="15.75" thickBot="1" x14ac:dyDescent="0.3">
      <c r="I607">
        <v>314</v>
      </c>
      <c r="K607" s="426"/>
      <c r="L607" s="309">
        <v>298</v>
      </c>
    </row>
    <row r="608" spans="9:12" x14ac:dyDescent="0.25">
      <c r="I608">
        <v>315</v>
      </c>
      <c r="K608" s="425" t="s">
        <v>323</v>
      </c>
      <c r="L608" s="310">
        <v>0.1356</v>
      </c>
    </row>
    <row r="609" spans="9:12" ht="15.75" thickBot="1" x14ac:dyDescent="0.3">
      <c r="I609">
        <v>316</v>
      </c>
      <c r="K609" s="426"/>
      <c r="L609" s="311">
        <v>299</v>
      </c>
    </row>
    <row r="610" spans="9:12" x14ac:dyDescent="0.25">
      <c r="I610">
        <v>317</v>
      </c>
      <c r="K610" s="425" t="s">
        <v>136</v>
      </c>
      <c r="L610" s="312">
        <v>0.13450000000000001</v>
      </c>
    </row>
    <row r="611" spans="9:12" ht="15.75" thickBot="1" x14ac:dyDescent="0.3">
      <c r="I611">
        <v>318</v>
      </c>
      <c r="K611" s="426"/>
      <c r="L611" s="313">
        <v>300</v>
      </c>
    </row>
    <row r="612" spans="9:12" ht="15.75" thickBot="1" x14ac:dyDescent="0.3">
      <c r="I612">
        <v>319</v>
      </c>
      <c r="K612" s="62" t="s">
        <v>25</v>
      </c>
      <c r="L612" s="63" t="s">
        <v>398</v>
      </c>
    </row>
    <row r="613" spans="9:12" x14ac:dyDescent="0.25">
      <c r="I613">
        <v>320</v>
      </c>
      <c r="K613" s="425" t="s">
        <v>392</v>
      </c>
      <c r="L613" s="314">
        <v>0.13159999999999999</v>
      </c>
    </row>
    <row r="614" spans="9:12" ht="15.75" thickBot="1" x14ac:dyDescent="0.3">
      <c r="I614">
        <v>321</v>
      </c>
      <c r="K614" s="426"/>
      <c r="L614" s="315">
        <v>301</v>
      </c>
    </row>
    <row r="615" spans="9:12" x14ac:dyDescent="0.25">
      <c r="I615">
        <v>322</v>
      </c>
      <c r="K615" s="425" t="s">
        <v>367</v>
      </c>
      <c r="L615" s="316">
        <v>0.13120000000000001</v>
      </c>
    </row>
    <row r="616" spans="9:12" ht="15.75" thickBot="1" x14ac:dyDescent="0.3">
      <c r="I616">
        <v>323</v>
      </c>
      <c r="K616" s="426"/>
      <c r="L616" s="317">
        <v>302</v>
      </c>
    </row>
    <row r="617" spans="9:12" x14ac:dyDescent="0.25">
      <c r="I617">
        <v>324</v>
      </c>
      <c r="K617" s="425" t="s">
        <v>210</v>
      </c>
      <c r="L617" s="318">
        <v>0.12670000000000001</v>
      </c>
    </row>
    <row r="618" spans="9:12" ht="15.75" thickBot="1" x14ac:dyDescent="0.3">
      <c r="I618">
        <v>325</v>
      </c>
      <c r="K618" s="426"/>
      <c r="L618" s="319">
        <v>303</v>
      </c>
    </row>
    <row r="619" spans="9:12" x14ac:dyDescent="0.25">
      <c r="I619">
        <v>326</v>
      </c>
      <c r="K619" s="425" t="s">
        <v>443</v>
      </c>
      <c r="L619" s="320">
        <v>0.12590000000000001</v>
      </c>
    </row>
    <row r="620" spans="9:12" ht="15.75" thickBot="1" x14ac:dyDescent="0.3">
      <c r="I620">
        <v>327</v>
      </c>
      <c r="K620" s="426"/>
      <c r="L620" s="321">
        <v>304</v>
      </c>
    </row>
    <row r="621" spans="9:12" x14ac:dyDescent="0.25">
      <c r="I621">
        <v>328</v>
      </c>
      <c r="K621" s="425" t="s">
        <v>190</v>
      </c>
      <c r="L621" s="322">
        <v>0.1198</v>
      </c>
    </row>
    <row r="622" spans="9:12" ht="15.75" thickBot="1" x14ac:dyDescent="0.3">
      <c r="I622">
        <v>329</v>
      </c>
      <c r="K622" s="426"/>
      <c r="L622" s="323">
        <v>305</v>
      </c>
    </row>
    <row r="623" spans="9:12" x14ac:dyDescent="0.25">
      <c r="I623">
        <v>330</v>
      </c>
      <c r="K623" s="425" t="s">
        <v>251</v>
      </c>
      <c r="L623" s="324">
        <v>0.1182</v>
      </c>
    </row>
    <row r="624" spans="9:12" ht="15.75" thickBot="1" x14ac:dyDescent="0.3">
      <c r="I624">
        <v>331</v>
      </c>
      <c r="K624" s="426"/>
      <c r="L624" s="325">
        <v>306</v>
      </c>
    </row>
    <row r="625" spans="9:12" x14ac:dyDescent="0.25">
      <c r="I625">
        <v>332</v>
      </c>
      <c r="K625" s="425" t="s">
        <v>225</v>
      </c>
      <c r="L625" s="326">
        <v>0.114</v>
      </c>
    </row>
    <row r="626" spans="9:12" ht="15.75" thickBot="1" x14ac:dyDescent="0.3">
      <c r="I626">
        <v>333</v>
      </c>
      <c r="K626" s="426"/>
      <c r="L626" s="327">
        <v>307</v>
      </c>
    </row>
    <row r="627" spans="9:12" x14ac:dyDescent="0.25">
      <c r="I627">
        <v>334</v>
      </c>
      <c r="K627" s="425" t="s">
        <v>352</v>
      </c>
      <c r="L627" s="328">
        <v>0.11210000000000001</v>
      </c>
    </row>
    <row r="628" spans="9:12" ht="15.75" thickBot="1" x14ac:dyDescent="0.3">
      <c r="I628">
        <v>335</v>
      </c>
      <c r="K628" s="426"/>
      <c r="L628" s="329">
        <v>308</v>
      </c>
    </row>
    <row r="629" spans="9:12" x14ac:dyDescent="0.25">
      <c r="I629">
        <v>336</v>
      </c>
      <c r="K629" s="425" t="s">
        <v>390</v>
      </c>
      <c r="L629" s="330">
        <v>0.11119999999999999</v>
      </c>
    </row>
    <row r="630" spans="9:12" ht="15.75" thickBot="1" x14ac:dyDescent="0.3">
      <c r="I630">
        <v>337</v>
      </c>
      <c r="K630" s="426"/>
      <c r="L630" s="331">
        <v>309</v>
      </c>
    </row>
    <row r="631" spans="9:12" x14ac:dyDescent="0.25">
      <c r="I631">
        <v>338</v>
      </c>
      <c r="K631" s="425" t="s">
        <v>290</v>
      </c>
      <c r="L631" s="332">
        <v>0.1104</v>
      </c>
    </row>
    <row r="632" spans="9:12" ht="15.75" thickBot="1" x14ac:dyDescent="0.3">
      <c r="I632">
        <v>339</v>
      </c>
      <c r="K632" s="426"/>
      <c r="L632" s="333">
        <v>310</v>
      </c>
    </row>
    <row r="633" spans="9:12" x14ac:dyDescent="0.25">
      <c r="I633">
        <v>340</v>
      </c>
      <c r="K633" s="425" t="s">
        <v>360</v>
      </c>
      <c r="L633" s="334">
        <v>0.1103</v>
      </c>
    </row>
    <row r="634" spans="9:12" ht="15.75" thickBot="1" x14ac:dyDescent="0.3">
      <c r="I634">
        <v>341</v>
      </c>
      <c r="K634" s="426"/>
      <c r="L634" s="335">
        <v>311</v>
      </c>
    </row>
    <row r="635" spans="9:12" x14ac:dyDescent="0.25">
      <c r="I635">
        <v>342</v>
      </c>
      <c r="K635" s="425" t="s">
        <v>357</v>
      </c>
      <c r="L635" s="336">
        <v>0.1065</v>
      </c>
    </row>
    <row r="636" spans="9:12" ht="15.75" thickBot="1" x14ac:dyDescent="0.3">
      <c r="I636">
        <v>343</v>
      </c>
      <c r="K636" s="426"/>
      <c r="L636" s="337">
        <v>312</v>
      </c>
    </row>
    <row r="637" spans="9:12" x14ac:dyDescent="0.25">
      <c r="I637">
        <v>344</v>
      </c>
      <c r="K637" s="425" t="s">
        <v>218</v>
      </c>
      <c r="L637" s="338">
        <v>0.1046</v>
      </c>
    </row>
    <row r="638" spans="9:12" ht="15.75" thickBot="1" x14ac:dyDescent="0.3">
      <c r="I638">
        <v>345</v>
      </c>
      <c r="K638" s="426"/>
      <c r="L638" s="339">
        <v>313</v>
      </c>
    </row>
    <row r="639" spans="9:12" x14ac:dyDescent="0.25">
      <c r="I639">
        <v>346</v>
      </c>
      <c r="K639" s="425" t="s">
        <v>301</v>
      </c>
      <c r="L639" s="340">
        <v>0.1043</v>
      </c>
    </row>
    <row r="640" spans="9:12" ht="15.75" thickBot="1" x14ac:dyDescent="0.3">
      <c r="I640">
        <v>347</v>
      </c>
      <c r="K640" s="426"/>
      <c r="L640" s="341">
        <v>314</v>
      </c>
    </row>
    <row r="641" spans="11:12" x14ac:dyDescent="0.25">
      <c r="K641" s="425" t="s">
        <v>125</v>
      </c>
      <c r="L641" s="342">
        <v>0.1036</v>
      </c>
    </row>
    <row r="642" spans="11:12" ht="15.75" thickBot="1" x14ac:dyDescent="0.3">
      <c r="K642" s="426"/>
      <c r="L642" s="343">
        <v>315</v>
      </c>
    </row>
    <row r="643" spans="11:12" x14ac:dyDescent="0.25">
      <c r="K643" s="425" t="s">
        <v>441</v>
      </c>
      <c r="L643" s="344">
        <v>0.1031</v>
      </c>
    </row>
    <row r="644" spans="11:12" ht="15.75" thickBot="1" x14ac:dyDescent="0.3">
      <c r="K644" s="426"/>
      <c r="L644" s="345">
        <v>316</v>
      </c>
    </row>
    <row r="645" spans="11:12" x14ac:dyDescent="0.25">
      <c r="K645" s="425" t="s">
        <v>253</v>
      </c>
      <c r="L645" s="346">
        <v>0.1023</v>
      </c>
    </row>
    <row r="646" spans="11:12" ht="15.75" thickBot="1" x14ac:dyDescent="0.3">
      <c r="K646" s="426"/>
      <c r="L646" s="347">
        <v>317</v>
      </c>
    </row>
    <row r="647" spans="11:12" x14ac:dyDescent="0.25">
      <c r="K647" s="425" t="s">
        <v>109</v>
      </c>
      <c r="L647" s="348">
        <v>9.9000000000000005E-2</v>
      </c>
    </row>
    <row r="648" spans="11:12" ht="15.75" thickBot="1" x14ac:dyDescent="0.3">
      <c r="K648" s="426"/>
      <c r="L648" s="349">
        <v>318</v>
      </c>
    </row>
    <row r="649" spans="11:12" x14ac:dyDescent="0.25">
      <c r="K649" s="425" t="s">
        <v>311</v>
      </c>
      <c r="L649" s="350">
        <v>9.8400000000000001E-2</v>
      </c>
    </row>
    <row r="650" spans="11:12" ht="15.75" thickBot="1" x14ac:dyDescent="0.3">
      <c r="K650" s="426"/>
      <c r="L650" s="351">
        <v>319</v>
      </c>
    </row>
    <row r="651" spans="11:12" x14ac:dyDescent="0.25">
      <c r="K651" s="425" t="s">
        <v>58</v>
      </c>
      <c r="L651" s="352">
        <v>9.7699999999999995E-2</v>
      </c>
    </row>
    <row r="652" spans="11:12" ht="15.75" thickBot="1" x14ac:dyDescent="0.3">
      <c r="K652" s="426"/>
      <c r="L652" s="353">
        <v>320</v>
      </c>
    </row>
    <row r="653" spans="11:12" x14ac:dyDescent="0.25">
      <c r="K653" s="425" t="s">
        <v>195</v>
      </c>
      <c r="L653" s="354">
        <v>9.5899999999999999E-2</v>
      </c>
    </row>
    <row r="654" spans="11:12" ht="15.75" thickBot="1" x14ac:dyDescent="0.3">
      <c r="K654" s="426"/>
      <c r="L654" s="355">
        <v>321</v>
      </c>
    </row>
    <row r="655" spans="11:12" x14ac:dyDescent="0.25">
      <c r="K655" s="425" t="s">
        <v>54</v>
      </c>
      <c r="L655" s="356">
        <v>9.5600000000000004E-2</v>
      </c>
    </row>
    <row r="656" spans="11:12" ht="15.75" thickBot="1" x14ac:dyDescent="0.3">
      <c r="K656" s="426"/>
      <c r="L656" s="357">
        <v>322</v>
      </c>
    </row>
    <row r="657" spans="11:12" x14ac:dyDescent="0.25">
      <c r="K657" s="425" t="s">
        <v>97</v>
      </c>
      <c r="L657" s="358">
        <v>9.5500000000000002E-2</v>
      </c>
    </row>
    <row r="658" spans="11:12" ht="15.75" thickBot="1" x14ac:dyDescent="0.3">
      <c r="K658" s="426"/>
      <c r="L658" s="359">
        <v>323</v>
      </c>
    </row>
    <row r="659" spans="11:12" x14ac:dyDescent="0.25">
      <c r="K659" s="425" t="s">
        <v>182</v>
      </c>
      <c r="L659" s="360">
        <v>9.2600000000000002E-2</v>
      </c>
    </row>
    <row r="660" spans="11:12" ht="15.75" thickBot="1" x14ac:dyDescent="0.3">
      <c r="K660" s="426"/>
      <c r="L660" s="361">
        <v>324</v>
      </c>
    </row>
    <row r="661" spans="11:12" x14ac:dyDescent="0.25">
      <c r="K661" s="425" t="s">
        <v>227</v>
      </c>
      <c r="L661" s="362">
        <v>9.06E-2</v>
      </c>
    </row>
    <row r="662" spans="11:12" ht="15.75" thickBot="1" x14ac:dyDescent="0.3">
      <c r="K662" s="426"/>
      <c r="L662" s="363">
        <v>325</v>
      </c>
    </row>
    <row r="663" spans="11:12" ht="15.75" thickBot="1" x14ac:dyDescent="0.3">
      <c r="K663" s="62" t="s">
        <v>25</v>
      </c>
      <c r="L663" s="63" t="s">
        <v>398</v>
      </c>
    </row>
    <row r="664" spans="11:12" x14ac:dyDescent="0.25">
      <c r="K664" s="425" t="s">
        <v>320</v>
      </c>
      <c r="L664" s="364">
        <v>8.6499999999999994E-2</v>
      </c>
    </row>
    <row r="665" spans="11:12" ht="15.75" thickBot="1" x14ac:dyDescent="0.3">
      <c r="K665" s="426"/>
      <c r="L665" s="365">
        <v>326</v>
      </c>
    </row>
    <row r="666" spans="11:12" x14ac:dyDescent="0.25">
      <c r="K666" s="425" t="s">
        <v>276</v>
      </c>
      <c r="L666" s="366">
        <v>8.6199999999999999E-2</v>
      </c>
    </row>
    <row r="667" spans="11:12" ht="15.75" thickBot="1" x14ac:dyDescent="0.3">
      <c r="K667" s="426"/>
      <c r="L667" s="367">
        <v>327</v>
      </c>
    </row>
    <row r="668" spans="11:12" x14ac:dyDescent="0.25">
      <c r="K668" s="425" t="s">
        <v>165</v>
      </c>
      <c r="L668" s="368">
        <v>8.3199999999999996E-2</v>
      </c>
    </row>
    <row r="669" spans="11:12" ht="15.75" thickBot="1" x14ac:dyDescent="0.3">
      <c r="K669" s="426"/>
      <c r="L669" s="369">
        <v>328</v>
      </c>
    </row>
    <row r="670" spans="11:12" x14ac:dyDescent="0.25">
      <c r="K670" s="425" t="s">
        <v>343</v>
      </c>
      <c r="L670" s="370">
        <v>8.0299999999999996E-2</v>
      </c>
    </row>
    <row r="671" spans="11:12" ht="15.75" thickBot="1" x14ac:dyDescent="0.3">
      <c r="K671" s="426"/>
      <c r="L671" s="371">
        <v>329</v>
      </c>
    </row>
    <row r="672" spans="11:12" x14ac:dyDescent="0.25">
      <c r="K672" s="425" t="s">
        <v>92</v>
      </c>
      <c r="L672" s="372">
        <v>8.0100000000000005E-2</v>
      </c>
    </row>
    <row r="673" spans="11:12" ht="15.75" thickBot="1" x14ac:dyDescent="0.3">
      <c r="K673" s="426"/>
      <c r="L673" s="373">
        <v>330</v>
      </c>
    </row>
    <row r="674" spans="11:12" x14ac:dyDescent="0.25">
      <c r="K674" s="425" t="s">
        <v>333</v>
      </c>
      <c r="L674" s="410">
        <v>7.7100000000000002E-2</v>
      </c>
    </row>
    <row r="675" spans="11:12" ht="15.75" thickBot="1" x14ac:dyDescent="0.3">
      <c r="K675" s="426"/>
      <c r="L675" s="411">
        <v>331</v>
      </c>
    </row>
    <row r="676" spans="11:12" x14ac:dyDescent="0.25">
      <c r="K676" s="425" t="s">
        <v>442</v>
      </c>
      <c r="L676" s="376">
        <v>7.0099999999999996E-2</v>
      </c>
    </row>
    <row r="677" spans="11:12" ht="15.75" thickBot="1" x14ac:dyDescent="0.3">
      <c r="K677" s="426"/>
      <c r="L677" s="377">
        <v>332</v>
      </c>
    </row>
    <row r="678" spans="11:12" x14ac:dyDescent="0.25">
      <c r="K678" s="425" t="s">
        <v>232</v>
      </c>
      <c r="L678" s="378">
        <v>6.6900000000000001E-2</v>
      </c>
    </row>
    <row r="679" spans="11:12" ht="15.75" thickBot="1" x14ac:dyDescent="0.3">
      <c r="K679" s="426"/>
      <c r="L679" s="379">
        <v>333</v>
      </c>
    </row>
    <row r="680" spans="11:12" x14ac:dyDescent="0.25">
      <c r="K680" s="425" t="s">
        <v>222</v>
      </c>
      <c r="L680" s="380">
        <v>6.4699999999999994E-2</v>
      </c>
    </row>
    <row r="681" spans="11:12" ht="15.75" thickBot="1" x14ac:dyDescent="0.3">
      <c r="K681" s="426"/>
      <c r="L681" s="381">
        <v>334</v>
      </c>
    </row>
    <row r="682" spans="11:12" x14ac:dyDescent="0.25">
      <c r="K682" s="425" t="s">
        <v>57</v>
      </c>
      <c r="L682" s="382">
        <v>6.4500000000000002E-2</v>
      </c>
    </row>
    <row r="683" spans="11:12" ht="15.75" thickBot="1" x14ac:dyDescent="0.3">
      <c r="K683" s="426"/>
      <c r="L683" s="383">
        <v>335</v>
      </c>
    </row>
    <row r="684" spans="11:12" x14ac:dyDescent="0.25">
      <c r="K684" s="425" t="s">
        <v>278</v>
      </c>
      <c r="L684" s="384">
        <v>6.13E-2</v>
      </c>
    </row>
    <row r="685" spans="11:12" ht="15.75" thickBot="1" x14ac:dyDescent="0.3">
      <c r="K685" s="426"/>
      <c r="L685" s="385">
        <v>336</v>
      </c>
    </row>
    <row r="686" spans="11:12" x14ac:dyDescent="0.25">
      <c r="K686" s="425" t="s">
        <v>307</v>
      </c>
      <c r="L686" s="386">
        <v>5.6899999999999999E-2</v>
      </c>
    </row>
    <row r="687" spans="11:12" ht="15.75" thickBot="1" x14ac:dyDescent="0.3">
      <c r="K687" s="426"/>
      <c r="L687" s="387">
        <v>337</v>
      </c>
    </row>
    <row r="688" spans="11:12" x14ac:dyDescent="0.25">
      <c r="K688" s="425" t="s">
        <v>133</v>
      </c>
      <c r="L688" s="388">
        <v>5.0099999999999999E-2</v>
      </c>
    </row>
    <row r="689" spans="11:12" ht="15.75" thickBot="1" x14ac:dyDescent="0.3">
      <c r="K689" s="426"/>
      <c r="L689" s="389">
        <v>338</v>
      </c>
    </row>
    <row r="690" spans="11:12" x14ac:dyDescent="0.25">
      <c r="K690" s="425" t="s">
        <v>73</v>
      </c>
      <c r="L690" s="390">
        <v>4.6600000000000003E-2</v>
      </c>
    </row>
    <row r="691" spans="11:12" ht="15.75" thickBot="1" x14ac:dyDescent="0.3">
      <c r="K691" s="426"/>
      <c r="L691" s="391">
        <v>339</v>
      </c>
    </row>
    <row r="692" spans="11:12" x14ac:dyDescent="0.25">
      <c r="K692" s="425" t="s">
        <v>234</v>
      </c>
      <c r="L692" s="392">
        <v>4.19E-2</v>
      </c>
    </row>
    <row r="693" spans="11:12" ht="15.75" thickBot="1" x14ac:dyDescent="0.3">
      <c r="K693" s="426"/>
      <c r="L693" s="393">
        <v>340</v>
      </c>
    </row>
    <row r="694" spans="11:12" x14ac:dyDescent="0.25">
      <c r="K694" s="425" t="s">
        <v>163</v>
      </c>
      <c r="L694" s="394">
        <v>4.0300000000000002E-2</v>
      </c>
    </row>
    <row r="695" spans="11:12" ht="15.75" thickBot="1" x14ac:dyDescent="0.3">
      <c r="K695" s="426"/>
      <c r="L695" s="395">
        <v>341</v>
      </c>
    </row>
    <row r="696" spans="11:12" x14ac:dyDescent="0.25">
      <c r="K696" s="425" t="s">
        <v>142</v>
      </c>
      <c r="L696" s="396">
        <v>3.5999999999999997E-2</v>
      </c>
    </row>
    <row r="697" spans="11:12" ht="15.75" thickBot="1" x14ac:dyDescent="0.3">
      <c r="K697" s="426"/>
      <c r="L697" s="397">
        <v>342</v>
      </c>
    </row>
    <row r="698" spans="11:12" x14ac:dyDescent="0.25">
      <c r="K698" s="425" t="s">
        <v>208</v>
      </c>
      <c r="L698" s="398">
        <v>3.4099999999999998E-2</v>
      </c>
    </row>
    <row r="699" spans="11:12" ht="15.75" thickBot="1" x14ac:dyDescent="0.3">
      <c r="K699" s="426"/>
      <c r="L699" s="399">
        <v>343</v>
      </c>
    </row>
    <row r="700" spans="11:12" x14ac:dyDescent="0.25">
      <c r="K700" s="425" t="s">
        <v>175</v>
      </c>
      <c r="L700" s="400">
        <v>2.8500000000000001E-2</v>
      </c>
    </row>
    <row r="701" spans="11:12" ht="15.75" thickBot="1" x14ac:dyDescent="0.3">
      <c r="K701" s="426"/>
      <c r="L701" s="401">
        <v>344</v>
      </c>
    </row>
    <row r="702" spans="11:12" x14ac:dyDescent="0.25">
      <c r="K702" s="425" t="s">
        <v>239</v>
      </c>
      <c r="L702" s="402">
        <v>2.52E-2</v>
      </c>
    </row>
    <row r="703" spans="11:12" ht="15.75" thickBot="1" x14ac:dyDescent="0.3">
      <c r="K703" s="426"/>
      <c r="L703" s="403">
        <v>345</v>
      </c>
    </row>
    <row r="704" spans="11:12" x14ac:dyDescent="0.25">
      <c r="K704" s="425" t="s">
        <v>187</v>
      </c>
      <c r="L704" s="404">
        <v>2.1700000000000001E-2</v>
      </c>
    </row>
    <row r="705" spans="11:12" ht="15.75" thickBot="1" x14ac:dyDescent="0.3">
      <c r="K705" s="426"/>
      <c r="L705" s="405">
        <v>346</v>
      </c>
    </row>
    <row r="706" spans="11:12" x14ac:dyDescent="0.25">
      <c r="K706" s="425" t="s">
        <v>152</v>
      </c>
      <c r="L706" s="406">
        <v>3.5000000000000001E-3</v>
      </c>
    </row>
    <row r="707" spans="11:12" ht="15.75" thickBot="1" x14ac:dyDescent="0.3">
      <c r="K707" s="426"/>
      <c r="L707" s="407">
        <v>347</v>
      </c>
    </row>
    <row r="708" spans="11:12" ht="15.75" thickBot="1" x14ac:dyDescent="0.3">
      <c r="K708" s="62" t="s">
        <v>25</v>
      </c>
      <c r="L708" s="63" t="s">
        <v>398</v>
      </c>
    </row>
  </sheetData>
  <sortState xmlns:xlrd2="http://schemas.microsoft.com/office/spreadsheetml/2017/richdata2" ref="D2:F348">
    <sortCondition ref="D2:D348"/>
  </sortState>
  <mergeCells count="279">
    <mergeCell ref="K706:K707"/>
    <mergeCell ref="K702:K703"/>
    <mergeCell ref="K704:K705"/>
    <mergeCell ref="K698:K699"/>
    <mergeCell ref="K700:K701"/>
    <mergeCell ref="K694:K695"/>
    <mergeCell ref="K696:K697"/>
    <mergeCell ref="K690:K691"/>
    <mergeCell ref="K692:K693"/>
    <mergeCell ref="K686:K687"/>
    <mergeCell ref="K688:K689"/>
    <mergeCell ref="K682:K683"/>
    <mergeCell ref="K684:K685"/>
    <mergeCell ref="K678:K679"/>
    <mergeCell ref="K680:K681"/>
    <mergeCell ref="K674:K675"/>
    <mergeCell ref="K676:K677"/>
    <mergeCell ref="K670:K671"/>
    <mergeCell ref="K672:K673"/>
    <mergeCell ref="K666:K667"/>
    <mergeCell ref="K668:K669"/>
    <mergeCell ref="K661:K662"/>
    <mergeCell ref="K664:K665"/>
    <mergeCell ref="K657:K658"/>
    <mergeCell ref="K659:K660"/>
    <mergeCell ref="K653:K654"/>
    <mergeCell ref="K655:K656"/>
    <mergeCell ref="K649:K650"/>
    <mergeCell ref="K651:K652"/>
    <mergeCell ref="K645:K646"/>
    <mergeCell ref="K647:K648"/>
    <mergeCell ref="K641:K642"/>
    <mergeCell ref="K643:K644"/>
    <mergeCell ref="K637:K638"/>
    <mergeCell ref="K639:K640"/>
    <mergeCell ref="K633:K634"/>
    <mergeCell ref="K635:K636"/>
    <mergeCell ref="K629:K630"/>
    <mergeCell ref="K631:K632"/>
    <mergeCell ref="K625:K626"/>
    <mergeCell ref="K627:K628"/>
    <mergeCell ref="K621:K622"/>
    <mergeCell ref="K623:K624"/>
    <mergeCell ref="K617:K618"/>
    <mergeCell ref="K619:K620"/>
    <mergeCell ref="K613:K614"/>
    <mergeCell ref="K615:K616"/>
    <mergeCell ref="K608:K609"/>
    <mergeCell ref="K610:K611"/>
    <mergeCell ref="K604:K605"/>
    <mergeCell ref="K606:K607"/>
    <mergeCell ref="K600:K601"/>
    <mergeCell ref="K602:K603"/>
    <mergeCell ref="K596:K597"/>
    <mergeCell ref="K598:K599"/>
    <mergeCell ref="K592:K593"/>
    <mergeCell ref="K594:K595"/>
    <mergeCell ref="K588:K589"/>
    <mergeCell ref="K590:K591"/>
    <mergeCell ref="K584:K585"/>
    <mergeCell ref="K586:K587"/>
    <mergeCell ref="K580:K581"/>
    <mergeCell ref="K582:K583"/>
    <mergeCell ref="K576:K577"/>
    <mergeCell ref="K578:K579"/>
    <mergeCell ref="K572:K573"/>
    <mergeCell ref="K574:K575"/>
    <mergeCell ref="K568:K569"/>
    <mergeCell ref="K570:K571"/>
    <mergeCell ref="K564:K565"/>
    <mergeCell ref="K566:K567"/>
    <mergeCell ref="K559:K560"/>
    <mergeCell ref="K562:K563"/>
    <mergeCell ref="K555:K556"/>
    <mergeCell ref="K557:K558"/>
    <mergeCell ref="K551:K552"/>
    <mergeCell ref="K553:K554"/>
    <mergeCell ref="K547:K548"/>
    <mergeCell ref="K549:K550"/>
    <mergeCell ref="K543:K544"/>
    <mergeCell ref="K545:K546"/>
    <mergeCell ref="K539:K540"/>
    <mergeCell ref="K541:K542"/>
    <mergeCell ref="K535:K536"/>
    <mergeCell ref="K537:K538"/>
    <mergeCell ref="K531:K532"/>
    <mergeCell ref="K533:K534"/>
    <mergeCell ref="K527:K528"/>
    <mergeCell ref="K529:K530"/>
    <mergeCell ref="K523:K524"/>
    <mergeCell ref="K525:K526"/>
    <mergeCell ref="K519:K520"/>
    <mergeCell ref="K521:K522"/>
    <mergeCell ref="K515:K516"/>
    <mergeCell ref="K517:K518"/>
    <mergeCell ref="K511:K512"/>
    <mergeCell ref="K513:K514"/>
    <mergeCell ref="K506:K507"/>
    <mergeCell ref="K508:K509"/>
    <mergeCell ref="K502:K503"/>
    <mergeCell ref="K504:K505"/>
    <mergeCell ref="K498:K499"/>
    <mergeCell ref="K500:K501"/>
    <mergeCell ref="K494:K495"/>
    <mergeCell ref="K496:K497"/>
    <mergeCell ref="K490:K491"/>
    <mergeCell ref="K492:K493"/>
    <mergeCell ref="K486:K487"/>
    <mergeCell ref="K488:K489"/>
    <mergeCell ref="K482:K483"/>
    <mergeCell ref="K484:K485"/>
    <mergeCell ref="K478:K479"/>
    <mergeCell ref="K480:K481"/>
    <mergeCell ref="K476:K477"/>
    <mergeCell ref="K470:K471"/>
    <mergeCell ref="K472:K473"/>
    <mergeCell ref="K466:K467"/>
    <mergeCell ref="K468:K469"/>
    <mergeCell ref="K464:K465"/>
    <mergeCell ref="K457:K458"/>
    <mergeCell ref="K460:K461"/>
    <mergeCell ref="K453:K454"/>
    <mergeCell ref="K455:K456"/>
    <mergeCell ref="K449:K450"/>
    <mergeCell ref="K451:K452"/>
    <mergeCell ref="K445:K446"/>
    <mergeCell ref="K447:K448"/>
    <mergeCell ref="K441:K442"/>
    <mergeCell ref="K443:K444"/>
    <mergeCell ref="K437:K438"/>
    <mergeCell ref="K439:K440"/>
    <mergeCell ref="K433:K434"/>
    <mergeCell ref="K435:K436"/>
    <mergeCell ref="K429:K430"/>
    <mergeCell ref="K431:K432"/>
    <mergeCell ref="K425:K426"/>
    <mergeCell ref="K427:K428"/>
    <mergeCell ref="K421:K422"/>
    <mergeCell ref="K423:K424"/>
    <mergeCell ref="K417:K418"/>
    <mergeCell ref="K419:K420"/>
    <mergeCell ref="K413:K414"/>
    <mergeCell ref="K415:K416"/>
    <mergeCell ref="K409:K410"/>
    <mergeCell ref="K411:K412"/>
    <mergeCell ref="K404:K405"/>
    <mergeCell ref="K406:K407"/>
    <mergeCell ref="K400:K401"/>
    <mergeCell ref="K402:K403"/>
    <mergeCell ref="K396:K397"/>
    <mergeCell ref="K398:K399"/>
    <mergeCell ref="K392:K393"/>
    <mergeCell ref="K394:K395"/>
    <mergeCell ref="K388:K389"/>
    <mergeCell ref="K390:K391"/>
    <mergeCell ref="K384:K385"/>
    <mergeCell ref="K386:K387"/>
    <mergeCell ref="K382:K383"/>
    <mergeCell ref="K376:K377"/>
    <mergeCell ref="K378:K379"/>
    <mergeCell ref="K372:K373"/>
    <mergeCell ref="K374:K375"/>
    <mergeCell ref="K368:K369"/>
    <mergeCell ref="K370:K371"/>
    <mergeCell ref="K364:K365"/>
    <mergeCell ref="K366:K367"/>
    <mergeCell ref="K360:K361"/>
    <mergeCell ref="K362:K363"/>
    <mergeCell ref="K355:K356"/>
    <mergeCell ref="K358:K359"/>
    <mergeCell ref="K351:K352"/>
    <mergeCell ref="K353:K354"/>
    <mergeCell ref="K347:K348"/>
    <mergeCell ref="K349:K350"/>
    <mergeCell ref="K343:K344"/>
    <mergeCell ref="K345:K346"/>
    <mergeCell ref="K339:K340"/>
    <mergeCell ref="K341:K342"/>
    <mergeCell ref="K335:K336"/>
    <mergeCell ref="K337:K338"/>
    <mergeCell ref="K331:K332"/>
    <mergeCell ref="K327:K328"/>
    <mergeCell ref="K329:K330"/>
    <mergeCell ref="K323:K324"/>
    <mergeCell ref="K325:K326"/>
    <mergeCell ref="K319:K320"/>
    <mergeCell ref="K321:K322"/>
    <mergeCell ref="K315:K316"/>
    <mergeCell ref="K317:K318"/>
    <mergeCell ref="K311:K312"/>
    <mergeCell ref="K313:K314"/>
    <mergeCell ref="K307:K308"/>
    <mergeCell ref="K309:K310"/>
    <mergeCell ref="K302:K303"/>
    <mergeCell ref="K304:K305"/>
    <mergeCell ref="K298:K299"/>
    <mergeCell ref="K300:K301"/>
    <mergeCell ref="K296:K297"/>
    <mergeCell ref="K290:K291"/>
    <mergeCell ref="K286:K287"/>
    <mergeCell ref="K288:K289"/>
    <mergeCell ref="K284:K285"/>
    <mergeCell ref="K278:K279"/>
    <mergeCell ref="K280:K281"/>
    <mergeCell ref="K274:K275"/>
    <mergeCell ref="K276:K277"/>
    <mergeCell ref="K270:K271"/>
    <mergeCell ref="K266:K267"/>
    <mergeCell ref="K268:K269"/>
    <mergeCell ref="K262:K263"/>
    <mergeCell ref="K264:K265"/>
    <mergeCell ref="K260:K261"/>
    <mergeCell ref="K253:K254"/>
    <mergeCell ref="K256:K257"/>
    <mergeCell ref="K249:K250"/>
    <mergeCell ref="K251:K252"/>
    <mergeCell ref="K245:K246"/>
    <mergeCell ref="K247:K248"/>
    <mergeCell ref="K241:K242"/>
    <mergeCell ref="K237:K238"/>
    <mergeCell ref="K239:K240"/>
    <mergeCell ref="K233:K234"/>
    <mergeCell ref="K235:K236"/>
    <mergeCell ref="K229:K230"/>
    <mergeCell ref="K231:K232"/>
    <mergeCell ref="K227:K228"/>
    <mergeCell ref="K221:K222"/>
    <mergeCell ref="K219:K220"/>
    <mergeCell ref="K213:K214"/>
    <mergeCell ref="K215:K216"/>
    <mergeCell ref="K209:K210"/>
    <mergeCell ref="K211:K212"/>
    <mergeCell ref="K205:K206"/>
    <mergeCell ref="K207:K208"/>
    <mergeCell ref="K200:K201"/>
    <mergeCell ref="K202:K203"/>
    <mergeCell ref="K196:K197"/>
    <mergeCell ref="K198:K199"/>
    <mergeCell ref="K192:K193"/>
    <mergeCell ref="K194:K195"/>
    <mergeCell ref="K184:K185"/>
    <mergeCell ref="K186:K187"/>
    <mergeCell ref="K180:K181"/>
    <mergeCell ref="K182:K183"/>
    <mergeCell ref="K174:K175"/>
    <mergeCell ref="K168:K169"/>
    <mergeCell ref="K170:K171"/>
    <mergeCell ref="K164:K165"/>
    <mergeCell ref="K166:K167"/>
    <mergeCell ref="K160:K161"/>
    <mergeCell ref="K162:K163"/>
    <mergeCell ref="K156:K157"/>
    <mergeCell ref="K158:K159"/>
    <mergeCell ref="K151:K152"/>
    <mergeCell ref="K147:K148"/>
    <mergeCell ref="K139:K140"/>
    <mergeCell ref="K141:K142"/>
    <mergeCell ref="K137:K138"/>
    <mergeCell ref="K131:K132"/>
    <mergeCell ref="K133:K134"/>
    <mergeCell ref="K129:K130"/>
    <mergeCell ref="K123:K124"/>
    <mergeCell ref="K125:K126"/>
    <mergeCell ref="K119:K120"/>
    <mergeCell ref="K121:K122"/>
    <mergeCell ref="K115:K116"/>
    <mergeCell ref="K117:K118"/>
    <mergeCell ref="K111:K112"/>
    <mergeCell ref="K113:K114"/>
    <mergeCell ref="K33:K34"/>
    <mergeCell ref="K107:K108"/>
    <mergeCell ref="K109:K110"/>
    <mergeCell ref="K103:K104"/>
    <mergeCell ref="K105:K106"/>
    <mergeCell ref="K100:K101"/>
    <mergeCell ref="K78:K79"/>
    <mergeCell ref="K70:K71"/>
    <mergeCell ref="K52:K53"/>
    <mergeCell ref="K43:K44"/>
  </mergeCells>
  <hyperlinks>
    <hyperlink ref="K1" r:id="rId1" display="https://barttorvik.com/team.php?team=Louisville&amp;year=2013" xr:uid="{EAE9BD80-9E64-4BDA-910C-1ADC5D065772}"/>
    <hyperlink ref="K2" r:id="rId2" display="https://barttorvik.com/team.php?team=Louisville&amp;year=2013" xr:uid="{3EEC9854-2856-4434-A169-34F9127B018A}"/>
    <hyperlink ref="K3" r:id="rId3" display="https://barttorvik.com/team.php?team=Gonzaga&amp;year=2013" xr:uid="{A144B161-3470-480B-82E7-E96A335E00AB}"/>
    <hyperlink ref="K4" r:id="rId4" display="https://barttorvik.com/team.php?team=Gonzaga&amp;year=2013" xr:uid="{A4669ECF-4434-447C-9D83-E3037C05DBCF}"/>
    <hyperlink ref="K5" r:id="rId5" display="https://barttorvik.com/team.php?team=Indiana&amp;year=2013" xr:uid="{7A1F2A32-9B66-4F9E-8B05-4836474432EF}"/>
    <hyperlink ref="K6" r:id="rId6" display="https://barttorvik.com/team.php?team=Indiana&amp;year=2013" xr:uid="{5E4E907A-26AF-4565-859B-29F62C8ACC26}"/>
    <hyperlink ref="K7" r:id="rId7" display="https://barttorvik.com/team.php?team=Wisconsin&amp;year=2013" xr:uid="{87E060AD-D475-44ED-8780-F13CA8164A5C}"/>
    <hyperlink ref="K8" r:id="rId8" display="https://barttorvik.com/team.php?team=Wisconsin&amp;year=2013" xr:uid="{B94E349F-0486-43F3-ABC4-3A7755203450}"/>
    <hyperlink ref="K9" r:id="rId9" display="https://barttorvik.com/team.php?team=Georgetown&amp;year=2013" xr:uid="{EB72AC4E-465D-4052-855E-545352AEFFC7}"/>
    <hyperlink ref="K10" r:id="rId10" display="https://barttorvik.com/team.php?team=Georgetown&amp;year=2013" xr:uid="{F1F469B2-B460-4520-95D7-EB0871403964}"/>
    <hyperlink ref="K11" r:id="rId11" display="https://barttorvik.com/team.php?team=Duke&amp;year=2013" xr:uid="{9A23BC2E-A591-45C7-BAF8-ACB491AE8E44}"/>
    <hyperlink ref="K12" r:id="rId12" display="https://barttorvik.com/team.php?team=Duke&amp;year=2013" xr:uid="{EE94B65E-691C-4B05-981D-7C9D44397A4A}"/>
    <hyperlink ref="K13" r:id="rId13" display="https://barttorvik.com/team.php?team=Ohio+St.&amp;year=2013" xr:uid="{0D1741BE-1529-4F00-B4C2-96B45A0ADC93}"/>
    <hyperlink ref="K14" r:id="rId14" display="https://barttorvik.com/team.php?team=Ohio+St.&amp;year=2013" xr:uid="{87F89714-5BF9-41FD-948B-5914E5D12E45}"/>
    <hyperlink ref="K15" r:id="rId15" display="https://barttorvik.com/team.php?team=Oklahoma+St.&amp;year=2013" xr:uid="{DA1071B1-7771-477B-87F0-FEB90C3BED30}"/>
    <hyperlink ref="K16" r:id="rId16" display="https://barttorvik.com/team.php?team=Oklahoma+St.&amp;year=2013" xr:uid="{0CA9803C-E8DE-4772-B30F-D8DE7D175107}"/>
    <hyperlink ref="K17" r:id="rId17" display="https://barttorvik.com/team.php?team=Michigan+St.&amp;year=2013" xr:uid="{BA2E2CF3-9828-4B67-98B3-059E0F0CBB92}"/>
    <hyperlink ref="K18" r:id="rId18" display="https://barttorvik.com/team.php?team=Michigan+St.&amp;year=2013" xr:uid="{A62ADA54-6FB9-4668-98F5-9E74E23FF303}"/>
    <hyperlink ref="K19" r:id="rId19" display="https://barttorvik.com/team.php?team=Saint+Louis&amp;year=2013" xr:uid="{85D5986E-7B68-4E07-AB56-84554B80F1B6}"/>
    <hyperlink ref="K20" r:id="rId20" display="https://barttorvik.com/team.php?team=Saint+Louis&amp;year=2013" xr:uid="{CA8EDAFC-0732-438F-BA9D-F421808D57E5}"/>
    <hyperlink ref="K21" r:id="rId21" display="https://barttorvik.com/team.php?team=Saint+Mary%27s&amp;year=2013" xr:uid="{0AB49C56-B73B-4C16-B6E9-6C243A00DBCC}"/>
    <hyperlink ref="K22" r:id="rId22" display="https://barttorvik.com/team.php?team=Saint+Mary%27s&amp;year=2013" xr:uid="{7788C411-E4D2-423D-A25D-3EC8AB697B2B}"/>
    <hyperlink ref="K23" r:id="rId23" display="https://barttorvik.com/team.php?team=North+Carolina&amp;year=2013" xr:uid="{048A223F-E01B-4F98-BFBA-8E81D1E5A6C3}"/>
    <hyperlink ref="K24" r:id="rId24" display="https://barttorvik.com/team.php?team=North+Carolina&amp;year=2013" xr:uid="{667402D4-BB17-47C4-BEFC-2718C79DA0D1}"/>
    <hyperlink ref="K25" r:id="rId25" display="https://barttorvik.com/team.php?team=Illinois&amp;year=2013" xr:uid="{96879CEF-32D8-4B12-981D-B75138BE868B}"/>
    <hyperlink ref="K26" r:id="rId26" display="https://barttorvik.com/team.php?team=Illinois&amp;year=2013" xr:uid="{58E8C115-C6F2-4B4A-B323-6AB3DFF56DA0}"/>
    <hyperlink ref="K27" r:id="rId27" display="https://barttorvik.com/team.php?team=Pittsburgh&amp;year=2013" xr:uid="{1F5DD22E-16C0-4B67-9B52-583D8DF71A9A}"/>
    <hyperlink ref="K28" r:id="rId28" display="https://barttorvik.com/team.php?team=Pittsburgh&amp;year=2013" xr:uid="{8FCAAB41-8AFA-44C0-927F-149635FD9937}"/>
    <hyperlink ref="K29" r:id="rId29" display="https://barttorvik.com/team.php?team=Missouri&amp;year=2013" xr:uid="{C0156B03-70D7-430B-A71B-28266547F650}"/>
    <hyperlink ref="K30" r:id="rId30" display="https://barttorvik.com/team.php?team=Missouri&amp;year=2013" xr:uid="{E359C1BF-F6A8-414B-A842-FFC742B8EB6A}"/>
    <hyperlink ref="K31" r:id="rId31" display="https://barttorvik.com/team.php?team=Kansas+St.&amp;year=2013" xr:uid="{4E0DB763-0437-49DA-A724-FEC2E0F6A417}"/>
    <hyperlink ref="K32" r:id="rId32" display="https://barttorvik.com/team.php?team=Kansas+St.&amp;year=2013" xr:uid="{42AF2BFD-90FA-48FD-9A99-1E85C88DB921}"/>
    <hyperlink ref="K33" r:id="rId33" display="https://barttorvik.com/team.php?team=Stanford&amp;year=2013" xr:uid="{6D6D6658-740B-46EC-A568-1B7BF9784DC0}"/>
    <hyperlink ref="K35" r:id="rId34" display="https://barttorvik.com/team.php?team=Marquette&amp;year=2013" xr:uid="{C5966320-88D5-4363-93E5-CC879F559D1D}"/>
    <hyperlink ref="K36" r:id="rId35" display="https://barttorvik.com/team.php?team=Marquette&amp;year=2013" xr:uid="{A13129B3-9F70-4DEE-8595-0AB446B1000F}"/>
    <hyperlink ref="K37" r:id="rId36" display="https://barttorvik.com/team.php?team=Florida&amp;year=2013" xr:uid="{327AE474-C4D1-4B92-A05B-942A8BF63923}"/>
    <hyperlink ref="K38" r:id="rId37" display="https://barttorvik.com/team.php?team=Florida&amp;year=2013" xr:uid="{45C95EAD-E710-434A-AD35-172742AC5EA3}"/>
    <hyperlink ref="K39" r:id="rId38" display="https://barttorvik.com/team.php?team=Syracuse&amp;year=2013" xr:uid="{0706911A-3DF3-40AA-8EFB-9BAFD60419AB}"/>
    <hyperlink ref="K40" r:id="rId39" display="https://barttorvik.com/team.php?team=Syracuse&amp;year=2013" xr:uid="{ED79F6E8-591A-41CE-92F0-B88FBD9959A4}"/>
    <hyperlink ref="K41" r:id="rId40" display="https://barttorvik.com/team.php?team=New+Mexico&amp;year=2013" xr:uid="{06AE9445-BE4A-4149-B434-F98A11AFE2B7}"/>
    <hyperlink ref="K42" r:id="rId41" display="https://barttorvik.com/team.php?team=New+Mexico&amp;year=2013" xr:uid="{152D33F0-7698-4C5B-8FCF-B30A72B6F697}"/>
    <hyperlink ref="K43" r:id="rId42" display="https://barttorvik.com/team.php?team=Vanderbilt&amp;year=2013" xr:uid="{6DB9D0BD-A73F-4813-B116-1AF8FF70F233}"/>
    <hyperlink ref="K45" r:id="rId43" display="https://barttorvik.com/team.php?team=Memphis&amp;year=2013" xr:uid="{3F3D3068-C6B3-4EAA-86EB-C236E1075DEE}"/>
    <hyperlink ref="K46" r:id="rId44" display="https://barttorvik.com/team.php?team=Memphis&amp;year=2013" xr:uid="{71A6ECBE-22F9-4879-BF46-C6E02157D18B}"/>
    <hyperlink ref="K47" r:id="rId45" display="https://barttorvik.com/team.php?team=Miami+FL&amp;year=2013" xr:uid="{65868076-00CC-4CDB-861C-8AE0875F971E}"/>
    <hyperlink ref="K48" r:id="rId46" display="https://barttorvik.com/team.php?team=Miami+FL&amp;year=2013" xr:uid="{A2E8C53B-73A7-496F-8524-3F172AB77F45}"/>
    <hyperlink ref="K49" r:id="rId47" display="https://barttorvik.com/team.php?team=Valparaiso&amp;year=2013" xr:uid="{FFEF5E6B-9C6C-4F27-83F4-6B548E648D1A}"/>
    <hyperlink ref="K50" r:id="rId48" display="https://barttorvik.com/team.php?team=Valparaiso&amp;year=2013" xr:uid="{82F749F7-067E-49FC-984D-F86EE7B6850E}"/>
    <hyperlink ref="L51" r:id="rId49" display="https://barttorvik.com/trank.php?&amp;begin=20130131&amp;end=20130318&amp;conlimit=All&amp;year=2013&amp;top=0&amp;venue=A-N&amp;type=All&amp;mingames=0&amp;quad=5&amp;rpi=" xr:uid="{D277A346-D18E-415D-98F2-B84C65D60349}"/>
    <hyperlink ref="K52" r:id="rId50" display="https://barttorvik.com/team.php?team=Iowa&amp;year=2013" xr:uid="{63F2C7AA-A783-42F1-BA69-D6A1C664DF85}"/>
    <hyperlink ref="K54" r:id="rId51" display="https://barttorvik.com/team.php?team=UNLV&amp;year=2013" xr:uid="{EA332343-0506-4526-8B42-B8B0E07A6FCF}"/>
    <hyperlink ref="K55" r:id="rId52" display="https://barttorvik.com/team.php?team=UNLV&amp;year=2013" xr:uid="{62CE11C4-E413-4B07-B2DC-0BA1F5E09583}"/>
    <hyperlink ref="K56" r:id="rId53" display="https://barttorvik.com/team.php?team=Temple&amp;year=2013" xr:uid="{47AE9EBA-2E8E-456F-956E-91C20566870F}"/>
    <hyperlink ref="K57" r:id="rId54" display="https://barttorvik.com/team.php?team=Temple&amp;year=2013" xr:uid="{1ACEECB1-18AD-4527-845E-AB0124873C4B}"/>
    <hyperlink ref="K58" r:id="rId55" display="https://barttorvik.com/team.php?team=Creighton&amp;year=2013" xr:uid="{1E172C8A-BD5C-49D0-A28E-0300EADE4E02}"/>
    <hyperlink ref="K59" r:id="rId56" display="https://barttorvik.com/team.php?team=Creighton&amp;year=2013" xr:uid="{453BE519-523E-4D45-B105-6DFB5FB68ADA}"/>
    <hyperlink ref="K60" r:id="rId57" display="https://barttorvik.com/team.php?team=Kansas&amp;year=2013" xr:uid="{7185CD68-A5ED-4554-BA34-01AD086B797B}"/>
    <hyperlink ref="K61" r:id="rId58" display="https://barttorvik.com/team.php?team=Kansas&amp;year=2013" xr:uid="{FA4AA20C-820A-4BA7-A629-2264B049DD66}"/>
    <hyperlink ref="K62" r:id="rId59" display="https://barttorvik.com/team.php?team=North+Carolina+St.&amp;year=2013" xr:uid="{C392C33D-CF70-44A6-A4F6-81CDA1306EB2}"/>
    <hyperlink ref="K63" r:id="rId60" display="https://barttorvik.com/team.php?team=North+Carolina+St.&amp;year=2013" xr:uid="{664DCBDC-E5DF-45F3-88A2-EE3570ABAD7A}"/>
    <hyperlink ref="K64" r:id="rId61" display="https://barttorvik.com/team.php?team=Arizona&amp;year=2013" xr:uid="{C73C96C0-7A09-4E01-A390-3EDEB4DF7A96}"/>
    <hyperlink ref="K65" r:id="rId62" display="https://barttorvik.com/team.php?team=Arizona&amp;year=2013" xr:uid="{10AE5B07-F3D9-4952-9276-114ECC82A5BF}"/>
    <hyperlink ref="K66" r:id="rId63" display="https://barttorvik.com/team.php?team=Villanova&amp;year=2013" xr:uid="{66140F8A-BD99-4F43-AC12-D9581E4F5A37}"/>
    <hyperlink ref="K67" r:id="rId64" display="https://barttorvik.com/team.php?team=Villanova&amp;year=2013" xr:uid="{FE2E8A34-1A68-4EFB-880A-CEF798A980BF}"/>
    <hyperlink ref="K68" r:id="rId65" display="https://barttorvik.com/team.php?team=California&amp;year=2013" xr:uid="{7156033E-36DA-4C70-996C-731CEF7F191B}"/>
    <hyperlink ref="K69" r:id="rId66" display="https://barttorvik.com/team.php?team=California&amp;year=2013" xr:uid="{E72A5A24-1852-46BA-88F4-FD285350FD7E}"/>
    <hyperlink ref="K70" r:id="rId67" display="https://barttorvik.com/team.php?team=Maryland&amp;year=2013" xr:uid="{542BC1EE-4384-4D05-BD52-505045D12D97}"/>
    <hyperlink ref="K72" r:id="rId68" display="https://barttorvik.com/team.php?team=Davidson&amp;year=2013" xr:uid="{D7CB9342-B3DB-4F2C-BBC4-2691F20A5323}"/>
    <hyperlink ref="K73" r:id="rId69" display="https://barttorvik.com/team.php?team=Davidson&amp;year=2013" xr:uid="{FE6CF591-FEE4-46A9-B7DF-DF761EADA737}"/>
    <hyperlink ref="K74" r:id="rId70" display="https://barttorvik.com/team.php?team=Bucknell&amp;year=2013" xr:uid="{A1F8D317-F2C5-4600-A008-3B57F483F1E6}"/>
    <hyperlink ref="K75" r:id="rId71" display="https://barttorvik.com/team.php?team=Bucknell&amp;year=2013" xr:uid="{9AD105ED-F730-4D56-9F8F-256E788D3393}"/>
    <hyperlink ref="K76" r:id="rId72" display="https://barttorvik.com/team.php?team=Michigan&amp;year=2013" xr:uid="{8C2AB17E-7FF1-4D67-9EBE-D540B8958CBB}"/>
    <hyperlink ref="K77" r:id="rId73" display="https://barttorvik.com/team.php?team=Michigan&amp;year=2013" xr:uid="{AFFA6AB6-F6B0-44EF-9F20-73A2AB4ED962}"/>
    <hyperlink ref="K78" r:id="rId74" display="https://barttorvik.com/team.php?team=Denver&amp;year=2013" xr:uid="{BD76B44C-6259-4526-BDEB-B0B17CD3210F}"/>
    <hyperlink ref="K80" r:id="rId75" display="https://barttorvik.com/team.php?team=Iowa+St.&amp;year=2013" xr:uid="{350F1DF8-777B-4536-8FF6-F317755C4D9D}"/>
    <hyperlink ref="K81" r:id="rId76" display="https://barttorvik.com/team.php?team=Iowa+St.&amp;year=2013" xr:uid="{ECB44AE1-E336-4010-A77E-247A138CA927}"/>
    <hyperlink ref="K82" r:id="rId77" display="https://barttorvik.com/team.php?team=Boise+St.&amp;year=2013" xr:uid="{D215FC79-A1D5-4A2D-A3B2-5619F3E7880E}"/>
    <hyperlink ref="K83" r:id="rId78" display="https://barttorvik.com/team.php?team=Boise+St.&amp;year=2013" xr:uid="{5BD629FA-6EC7-42B9-82AF-F37CA62B3AE2}"/>
    <hyperlink ref="K84" r:id="rId79" display="https://barttorvik.com/team.php?team=Notre+Dame&amp;year=2013" xr:uid="{87F689AB-3FF1-4245-862A-96E9D19B3DE1}"/>
    <hyperlink ref="K85" r:id="rId80" display="https://barttorvik.com/team.php?team=Notre+Dame&amp;year=2013" xr:uid="{BC097B0A-F702-4C20-92BE-809A5D7E866F}"/>
    <hyperlink ref="K86" r:id="rId81" display="https://barttorvik.com/team.php?team=La+Salle&amp;year=2013" xr:uid="{B044F7B4-EC26-4F62-BFFE-7D182F5722BF}"/>
    <hyperlink ref="K87" r:id="rId82" display="https://barttorvik.com/team.php?team=La+Salle&amp;year=2013" xr:uid="{12B2FC6E-839E-4A9F-B9D7-042EA4081DA4}"/>
    <hyperlink ref="K88" r:id="rId83" display="https://barttorvik.com/team.php?team=Oregon&amp;year=2013" xr:uid="{058962B8-C8C9-4CB2-98E6-904FD5B54149}"/>
    <hyperlink ref="K89" r:id="rId84" display="https://barttorvik.com/team.php?team=Oregon&amp;year=2013" xr:uid="{3CDA3B1C-517A-48B4-9B60-BDB279FBCA33}"/>
    <hyperlink ref="K90" r:id="rId85" display="https://barttorvik.com/team.php?team=Colorado+St.&amp;year=2013" xr:uid="{DC5F7069-3D79-4A88-BF81-474B6947D14D}"/>
    <hyperlink ref="K91" r:id="rId86" display="https://barttorvik.com/team.php?team=Colorado+St.&amp;year=2013" xr:uid="{E23EEDC1-97AB-466D-9C18-D4B995CA7751}"/>
    <hyperlink ref="K92" r:id="rId87" display="https://barttorvik.com/team.php?team=UCLA&amp;year=2013" xr:uid="{9199326F-FF09-4495-8BE8-1D314FF8058B}"/>
    <hyperlink ref="K93" r:id="rId88" display="https://barttorvik.com/team.php?team=UCLA&amp;year=2013" xr:uid="{9FCF7537-47AF-4444-B96E-235D66CD0309}"/>
    <hyperlink ref="K94" r:id="rId89" display="https://barttorvik.com/team.php?team=VCU&amp;year=2013" xr:uid="{82E1F1D7-9EDA-42B9-920E-71431FFE2656}"/>
    <hyperlink ref="K95" r:id="rId90" display="https://barttorvik.com/team.php?team=VCU&amp;year=2013" xr:uid="{AFD78205-10BC-4D26-8DE6-EC6E34DADF2D}"/>
    <hyperlink ref="K96" r:id="rId91" display="https://barttorvik.com/team.php?team=Butler&amp;year=2013" xr:uid="{4765DA83-C2DD-4060-B601-210F453FBCD0}"/>
    <hyperlink ref="K97" r:id="rId92" display="https://barttorvik.com/team.php?team=Butler&amp;year=2013" xr:uid="{F513781D-03B2-4A14-AA19-4624E403E781}"/>
    <hyperlink ref="K98" r:id="rId93" display="https://barttorvik.com/team.php?team=Wichita+St.&amp;year=2013" xr:uid="{E21EFBB4-38BD-4C5C-9C43-1F0E602758E5}"/>
    <hyperlink ref="K99" r:id="rId94" display="https://barttorvik.com/team.php?team=Wichita+St.&amp;year=2013" xr:uid="{E8D503C0-09A8-4B4C-8AD0-6FB323A02D5C}"/>
    <hyperlink ref="K100" r:id="rId95" display="https://barttorvik.com/team.php?team=Washington&amp;year=2013" xr:uid="{3295F3C5-57E9-4E53-8371-EF50A58E094C}"/>
    <hyperlink ref="L102" r:id="rId96" display="https://barttorvik.com/trank.php?&amp;begin=20130131&amp;end=20130318&amp;conlimit=All&amp;year=2013&amp;top=0&amp;venue=A-N&amp;type=All&amp;mingames=0&amp;quad=5&amp;rpi=" xr:uid="{832C1986-C4AB-4FD1-AED4-0E4910430CB7}"/>
    <hyperlink ref="K103" r:id="rId97" display="https://barttorvik.com/team.php?team=Alabama&amp;year=2013" xr:uid="{E1A670B5-9A2E-4F19-A037-C7564511A8C0}"/>
    <hyperlink ref="K105" r:id="rId98" display="https://barttorvik.com/team.php?team=San+Francisco&amp;year=2013" xr:uid="{F3DC7479-BA99-4A09-BACB-6B33E26286BE}"/>
    <hyperlink ref="K107" r:id="rId99" display="https://barttorvik.com/team.php?team=Mercer&amp;year=2013" xr:uid="{2AE2CDBB-33B8-4B01-BAF6-F4C125402695}"/>
    <hyperlink ref="K109" r:id="rId100" display="https://barttorvik.com/team.php?team=Richmond&amp;year=2013" xr:uid="{C8564F66-3034-4007-AD3E-0ACB1E7B9D1A}"/>
    <hyperlink ref="K111" r:id="rId101" display="https://barttorvik.com/team.php?team=Southern+Miss&amp;year=2013" xr:uid="{E51EE66A-85B8-468C-AEA2-22B367E88BA8}"/>
    <hyperlink ref="K113" r:id="rId102" display="https://barttorvik.com/team.php?team=Drake&amp;year=2013" xr:uid="{114E7370-39CE-4452-AF89-90E4C3D6A37A}"/>
    <hyperlink ref="K115" r:id="rId103" display="https://barttorvik.com/team.php?team=Kent+St.&amp;year=2013" xr:uid="{ACE60BB0-4693-4A20-9C16-70B948988EFF}"/>
    <hyperlink ref="K117" r:id="rId104" display="https://barttorvik.com/team.php?team=Oregon+St.&amp;year=2013" xr:uid="{BF8F2908-6208-4F3A-8B15-D03928A8853C}"/>
    <hyperlink ref="K119" r:id="rId105" display="https://barttorvik.com/team.php?team=George+Mason&amp;year=2013" xr:uid="{FAA81FF5-4339-4264-81C3-B24E71627A6C}"/>
    <hyperlink ref="K121" r:id="rId106" display="https://barttorvik.com/team.php?team=Virginia&amp;year=2013" xr:uid="{BAD01879-58C0-49C3-95A6-CF47E2E70EB1}"/>
    <hyperlink ref="K123" r:id="rId107" display="https://barttorvik.com/team.php?team=Massachusetts&amp;year=2013" xr:uid="{6E5027B6-FD5F-4C64-A86F-F12A0A7776E3}"/>
    <hyperlink ref="K125" r:id="rId108" display="https://barttorvik.com/team.php?team=LSU&amp;year=2013" xr:uid="{878CABF4-3674-411C-80D6-6406AA1ABD91}"/>
    <hyperlink ref="K127" r:id="rId109" display="https://barttorvik.com/team.php?team=Colorado&amp;year=2013" xr:uid="{8F8A056C-9D2D-4435-A7C1-2A8A2FA817A1}"/>
    <hyperlink ref="K128" r:id="rId110" display="https://barttorvik.com/team.php?team=Colorado&amp;year=2013" xr:uid="{17676BFB-6404-46AC-BB81-E547129D8352}"/>
    <hyperlink ref="K129" r:id="rId111" display="https://barttorvik.com/team.php?team=Ohio&amp;year=2013" xr:uid="{1C843D13-187A-428E-AAFE-BA2E6771533A}"/>
    <hyperlink ref="K131" r:id="rId112" display="https://barttorvik.com/team.php?team=Rutgers&amp;year=2013" xr:uid="{54AE0767-5054-40FD-80BF-1D4F62DAD132}"/>
    <hyperlink ref="K133" r:id="rId113" display="https://barttorvik.com/team.php?team=Connecticut&amp;year=2013" xr:uid="{BB20CD0A-C5F4-4173-A795-BE728BA4B3A2}"/>
    <hyperlink ref="K135" r:id="rId114" display="https://barttorvik.com/team.php?team=Cincinnati&amp;year=2013" xr:uid="{3E816928-EF31-4398-8EA8-47BAF5EF47C1}"/>
    <hyperlink ref="K136" r:id="rId115" display="https://barttorvik.com/team.php?team=Cincinnati&amp;year=2013" xr:uid="{02EA97DF-D172-4D84-94E4-88E8EA269EFB}"/>
    <hyperlink ref="K137" r:id="rId116" display="https://barttorvik.com/team.php?team=Arizona+St.&amp;year=2013" xr:uid="{708ABA83-D51A-41A0-84BD-FE8A81CEEE50}"/>
    <hyperlink ref="K139" r:id="rId117" display="https://barttorvik.com/team.php?team=Manhattan&amp;year=2013" xr:uid="{1EA3018D-0554-4EAA-9FF7-50CD33E95E00}"/>
    <hyperlink ref="K141" r:id="rId118" display="https://barttorvik.com/team.php?team=Evansville&amp;year=2013" xr:uid="{F3D039CC-B96B-42FF-8EBD-7146629EA493}"/>
    <hyperlink ref="K143" r:id="rId119" display="https://barttorvik.com/team.php?team=Mississippi&amp;year=2013" xr:uid="{EA138922-6D26-4861-8D7C-0069DC932F84}"/>
    <hyperlink ref="K144" r:id="rId120" display="https://barttorvik.com/team.php?team=Mississippi&amp;year=2013" xr:uid="{B3DF987C-89DC-4676-A4F1-62EB38EA25F5}"/>
    <hyperlink ref="K145" r:id="rId121" display="https://barttorvik.com/team.php?team=New+Mexico+St.&amp;year=2013" xr:uid="{0B859493-541B-4E2B-9949-229B8A0000BD}"/>
    <hyperlink ref="K146" r:id="rId122" display="https://barttorvik.com/team.php?team=New+Mexico+St.&amp;year=2013" xr:uid="{638175E9-E5B0-4F5A-B32C-1E5C997F8FB6}"/>
    <hyperlink ref="K147" r:id="rId123" display="https://barttorvik.com/team.php?team=Tennessee&amp;year=2013" xr:uid="{701D1FFA-519E-4544-9074-9FF361B0DFAC}"/>
    <hyperlink ref="K149" r:id="rId124" display="https://barttorvik.com/team.php?team=San+Diego+St.&amp;year=2013" xr:uid="{7A255478-C017-4160-A202-596BC28350AF}"/>
    <hyperlink ref="K150" r:id="rId125" display="https://barttorvik.com/team.php?team=San+Diego+St.&amp;year=2013" xr:uid="{E070D2A4-855C-4C3F-9870-49449BC6910D}"/>
    <hyperlink ref="K151" r:id="rId126" display="https://barttorvik.com/team.php?team=Stony+Brook&amp;year=2013" xr:uid="{0680E0BD-EDEA-40F8-ADA4-10170292210C}"/>
    <hyperlink ref="L153" r:id="rId127" display="https://barttorvik.com/trank.php?&amp;begin=20130131&amp;end=20130318&amp;conlimit=All&amp;year=2013&amp;top=0&amp;venue=A-N&amp;type=All&amp;mingames=0&amp;quad=5&amp;rpi=" xr:uid="{E83F95B2-92CB-4FBE-8A83-E3DAF16884F5}"/>
    <hyperlink ref="K154" r:id="rId128" display="https://barttorvik.com/team.php?team=Akron&amp;year=2013" xr:uid="{73F0B8A1-7F3E-4C01-A8A0-4DFAB72D2AA6}"/>
    <hyperlink ref="K155" r:id="rId129" display="https://barttorvik.com/team.php?team=Akron&amp;year=2013" xr:uid="{E3A7C6A3-03A0-4C5E-A323-F8BB04E0F76D}"/>
    <hyperlink ref="K156" r:id="rId130" display="https://barttorvik.com/team.php?team=Fresno+St.&amp;year=2013" xr:uid="{DC1AB1CF-BE1D-44A1-A2B6-CAB1756B57A3}"/>
    <hyperlink ref="K158" r:id="rId131" display="https://barttorvik.com/team.php?team=Xavier&amp;year=2013" xr:uid="{74156A7A-AD2F-4A18-A23F-4937D26C0D6F}"/>
    <hyperlink ref="K160" r:id="rId132" display="https://barttorvik.com/team.php?team=Weber+St.&amp;year=2013" xr:uid="{9D1DBBCA-EF76-474D-BE53-3C7B59B0A8B6}"/>
    <hyperlink ref="K162" r:id="rId133" display="https://barttorvik.com/team.php?team=Southeast+Missouri+St.&amp;year=2013" xr:uid="{4C4DB95B-23FB-4BE7-A67F-1D5BEF3C42A9}"/>
    <hyperlink ref="K164" r:id="rId134" display="https://barttorvik.com/team.php?team=Detroit&amp;year=2013" xr:uid="{7087702C-7497-48D4-95E4-9321A09EE24C}"/>
    <hyperlink ref="K166" r:id="rId135" display="https://barttorvik.com/team.php?team=Princeton&amp;year=2013" xr:uid="{8CE9BB22-9A5D-4D0D-BF7A-50C3F03910F0}"/>
    <hyperlink ref="K168" r:id="rId136" display="https://barttorvik.com/team.php?team=Georgia&amp;year=2013" xr:uid="{FACD78E3-FBB6-4EC8-AD00-24B441391BAA}"/>
    <hyperlink ref="K170" r:id="rId137" display="https://barttorvik.com/team.php?team=Georgia+Tech&amp;year=2013" xr:uid="{9EA7800F-F494-4353-9B37-78E4043E9B22}"/>
    <hyperlink ref="K172" r:id="rId138" display="https://barttorvik.com/team.php?team=Albany&amp;year=2013" xr:uid="{D7D688B6-60A4-44DE-9475-57B9FBD1F881}"/>
    <hyperlink ref="K173" r:id="rId139" display="https://barttorvik.com/team.php?team=Albany&amp;year=2013" xr:uid="{1E60C676-2E6A-4F07-9993-BE82F9E0F2D7}"/>
    <hyperlink ref="K174" r:id="rId140" display="https://barttorvik.com/team.php?team=Seton+Hall&amp;year=2013" xr:uid="{3AF8F017-CB36-4956-93B9-29ECB0BB99D5}"/>
    <hyperlink ref="K176" r:id="rId141" display="https://barttorvik.com/team.php?team=Middle+Tennessee&amp;year=2013" xr:uid="{7816BD13-2D93-4659-96C5-D64D8B444232}"/>
    <hyperlink ref="K177" r:id="rId142" display="https://barttorvik.com/team.php?team=Middle+Tennessee&amp;year=2013" xr:uid="{8C4F3CB7-C754-43A6-A1AC-2C89DB02A2CD}"/>
    <hyperlink ref="K178" r:id="rId143" display="https://barttorvik.com/team.php?team=Belmont&amp;year=2013" xr:uid="{D8D4B51F-F139-4BED-9311-75C484F2079D}"/>
    <hyperlink ref="K179" r:id="rId144" display="https://barttorvik.com/team.php?team=Belmont&amp;year=2013" xr:uid="{EA6EFED6-699D-4D1B-97D5-AA4D8261E0A0}"/>
    <hyperlink ref="K180" r:id="rId145" display="https://barttorvik.com/team.php?team=Army&amp;year=2013" xr:uid="{1BF88273-42C8-48E2-8032-6FE16F757C01}"/>
    <hyperlink ref="K182" r:id="rId146" display="https://barttorvik.com/team.php?team=Wright+St.&amp;year=2013" xr:uid="{EA41F6B4-1E7E-4DEB-8E6B-F84DDB0D862B}"/>
    <hyperlink ref="K184" r:id="rId147" display="https://barttorvik.com/team.php?team=Illinois+St.&amp;year=2013" xr:uid="{F07724AD-A42C-4768-BC15-C1959998426B}"/>
    <hyperlink ref="K186" r:id="rId148" display="https://barttorvik.com/team.php?team=Providence&amp;year=2013" xr:uid="{E7BA6FA6-C26C-4650-AF73-27AB5436CD17}"/>
    <hyperlink ref="K188" r:id="rId149" display="https://barttorvik.com/team.php?team=Iona&amp;year=2013" xr:uid="{094B4431-96D7-462F-BCD6-9ED6E65B08EC}"/>
    <hyperlink ref="K189" r:id="rId150" display="https://barttorvik.com/team.php?team=Iona&amp;year=2013" xr:uid="{2E5E3D01-C4F2-4A2F-B3EC-4C3467C23ED8}"/>
    <hyperlink ref="K190" r:id="rId151" display="https://barttorvik.com/team.php?team=Oklahoma&amp;year=2013" xr:uid="{26E2DFE3-0745-4739-851E-D0BD82046EC2}"/>
    <hyperlink ref="K191" r:id="rId152" display="https://barttorvik.com/team.php?team=Oklahoma&amp;year=2013" xr:uid="{40D0B6DE-DF1F-42F9-90C1-97A5733B8828}"/>
    <hyperlink ref="K192" r:id="rId153" display="https://barttorvik.com/team.php?team=Towson&amp;year=2013" xr:uid="{4224DCDA-4CCC-47D8-A950-5E177E3A102A}"/>
    <hyperlink ref="K194" r:id="rId154" display="https://barttorvik.com/team.php?team=Baylor&amp;year=2013" xr:uid="{601F7AF6-31A6-4499-8FF0-901BD122FA65}"/>
    <hyperlink ref="K196" r:id="rId155" display="https://barttorvik.com/team.php?team=Cal+Poly&amp;year=2013" xr:uid="{3B266E68-FC8F-4B03-A349-C3DADC02B51E}"/>
    <hyperlink ref="K198" r:id="rId156" display="https://barttorvik.com/team.php?team=UAB&amp;year=2013" xr:uid="{B89D1741-D3BA-438D-BCE2-32B5724F6750}"/>
    <hyperlink ref="K200" r:id="rId157" display="https://barttorvik.com/team.php?team=Stephen+F.+Austin&amp;year=2013" xr:uid="{B37CAAD6-21D3-4317-9B7B-70ACB116F7FA}"/>
    <hyperlink ref="K202" r:id="rId158" display="https://barttorvik.com/team.php?team=SMU&amp;year=2013" xr:uid="{EFD6C15C-2052-4C34-BB72-8E1FB44FA034}"/>
    <hyperlink ref="L204" r:id="rId159" display="https://barttorvik.com/trank.php?&amp;begin=20130131&amp;end=20130318&amp;conlimit=All&amp;year=2013&amp;top=0&amp;venue=A-N&amp;type=All&amp;mingames=0&amp;quad=5&amp;rpi=" xr:uid="{A3E6C361-F4C0-4D26-8E4A-1FD80E85D851}"/>
    <hyperlink ref="K205" r:id="rId160" display="https://barttorvik.com/team.php?team=St.+John%27s&amp;year=2013" xr:uid="{4EACEA22-B81B-4852-BCED-BB8697571802}"/>
    <hyperlink ref="K207" r:id="rId161" display="https://barttorvik.com/team.php?team=Dayton&amp;year=2013" xr:uid="{394237CC-424C-4CB8-A194-68B9BA89D7C8}"/>
    <hyperlink ref="K209" r:id="rId162" display="https://barttorvik.com/team.php?team=Northern+Iowa&amp;year=2013" xr:uid="{94123C85-4426-4E04-A87A-F325A6C40DF8}"/>
    <hyperlink ref="K211" r:id="rId163" display="https://barttorvik.com/team.php?team=Penn+St.&amp;year=2013" xr:uid="{48911F1B-E658-46EB-9C85-0B6163F80DB3}"/>
    <hyperlink ref="K213" r:id="rId164" display="https://barttorvik.com/team.php?team=Robert+Morris&amp;year=2013" xr:uid="{2F14EEE6-CA35-42EB-9E3E-EF753C3E19FF}"/>
    <hyperlink ref="K215" r:id="rId165" display="https://barttorvik.com/team.php?team=UTEP&amp;year=2013" xr:uid="{1F2DC928-E03D-41CC-AB4F-F1FF8A9685DA}"/>
    <hyperlink ref="K217" r:id="rId166" display="https://barttorvik.com/team.php?team=LIU+Brooklyn&amp;year=2013" xr:uid="{774E69E3-CC98-4F62-B806-0CC536754BE5}"/>
    <hyperlink ref="K218" r:id="rId167" display="https://barttorvik.com/team.php?team=LIU+Brooklyn&amp;year=2013" xr:uid="{66DDC7BE-7F54-4778-9F78-78C1A44DD22A}"/>
    <hyperlink ref="K219" r:id="rId168" display="https://barttorvik.com/team.php?team=Niagara&amp;year=2013" xr:uid="{F29ACE71-47C8-41D7-9CE6-087F2735F7AA}"/>
    <hyperlink ref="K221" r:id="rId169" display="https://barttorvik.com/team.php?team=Boston+College&amp;year=2013" xr:uid="{2A7FDA27-7FDE-4DE4-B9CE-F627C78DBB6B}"/>
    <hyperlink ref="K223" r:id="rId170" display="https://barttorvik.com/team.php?team=Western+Kentucky&amp;year=2013" xr:uid="{46EA93BC-51D0-417F-91AC-238855463A48}"/>
    <hyperlink ref="K224" r:id="rId171" display="https://barttorvik.com/team.php?team=Western+Kentucky&amp;year=2013" xr:uid="{9B814CDB-27C2-4115-89FE-47FE51763900}"/>
    <hyperlink ref="K225" r:id="rId172" display="https://barttorvik.com/team.php?team=South+Dakota+St.&amp;year=2013" xr:uid="{490294E2-98AE-41CB-BCC1-EC9199DF45E4}"/>
    <hyperlink ref="K226" r:id="rId173" display="https://barttorvik.com/team.php?team=South+Dakota+St.&amp;year=2013" xr:uid="{3DDD7FA5-4EB5-417A-A627-6A43B27C43F5}"/>
    <hyperlink ref="K227" r:id="rId174" display="https://barttorvik.com/team.php?team=USC&amp;year=2013" xr:uid="{9109806B-9978-4BA5-8172-C13F20F9F608}"/>
    <hyperlink ref="K229" r:id="rId175" display="https://barttorvik.com/team.php?team=Tulsa&amp;year=2013" xr:uid="{F24B492D-D67E-400C-A4F1-412961DB1A38}"/>
    <hyperlink ref="K231" r:id="rId176" display="https://barttorvik.com/team.php?team=George+Washington&amp;year=2013" xr:uid="{B9603B79-3774-4A61-B769-C19ADFFFA159}"/>
    <hyperlink ref="K233" r:id="rId177" display="https://barttorvik.com/team.php?team=Rider&amp;year=2013" xr:uid="{DBF48327-81C2-4CC8-B8DE-491A522C3D34}"/>
    <hyperlink ref="K235" r:id="rId178" display="https://barttorvik.com/team.php?team=St.+Bonaventure&amp;year=2013" xr:uid="{3658FBB0-0DEA-4147-ACC7-900BE89E7EDD}"/>
    <hyperlink ref="K237" r:id="rId179" display="https://barttorvik.com/team.php?team=Saint+Joseph%27s&amp;year=2013" xr:uid="{36320D39-53EA-408D-BEF1-812C072CC8C9}"/>
    <hyperlink ref="K239" r:id="rId180" display="https://barttorvik.com/team.php?team=Green+Bay&amp;year=2013" xr:uid="{4D886FDA-FB97-4417-B892-22FAEB8F1D22}"/>
    <hyperlink ref="K241" r:id="rId181" display="https://barttorvik.com/team.php?team=Charlotte&amp;year=2013" xr:uid="{E1FDA22F-DD7A-4EC2-B9AC-0EDDDC7E5D91}"/>
    <hyperlink ref="K243" r:id="rId182" display="https://barttorvik.com/team.php?team=Florida+Gulf+Coast&amp;year=2013" xr:uid="{D37E05D6-9572-475D-BD9F-72B668BB9125}"/>
    <hyperlink ref="K244" r:id="rId183" display="https://barttorvik.com/team.php?team=Florida+Gulf+Coast&amp;year=2013" xr:uid="{9755A350-0790-4E95-AC0D-161CEB666068}"/>
    <hyperlink ref="K245" r:id="rId184" display="https://barttorvik.com/team.php?team=DePaul&amp;year=2013" xr:uid="{A90A71B6-DDC9-4EB7-B32D-0415CDF109FD}"/>
    <hyperlink ref="K247" r:id="rId185" display="https://barttorvik.com/team.php?team=North+Dakota+St.&amp;year=2013" xr:uid="{1DB2EAEF-8395-43FF-BECC-C3C0A1D4052B}"/>
    <hyperlink ref="K249" r:id="rId186" display="https://barttorvik.com/team.php?team=San+Diego&amp;year=2013" xr:uid="{98B10CA2-AD29-4B94-8087-1615D8EC4D8F}"/>
    <hyperlink ref="K251" r:id="rId187" display="https://barttorvik.com/team.php?team=Boston+University&amp;year=2013" xr:uid="{30EBF705-BC38-4498-A089-E14380954DF0}"/>
    <hyperlink ref="K253" r:id="rId188" display="https://barttorvik.com/team.php?team=Utah+St.&amp;year=2013" xr:uid="{FFB6F67F-DE8B-4883-9A7E-F7553AEE16F5}"/>
    <hyperlink ref="L255" r:id="rId189" display="https://barttorvik.com/trank.php?&amp;begin=20130131&amp;end=20130318&amp;conlimit=All&amp;year=2013&amp;top=0&amp;venue=A-N&amp;type=All&amp;mingames=0&amp;quad=5&amp;rpi=" xr:uid="{FEF9AF88-8590-434E-949B-54802717926B}"/>
    <hyperlink ref="K256" r:id="rId190" display="https://barttorvik.com/team.php?team=Utah&amp;year=2013" xr:uid="{3CBF94A6-2E01-4854-8154-D3A063E70281}"/>
    <hyperlink ref="K258" r:id="rId191" display="https://barttorvik.com/team.php?team=Northwestern+St.&amp;year=2013" xr:uid="{DA4ACEC2-688C-4D95-93C1-278426115974}"/>
    <hyperlink ref="K259" r:id="rId192" display="https://barttorvik.com/team.php?team=Northwestern+St.&amp;year=2013" xr:uid="{B05010A7-1B12-4690-9123-A9AB2BF2F0A9}"/>
    <hyperlink ref="K260" r:id="rId193" display="https://barttorvik.com/team.php?team=Lafayette&amp;year=2013" xr:uid="{C6E52046-AA96-4045-8134-A0D0E4602505}"/>
    <hyperlink ref="K262" r:id="rId194" display="https://barttorvik.com/team.php?team=East+Carolina&amp;year=2013" xr:uid="{4C3AA4CC-A0A2-4F97-90E2-E2F9A341F5A2}"/>
    <hyperlink ref="K264" r:id="rId195" display="https://barttorvik.com/team.php?team=BYU&amp;year=2013" xr:uid="{DA2B12B8-C845-4593-9C11-370C2F031100}"/>
    <hyperlink ref="K266" r:id="rId196" display="https://barttorvik.com/team.php?team=Purdue&amp;year=2013" xr:uid="{955DCE71-B82E-4179-B33B-EBACCC827CD2}"/>
    <hyperlink ref="K268" r:id="rId197" display="https://barttorvik.com/team.php?team=Eastern+Kentucky&amp;year=2013" xr:uid="{D7D6FEAA-29F1-4C99-AAAD-DF85E711BF16}"/>
    <hyperlink ref="K270" r:id="rId198" display="https://barttorvik.com/team.php?team=Nebraska&amp;year=2013" xr:uid="{FF9CDAD6-9100-4882-8E20-E37C30426D9E}"/>
    <hyperlink ref="K272" r:id="rId199" display="https://barttorvik.com/team.php?team=Harvard&amp;year=2013" xr:uid="{DBDEA4D7-0C22-4379-A9EE-FD595DA95657}"/>
    <hyperlink ref="K273" r:id="rId200" display="https://barttorvik.com/team.php?team=Harvard&amp;year=2013" xr:uid="{33B6D9CB-D04B-49FC-AE5E-C5C282B01447}"/>
    <hyperlink ref="K274" r:id="rId201" display="https://barttorvik.com/team.php?team=Texas&amp;year=2013" xr:uid="{713F106B-C87E-4D9E-906B-4141CCFF21D4}"/>
    <hyperlink ref="K276" r:id="rId202" display="https://barttorvik.com/team.php?team=Mount+St.+Mary%27s&amp;year=2013" xr:uid="{F61B683C-96FA-4C9C-A41C-F744A2BD3436}"/>
    <hyperlink ref="K278" r:id="rId203" display="https://barttorvik.com/team.php?team=IPFW&amp;year=2013" xr:uid="{F3EF6260-AC9C-406C-903A-9E61C38F5150}"/>
    <hyperlink ref="K280" r:id="rId204" display="https://barttorvik.com/team.php?team=Georgia+St.&amp;year=2013" xr:uid="{5ED73F99-D4A9-4EB1-92BD-A38E5AE1E6DC}"/>
    <hyperlink ref="K282" r:id="rId205" display="https://barttorvik.com/team.php?team=Minnesota&amp;year=2013" xr:uid="{046EA6F5-6791-4D4B-B176-D32443F86BD6}"/>
    <hyperlink ref="K283" r:id="rId206" display="https://barttorvik.com/team.php?team=Minnesota&amp;year=2013" xr:uid="{2225DCA0-90D8-45C5-B4BE-F3200E732D16}"/>
    <hyperlink ref="K284" r:id="rId207" display="https://barttorvik.com/team.php?team=West+Virginia&amp;year=2013" xr:uid="{D70CE02E-D920-44D5-8D94-3C6E8AE90A6F}"/>
    <hyperlink ref="K286" r:id="rId208" display="https://barttorvik.com/team.php?team=Morgan+St.&amp;year=2013" xr:uid="{9A60F8D1-07E1-4839-A6DA-9E63758C0A47}"/>
    <hyperlink ref="K288" r:id="rId209" display="https://barttorvik.com/team.php?team=College+of+Charleston&amp;year=2013" xr:uid="{5585F96B-156B-48CC-9881-7B8F04E0C2C7}"/>
    <hyperlink ref="K290" r:id="rId210" display="https://barttorvik.com/team.php?team=Norfolk+St.&amp;year=2013" xr:uid="{78C60E33-6AC9-4D80-9C08-2363917E8C2A}"/>
    <hyperlink ref="K292" r:id="rId211" display="https://barttorvik.com/team.php?team=James+Madison&amp;year=2013" xr:uid="{178A2392-9B46-466C-926A-F93384AE54B2}"/>
    <hyperlink ref="K293" r:id="rId212" display="https://barttorvik.com/team.php?team=James+Madison&amp;year=2013" xr:uid="{5A530C1B-80A8-40FF-8D2A-747C4C926B36}"/>
    <hyperlink ref="K294" r:id="rId213" display="https://barttorvik.com/team.php?team=Montana&amp;year=2013" xr:uid="{DA2824E8-5DBA-43BD-BEE7-F7EE89C76E8C}"/>
    <hyperlink ref="K295" r:id="rId214" display="https://barttorvik.com/team.php?team=Montana&amp;year=2013" xr:uid="{4010DA4E-6292-4331-AEF4-EECCB5549D74}"/>
    <hyperlink ref="K296" r:id="rId215" display="https://barttorvik.com/team.php?team=Northwestern&amp;year=2013" xr:uid="{6AD268A1-3100-4A02-8941-03D87085FF56}"/>
    <hyperlink ref="K298" r:id="rId216" display="https://barttorvik.com/team.php?team=Tulane&amp;year=2013" xr:uid="{4A1EFC93-AA45-4D38-98CE-47E85E3CED42}"/>
    <hyperlink ref="K300" r:id="rId217" display="https://barttorvik.com/team.php?team=Virginia+Tech&amp;year=2013" xr:uid="{7986C9DD-1743-45CA-AE69-32C875284ABE}"/>
    <hyperlink ref="K302" r:id="rId218" display="https://barttorvik.com/team.php?team=Seattle&amp;year=2013" xr:uid="{016AB03E-4120-4F4A-8D55-61C0E9F861D4}"/>
    <hyperlink ref="K304" r:id="rId219" display="https://barttorvik.com/team.php?team=Cal+St.+Bakersfield&amp;year=2013" xr:uid="{7D1BE4BB-6C7F-4CC6-8E0D-53EA91574528}"/>
    <hyperlink ref="L306" r:id="rId220" display="https://barttorvik.com/trank.php?&amp;begin=20130131&amp;end=20130318&amp;conlimit=All&amp;year=2013&amp;top=0&amp;venue=A-N&amp;type=All&amp;mingames=0&amp;quad=5&amp;rpi=" xr:uid="{ED944838-E408-49F0-B541-1F6871B758AF}"/>
    <hyperlink ref="K307" r:id="rId221" display="https://barttorvik.com/team.php?team=North+Carolina+Central&amp;year=2013" xr:uid="{45E82FF8-AF94-4902-AFDE-BB5FE80B2D46}"/>
    <hyperlink ref="K309" r:id="rId222" display="https://barttorvik.com/team.php?team=Yale&amp;year=2013" xr:uid="{A856DB03-5568-48CD-9C7F-944731DE773A}"/>
    <hyperlink ref="K311" r:id="rId223" display="https://barttorvik.com/team.php?team=Texas+A%26M&amp;year=2013" xr:uid="{8269ED65-FA54-48B1-AA81-923F3C52F433}"/>
    <hyperlink ref="K313" r:id="rId224" display="https://barttorvik.com/team.php?team=Brown&amp;year=2013" xr:uid="{DE4330F3-6234-4BBA-91F6-03E4B420D958}"/>
    <hyperlink ref="K315" r:id="rId225" display="https://barttorvik.com/team.php?team=Loyola+MD&amp;year=2013" xr:uid="{FADD069A-1E0A-4915-89F0-346844D655C0}"/>
    <hyperlink ref="K317" r:id="rId226" display="https://barttorvik.com/team.php?team=Vermont&amp;year=2013" xr:uid="{480E3465-09F2-4421-97DE-67E23A05F10D}"/>
    <hyperlink ref="K319" r:id="rId227" display="https://barttorvik.com/team.php?team=Santa+Clara&amp;year=2013" xr:uid="{86CD5829-4609-46BC-8D73-F8DCE5342969}"/>
    <hyperlink ref="K321" r:id="rId228" display="https://barttorvik.com/team.php?team=UT+Arlington&amp;year=2013" xr:uid="{81B640A1-03B0-4271-B551-EC67830E4169}"/>
    <hyperlink ref="K323" r:id="rId229" display="https://barttorvik.com/team.php?team=Stetson&amp;year=2013" xr:uid="{05F5EE0B-FA24-44C4-98C9-1FE5A7614B0C}"/>
    <hyperlink ref="K325" r:id="rId230" display="https://barttorvik.com/team.php?team=UC+Irvine&amp;year=2013" xr:uid="{9F366D92-4539-415C-A7E1-33A406B713B2}"/>
    <hyperlink ref="K327" r:id="rId231" display="https://barttorvik.com/team.php?team=UCF&amp;year=2013" xr:uid="{768D174A-B44A-4143-8193-B0BE55586239}"/>
    <hyperlink ref="K329" r:id="rId232" display="https://barttorvik.com/team.php?team=Quinnipiac&amp;year=2013" xr:uid="{411AD933-481B-4A03-97B9-BBB19226D9A4}"/>
    <hyperlink ref="K331" r:id="rId233" display="https://barttorvik.com/team.php?team=Texas+Southern&amp;year=2013" xr:uid="{B6306FE8-440D-4045-BC53-C7C97344C34B}"/>
    <hyperlink ref="K333" r:id="rId234" display="https://barttorvik.com/team.php?team=Liberty&amp;year=2013" xr:uid="{4024F54C-333B-4645-A13B-CF70941DC5D9}"/>
    <hyperlink ref="K334" r:id="rId235" display="https://barttorvik.com/team.php?team=Liberty&amp;year=2013" xr:uid="{347B9859-813D-44AE-A7BE-5B0F51916FF8}"/>
    <hyperlink ref="K335" r:id="rId236" display="https://barttorvik.com/team.php?team=Western+Illinois&amp;year=2013" xr:uid="{A71791D4-08E8-4DE5-9C26-8976837BD75F}"/>
    <hyperlink ref="K337" r:id="rId237" display="https://barttorvik.com/team.php?team=Arkansas+Pine+Bluff&amp;year=2013" xr:uid="{127D2525-433C-4F13-9683-C3E23EBA7B73}"/>
    <hyperlink ref="K339" r:id="rId238" display="https://barttorvik.com/team.php?team=Loyola+Marymount&amp;year=2013" xr:uid="{536EE8DF-CE8E-469F-BF66-B54DE8D61F91}"/>
    <hyperlink ref="K341" r:id="rId239" display="https://barttorvik.com/team.php?team=Murray+St.&amp;year=2013" xr:uid="{4E3BC930-C157-46A7-AD4C-FD3081017428}"/>
    <hyperlink ref="K343" r:id="rId240" display="https://barttorvik.com/team.php?team=Houston&amp;year=2013" xr:uid="{6AFEAF0D-E132-41A4-AD59-9392FAE8053C}"/>
    <hyperlink ref="K345" r:id="rId241" display="https://barttorvik.com/team.php?team=William+%26+Mary&amp;year=2013" xr:uid="{B5EFC065-0956-463F-B66E-CA6754A19137}"/>
    <hyperlink ref="K347" r:id="rId242" display="https://barttorvik.com/team.php?team=High+Point&amp;year=2013" xr:uid="{F1F0A44F-FBD1-4FF7-B555-B3AF94DEE7BD}"/>
    <hyperlink ref="K349" r:id="rId243" display="https://barttorvik.com/team.php?team=Wagner&amp;year=2013" xr:uid="{13413848-DBEB-44CD-BA06-B3CB066507E0}"/>
    <hyperlink ref="K351" r:id="rId244" display="https://barttorvik.com/team.php?team=Washington+St.&amp;year=2013" xr:uid="{0DCC250D-163B-4A02-96F0-7818F9C0DDF1}"/>
    <hyperlink ref="K353" r:id="rId245" display="https://barttorvik.com/team.php?team=Arkansas+St.&amp;year=2013" xr:uid="{F967ED23-DE6B-4B5E-A3C6-EE66AF1584C2}"/>
    <hyperlink ref="K355" r:id="rId246" display="https://barttorvik.com/team.php?team=Texas+St.&amp;year=2013" xr:uid="{9528BD28-4D89-4F8E-8818-44F130F8B081}"/>
    <hyperlink ref="L357" r:id="rId247" display="https://barttorvik.com/trank.php?&amp;begin=20130131&amp;end=20130318&amp;conlimit=All&amp;year=2013&amp;top=0&amp;venue=A-N&amp;type=All&amp;mingames=0&amp;quad=5&amp;rpi=" xr:uid="{F7B617EB-4906-4BFC-A404-AF7D845E7C03}"/>
    <hyperlink ref="K358" r:id="rId248" display="https://barttorvik.com/team.php?team=Old+Dominion&amp;year=2013" xr:uid="{3B49693D-0A70-4AC1-9DCF-E06DD1945DBC}"/>
    <hyperlink ref="K360" r:id="rId249" display="https://barttorvik.com/team.php?team=Canisius&amp;year=2013" xr:uid="{83EED1B8-A33E-4628-8CD6-5F418432D05E}"/>
    <hyperlink ref="K362" r:id="rId250" display="https://barttorvik.com/team.php?team=Arkansas&amp;year=2013" xr:uid="{73E68358-1218-40F1-98BC-412468BAEB2D}"/>
    <hyperlink ref="K364" r:id="rId251" display="https://barttorvik.com/team.php?team=Lehigh&amp;year=2013" xr:uid="{CDC93F66-119F-4E3B-8309-729D5644F548}"/>
    <hyperlink ref="K366" r:id="rId252" display="https://barttorvik.com/team.php?team=Loyola+Chicago&amp;year=2013" xr:uid="{204D88EA-20DC-43F8-9ABE-218005219AAB}"/>
    <hyperlink ref="K368" r:id="rId253" display="https://barttorvik.com/team.php?team=Drexel&amp;year=2013" xr:uid="{95E163F2-9B8F-4F7D-AA33-5F99C96C4340}"/>
    <hyperlink ref="K370" r:id="rId254" display="https://barttorvik.com/team.php?team=Wyoming&amp;year=2013" xr:uid="{5EE6F4C4-3438-4660-99A6-471AF9480F72}"/>
    <hyperlink ref="K372" r:id="rId255" display="https://barttorvik.com/team.php?team=Tennessee+St.&amp;year=2013" xr:uid="{1474A200-9E53-46D7-A5AB-42D85C18F254}"/>
    <hyperlink ref="K374" r:id="rId256" display="https://barttorvik.com/team.php?team=South+Florida&amp;year=2013" xr:uid="{3135569C-77AF-43F3-B294-6367E56607D0}"/>
    <hyperlink ref="K376" r:id="rId257" display="https://barttorvik.com/team.php?team=Austin+Peay&amp;year=2013" xr:uid="{73078FF3-355F-441E-B56F-1B50D84DCE16}"/>
    <hyperlink ref="K378" r:id="rId258" display="https://barttorvik.com/team.php?team=Ball+St.&amp;year=2013" xr:uid="{5F8F88EC-9FAD-4C1B-A664-4BF021DB8725}"/>
    <hyperlink ref="K380" r:id="rId259" display="https://barttorvik.com/team.php?team=Pacific&amp;year=2013" xr:uid="{D247A985-7B6E-45EC-B932-D3E8E636F848}"/>
    <hyperlink ref="K381" r:id="rId260" display="https://barttorvik.com/team.php?team=Pacific&amp;year=2013" xr:uid="{6D8916FB-8146-4937-83AB-B5D19B74C987}"/>
    <hyperlink ref="K382" r:id="rId261" display="https://barttorvik.com/team.php?team=Buffalo&amp;year=2013" xr:uid="{2E66D228-BEC9-4DF9-AD4B-B4F894BA35FB}"/>
    <hyperlink ref="K384" r:id="rId262" display="https://barttorvik.com/team.php?team=Appalachian+St.&amp;year=2013" xr:uid="{C365E15B-5CB0-4938-9E80-BEF2FBD43FAA}"/>
    <hyperlink ref="K386" r:id="rId263" display="https://barttorvik.com/team.php?team=Clemson&amp;year=2013" xr:uid="{587AB9E5-47A3-4614-ABAF-9FFF03A9BED4}"/>
    <hyperlink ref="K388" r:id="rId264" display="https://barttorvik.com/team.php?team=Florida+St.&amp;year=2013" xr:uid="{D5F62870-A168-47F7-8547-C3E57F9177E9}"/>
    <hyperlink ref="K390" r:id="rId265" display="https://barttorvik.com/team.php?team=Cal+St.+Northridge&amp;year=2013" xr:uid="{E98C4E24-1FEC-43C6-895E-9D7627CDE6F5}"/>
    <hyperlink ref="K392" r:id="rId266" display="https://barttorvik.com/team.php?team=Toledo&amp;year=2013" xr:uid="{A5B0CA1E-A60D-4C73-AD6F-2550BB76D0BC}"/>
    <hyperlink ref="K394" r:id="rId267" display="https://barttorvik.com/team.php?team=Gardner+Webb&amp;year=2013" xr:uid="{EA5ABC2A-BD27-4405-893B-5E82EDF01161}"/>
    <hyperlink ref="K396" r:id="rId268" display="https://barttorvik.com/team.php?team=Delaware&amp;year=2013" xr:uid="{51A555D1-BF69-4244-B8C8-E0C590C5CD52}"/>
    <hyperlink ref="K398" r:id="rId269" display="https://barttorvik.com/team.php?team=Miami+OH&amp;year=2013" xr:uid="{A63ED954-3E0F-4EA4-9392-15C1628FF4A2}"/>
    <hyperlink ref="K400" r:id="rId270" display="https://barttorvik.com/team.php?team=Pepperdine&amp;year=2013" xr:uid="{3A8EDD1C-413C-43D9-95C2-99313504DBE6}"/>
    <hyperlink ref="K402" r:id="rId271" display="https://barttorvik.com/team.php?team=Texas+Tech&amp;year=2013" xr:uid="{5A009B6E-7FDB-4AAA-A1E5-5D3F8833C04C}"/>
    <hyperlink ref="K404" r:id="rId272" display="https://barttorvik.com/team.php?team=UTSA&amp;year=2013" xr:uid="{6A9BC5AF-A36A-4C62-BC4C-A0F0CED19A67}"/>
    <hyperlink ref="K406" r:id="rId273" display="https://barttorvik.com/team.php?team=Western+Michigan&amp;year=2013" xr:uid="{99E2AC69-FCD4-4A70-9B44-512E78ECBE63}"/>
    <hyperlink ref="L408" r:id="rId274" display="https://barttorvik.com/trank.php?&amp;begin=20130131&amp;end=20130318&amp;conlimit=All&amp;year=2013&amp;top=0&amp;venue=A-N&amp;type=All&amp;mingames=0&amp;quad=5&amp;rpi=" xr:uid="{45D72D93-04A1-4D80-AD63-5A1669F45F24}"/>
    <hyperlink ref="K409" r:id="rId275" display="https://barttorvik.com/team.php?team=Cornell&amp;year=2013" xr:uid="{3BCEC29F-F5FA-4D9D-8154-3565D5B1C010}"/>
    <hyperlink ref="K411" r:id="rId276" display="https://barttorvik.com/team.php?team=Marist&amp;year=2013" xr:uid="{D24BDBE8-4DB3-4FFF-B265-C593029C70A3}"/>
    <hyperlink ref="K413" r:id="rId277" display="https://barttorvik.com/team.php?team=Bowling+Green&amp;year=2013" xr:uid="{2811CC7F-09C6-4A91-B08B-567F6558FB3D}"/>
    <hyperlink ref="K415" r:id="rId278" display="https://barttorvik.com/team.php?team=Indiana+St.&amp;year=2013" xr:uid="{A1139017-8AE7-4E2A-A36B-A64B97360CFC}"/>
    <hyperlink ref="K417" r:id="rId279" display="https://barttorvik.com/team.php?team=Northeastern&amp;year=2013" xr:uid="{D577E21C-6DA9-4B34-BD94-CCFC6CAA9CCA}"/>
    <hyperlink ref="K419" r:id="rId280" display="https://barttorvik.com/team.php?team=Missouri+St.&amp;year=2013" xr:uid="{550E726C-E0D8-4443-8D5B-1EE4830B7750}"/>
    <hyperlink ref="K421" r:id="rId281" display="https://barttorvik.com/team.php?team=FIU&amp;year=2013" xr:uid="{5D846D5E-699F-40E1-B840-9A5B05B4E49F}"/>
    <hyperlink ref="K423" r:id="rId282" display="https://barttorvik.com/team.php?team=North+Dakota&amp;year=2013" xr:uid="{DC9D3F61-638F-4C69-BE26-4540792F3797}"/>
    <hyperlink ref="K425" r:id="rId283" display="https://barttorvik.com/team.php?team=USC+Upstate&amp;year=2013" xr:uid="{F3EC51F2-B263-4A18-8CF7-77B5ABB5E482}"/>
    <hyperlink ref="K427" r:id="rId284" display="https://barttorvik.com/team.php?team=Rhode+Island&amp;year=2013" xr:uid="{C0FEEACC-6EEE-46E4-9E1A-00C7687D6E8D}"/>
    <hyperlink ref="K429" r:id="rId285" display="https://barttorvik.com/team.php?team=Maine&amp;year=2013" xr:uid="{45800C63-50A2-4D84-9A06-B4B3B11E5385}"/>
    <hyperlink ref="K431" r:id="rId286" display="https://barttorvik.com/team.php?team=Marshall&amp;year=2013" xr:uid="{1DBA5A42-4159-4314-B344-E69F250E1039}"/>
    <hyperlink ref="K433" r:id="rId287" display="https://barttorvik.com/team.php?team=Bradley&amp;year=2013" xr:uid="{356F4CAD-A002-4B2E-9369-5541DCA521AB}"/>
    <hyperlink ref="K435" r:id="rId288" display="https://barttorvik.com/team.php?team=Southern+Illinois&amp;year=2013" xr:uid="{7B403463-8A23-4561-BA1C-4D97CD7FC514}"/>
    <hyperlink ref="K437" r:id="rId289" display="https://barttorvik.com/team.php?team=Central+Michigan&amp;year=2013" xr:uid="{13440167-7F98-4BB7-968E-BEFCDC4C88F3}"/>
    <hyperlink ref="K439" r:id="rId290" display="https://barttorvik.com/team.php?team=Long+Beach+St.&amp;year=2013" xr:uid="{7861C96C-C585-4986-9B96-A347EBF6F7C0}"/>
    <hyperlink ref="K441" r:id="rId291" display="https://barttorvik.com/team.php?team=Northern+Colorado&amp;year=2013" xr:uid="{EE4F910F-5744-4361-8A0A-F825A7C31F43}"/>
    <hyperlink ref="K443" r:id="rId292" display="https://barttorvik.com/team.php?team=UC+Davis&amp;year=2013" xr:uid="{F93A57EA-20CA-4CF1-A601-7676B3AAD53C}"/>
    <hyperlink ref="K445" r:id="rId293" display="https://barttorvik.com/team.php?team=Wake+Forest&amp;year=2013" xr:uid="{3CF80D1D-D0D3-480F-A196-2D816D797724}"/>
    <hyperlink ref="K447" r:id="rId294" display="https://barttorvik.com/team.php?team=Air+Force&amp;year=2013" xr:uid="{8E19E76F-6058-4A26-9CF4-66EBAE9C280C}"/>
    <hyperlink ref="K449" r:id="rId295" display="https://barttorvik.com/team.php?team=Kentucky&amp;year=2013" xr:uid="{68EE39C9-0A33-457C-801A-F9E1C332CF0D}"/>
    <hyperlink ref="K451" r:id="rId296" display="https://barttorvik.com/team.php?team=Oral+Roberts&amp;year=2013" xr:uid="{3BD81E5B-F480-4E61-9B4E-31B59046FB3F}"/>
    <hyperlink ref="K453" r:id="rId297" display="https://barttorvik.com/team.php?team=Eastern+Michigan&amp;year=2013" xr:uid="{D388F686-BCA2-4C21-A739-FD9EC4BF07E8}"/>
    <hyperlink ref="K455" r:id="rId298" display="https://barttorvik.com/team.php?team=Louisiana+Tech&amp;year=2013" xr:uid="{1B3B004F-E908-496D-959F-75D19AD152A0}"/>
    <hyperlink ref="K457" r:id="rId299" display="https://barttorvik.com/team.php?team=Jacksonville+St.&amp;year=2013" xr:uid="{9A281E03-A480-4FFD-B562-3E2E2BB384AF}"/>
    <hyperlink ref="L459" r:id="rId300" display="https://barttorvik.com/trank.php?&amp;begin=20130131&amp;end=20130318&amp;conlimit=All&amp;year=2013&amp;top=0&amp;venue=A-N&amp;type=All&amp;mingames=0&amp;quad=5&amp;rpi=" xr:uid="{C56CAED8-37BF-4C51-A1DA-2CBA36EF2758}"/>
    <hyperlink ref="K460" r:id="rId301" display="https://barttorvik.com/team.php?team=Western+Carolina&amp;year=2013" xr:uid="{A6EDBB99-0CE1-4513-BD83-9B6AF0523F1B}"/>
    <hyperlink ref="K462" r:id="rId302" display="https://barttorvik.com/team.php?team=North+Carolina+A%26T&amp;year=2013" xr:uid="{4F38A458-0463-40EA-9503-8B7318DCD90B}"/>
    <hyperlink ref="K463" r:id="rId303" display="https://barttorvik.com/team.php?team=North+Carolina+A%26T&amp;year=2013" xr:uid="{604B8A80-301E-450C-9C87-3E44A4840302}"/>
    <hyperlink ref="K464" r:id="rId304" display="https://barttorvik.com/team.php?team=Mississippi+St.&amp;year=2013" xr:uid="{132C6B64-C8EF-4265-899D-E533421680EE}"/>
    <hyperlink ref="K466" r:id="rId305" display="https://barttorvik.com/team.php?team=Fairfield&amp;year=2013" xr:uid="{92C892D0-3370-4995-867D-44A3DE46B38E}"/>
    <hyperlink ref="K468" r:id="rId306" display="https://barttorvik.com/team.php?team=Bryant&amp;year=2013" xr:uid="{71C9B400-E88C-400C-9E75-0AC8B0912CA0}"/>
    <hyperlink ref="K470" r:id="rId307" display="https://barttorvik.com/team.php?team=Texas+A%26M+Corpus+Chris&amp;year=2013" xr:uid="{10C4660C-33A6-46A5-8B8D-51C9331AEE6D}"/>
    <hyperlink ref="K472" r:id="rId308" display="https://barttorvik.com/team.php?team=Nevada&amp;year=2013" xr:uid="{7AA7AB42-86D3-46C3-99BF-F86F9DA66C11}"/>
    <hyperlink ref="K474" r:id="rId309" display="https://barttorvik.com/team.php?team=Southern&amp;year=2013" xr:uid="{4A2B82CC-2435-42AC-ABB0-4FC8194452A4}"/>
    <hyperlink ref="K475" r:id="rId310" display="https://barttorvik.com/team.php?team=Southern&amp;year=2013" xr:uid="{1A446A27-C342-4F17-81B8-FA04013B0921}"/>
    <hyperlink ref="K476" r:id="rId311" display="https://barttorvik.com/team.php?team=Savannah+St.&amp;year=2013" xr:uid="{B7257380-352E-410B-9433-569475B70B5A}"/>
    <hyperlink ref="K478" r:id="rId312" display="https://barttorvik.com/team.php?team=Fordham&amp;year=2013" xr:uid="{6DCE784E-2347-4C0F-9B0F-0FD12C464110}"/>
    <hyperlink ref="K480" r:id="rId313" display="https://barttorvik.com/team.php?team=Eastern+Washington&amp;year=2013" xr:uid="{2A4E37DA-7F8A-49F2-8B22-C775D67AF23E}"/>
    <hyperlink ref="K482" r:id="rId314" display="https://barttorvik.com/team.php?team=Auburn&amp;year=2013" xr:uid="{9D057FE2-8D1C-4E08-800F-0DC41B3591B5}"/>
    <hyperlink ref="K484" r:id="rId315" display="https://barttorvik.com/team.php?team=Hampton&amp;year=2013" xr:uid="{1A134D0A-0E6F-4CE2-8AFD-158F41567D1C}"/>
    <hyperlink ref="K486" r:id="rId316" display="https://barttorvik.com/team.php?team=Oakland&amp;year=2013" xr:uid="{B6BEB284-3A6D-46E5-9E8D-9BB4F7144D8A}"/>
    <hyperlink ref="K488" r:id="rId317" display="https://barttorvik.com/team.php?team=Idaho&amp;year=2013" xr:uid="{CCFB08B0-FD21-4402-B44A-E0D89423776E}"/>
    <hyperlink ref="K490" r:id="rId318" display="https://barttorvik.com/team.php?team=Columbia&amp;year=2013" xr:uid="{29937BB1-4948-4641-82A4-CC798773EFF7}"/>
    <hyperlink ref="K492" r:id="rId319" display="https://barttorvik.com/team.php?team=Sam+Houston+St.&amp;year=2013" xr:uid="{62BDF52E-6395-42C4-B9E1-846A11B61B1B}"/>
    <hyperlink ref="K494" r:id="rId320" display="https://barttorvik.com/team.php?team=Duquesne&amp;year=2013" xr:uid="{74C94FBF-4043-4CAE-843A-BB8FF475A8BC}"/>
    <hyperlink ref="K496" r:id="rId321" display="https://barttorvik.com/team.php?team=Northern+Kentucky&amp;year=2013" xr:uid="{0A1CF38A-F52F-494E-AB73-7606197CCFA7}"/>
    <hyperlink ref="K498" r:id="rId322" display="https://barttorvik.com/team.php?team=Central+Connecticut&amp;year=2013" xr:uid="{6C4D263A-222B-4489-A473-796EA2015B2A}"/>
    <hyperlink ref="K500" r:id="rId323" display="https://barttorvik.com/team.php?team=Eastern+Illinois&amp;year=2013" xr:uid="{84BD5F53-11AD-463E-ABE6-5F72D5943B8D}"/>
    <hyperlink ref="K502" r:id="rId324" display="https://barttorvik.com/team.php?team=UNC+Greensboro&amp;year=2013" xr:uid="{F1B11051-BA22-4DEA-9937-4EC425108A27}"/>
    <hyperlink ref="K504" r:id="rId325" display="https://barttorvik.com/team.php?team=Charleston+Southern&amp;year=2013" xr:uid="{E5B51FBD-81DD-4041-9C27-0638FFE14CEF}"/>
    <hyperlink ref="K506" r:id="rId326" display="https://barttorvik.com/team.php?team=UNC+Asheville&amp;year=2013" xr:uid="{3111CAA2-75AC-4FF1-B556-A76575C6F542}"/>
    <hyperlink ref="K508" r:id="rId327" display="https://barttorvik.com/team.php?team=Morehead+St.&amp;year=2013" xr:uid="{A82AE756-6455-4A0A-83BA-5623A24D2677}"/>
    <hyperlink ref="L510" r:id="rId328" display="https://barttorvik.com/trank.php?&amp;begin=20130131&amp;end=20130318&amp;conlimit=All&amp;year=2013&amp;top=0&amp;venue=A-N&amp;type=All&amp;mingames=0&amp;quad=5&amp;rpi=" xr:uid="{96298719-441D-4BE1-86DD-E64865F7961D}"/>
    <hyperlink ref="K511" r:id="rId329" display="https://barttorvik.com/team.php?team=UMBC&amp;year=2013" xr:uid="{1C4CBB8A-3FC9-450B-ACA9-23189EAB0EE8}"/>
    <hyperlink ref="K513" r:id="rId330" display="https://barttorvik.com/team.php?team=UC+Santa+Barbara&amp;year=2013" xr:uid="{7CD9DCBE-0CAF-4EE2-B43E-5176B414B56F}"/>
    <hyperlink ref="K515" r:id="rId331" display="https://barttorvik.com/team.php?team=South+Dakota&amp;year=2013" xr:uid="{6DCEE423-9785-4B97-A782-69820F7A04F9}"/>
    <hyperlink ref="K517" r:id="rId332" display="https://barttorvik.com/team.php?team=Elon&amp;year=2013" xr:uid="{213E305F-E1FB-41BD-986C-0283B69D8ACA}"/>
    <hyperlink ref="K519" r:id="rId333" display="https://barttorvik.com/team.php?team=Dartmouth&amp;year=2013" xr:uid="{6899E4C4-DC8F-4451-B3D1-1DBE157BF980}"/>
    <hyperlink ref="K521" r:id="rId334" display="https://barttorvik.com/team.php?team=South+Alabama&amp;year=2013" xr:uid="{26CD11E0-E377-4680-B27C-C057D94F7B9F}"/>
    <hyperlink ref="K523" r:id="rId335" display="https://barttorvik.com/team.php?team=VMI&amp;year=2013" xr:uid="{5257E428-D3CA-4B07-99F7-B3F247FB1910}"/>
    <hyperlink ref="K525" r:id="rId336" display="https://barttorvik.com/team.php?team=Penn&amp;year=2013" xr:uid="{A1F22508-99DE-4356-B237-65AC96598C79}"/>
    <hyperlink ref="K527" r:id="rId337" display="https://barttorvik.com/team.php?team=Youngstown+St.&amp;year=2013" xr:uid="{F55E4A58-C833-45CB-8CAF-31B30E66E2F1}"/>
    <hyperlink ref="K529" r:id="rId338" display="https://barttorvik.com/team.php?team=Georgia+Southern&amp;year=2013" xr:uid="{70BBC590-CEF5-41D9-93D3-5D5F814F3C77}"/>
    <hyperlink ref="K531" r:id="rId339" display="https://barttorvik.com/team.php?team=Saint+Peter%27s&amp;year=2013" xr:uid="{079179D6-64F6-41D5-9D33-9D2C54002336}"/>
    <hyperlink ref="K533" r:id="rId340" display="https://barttorvik.com/team.php?team=Tennessee+Tech&amp;year=2013" xr:uid="{0640CCAF-5AAC-4349-88B3-743F27E5FDCA}"/>
    <hyperlink ref="K535" r:id="rId341" display="https://barttorvik.com/team.php?team=Colgate&amp;year=2013" xr:uid="{844F8376-0CB1-450D-A4E6-397377AEF5C1}"/>
    <hyperlink ref="K537" r:id="rId342" display="https://barttorvik.com/team.php?team=Longwood&amp;year=2013" xr:uid="{7ABE6A95-005A-40E4-BF1F-4DA4EA8B7CA0}"/>
    <hyperlink ref="K539" r:id="rId343" display="https://barttorvik.com/team.php?team=Hartford&amp;year=2013" xr:uid="{C739AA90-3F2F-4517-B276-AA7A907F9656}"/>
    <hyperlink ref="K541" r:id="rId344" display="https://barttorvik.com/team.php?team=Southeastern+Louisiana&amp;year=2013" xr:uid="{64C64079-99FE-411B-878F-A87FAF53809A}"/>
    <hyperlink ref="K543" r:id="rId345" display="https://barttorvik.com/team.php?team=St.+Francis+NY&amp;year=2013" xr:uid="{D71D8E8B-308F-4127-B7FB-275D7E12111D}"/>
    <hyperlink ref="K545" r:id="rId346" display="https://barttorvik.com/team.php?team=Troy&amp;year=2013" xr:uid="{782FCB85-171A-4243-B09E-78A14B214E95}"/>
    <hyperlink ref="K547" r:id="rId347" display="https://barttorvik.com/team.php?team=Illinois+Chicago&amp;year=2013" xr:uid="{214B2E70-B683-435A-B6D6-6CCDD3E5FB9D}"/>
    <hyperlink ref="K549" r:id="rId348" display="https://barttorvik.com/team.php?team=Nicholls+St.&amp;year=2013" xr:uid="{11B8B178-5CCF-47F5-9162-6E5517756301}"/>
    <hyperlink ref="K551" r:id="rId349" display="https://barttorvik.com/team.php?team=NJIT&amp;year=2013" xr:uid="{FC7C60C6-01E0-45E7-92DC-8BAC38DFF019}"/>
    <hyperlink ref="K553" r:id="rId350" display="https://barttorvik.com/team.php?team=South+Carolina&amp;year=2013" xr:uid="{63F5B0A0-35A1-4FFE-B9D2-7339C1AB39B1}"/>
    <hyperlink ref="K555" r:id="rId351" display="https://barttorvik.com/team.php?team=Louisiana+Lafayette&amp;year=2013" xr:uid="{E867DDE3-A37F-4502-8F21-3316B8520C93}"/>
    <hyperlink ref="K557" r:id="rId352" display="https://barttorvik.com/team.php?team=Florida+Atlantic&amp;year=2013" xr:uid="{4FF0A6E7-717A-4AC0-B9F0-602BD2184799}"/>
    <hyperlink ref="K559" r:id="rId353" display="https://barttorvik.com/team.php?team=Bethune+Cookman&amp;year=2013" xr:uid="{A96279E0-F4C9-4235-B23E-AD9668533E32}"/>
    <hyperlink ref="L561" r:id="rId354" display="https://barttorvik.com/trank.php?&amp;begin=20130131&amp;end=20130318&amp;conlimit=All&amp;year=2013&amp;top=0&amp;venue=A-N&amp;type=All&amp;mingames=0&amp;quad=5&amp;rpi=" xr:uid="{154779C3-71B0-4605-82F4-C5EE0AC73957}"/>
    <hyperlink ref="K562" r:id="rId355" display="https://barttorvik.com/team.php?team=Jackson+St.&amp;year=2013" xr:uid="{7C896A8F-EA51-41F5-82C3-08596538A6BE}"/>
    <hyperlink ref="K564" r:id="rId356" display="https://barttorvik.com/team.php?team=Samford&amp;year=2013" xr:uid="{2D9CB541-433A-47C1-B1FB-2EB53A3E6EF3}"/>
    <hyperlink ref="K566" r:id="rId357" display="https://barttorvik.com/team.php?team=Cleveland+St.&amp;year=2013" xr:uid="{24E52389-6CB2-4A24-9EF9-CCA78D00A72F}"/>
    <hyperlink ref="K568" r:id="rId358" display="https://barttorvik.com/team.php?team=Northern+Illinois&amp;year=2013" xr:uid="{81839078-00A9-4DE4-88FD-3425ABD734F9}"/>
    <hyperlink ref="K570" r:id="rId359" display="https://barttorvik.com/team.php?team=Cal+St.+Fullerton&amp;year=2013" xr:uid="{51E1C619-526A-45A1-A987-51D8DF646493}"/>
    <hyperlink ref="K572" r:id="rId360" display="https://barttorvik.com/team.php?team=Portland&amp;year=2013" xr:uid="{C22135F4-6424-47E1-992E-25FB48F29024}"/>
    <hyperlink ref="K574" r:id="rId361" display="https://barttorvik.com/team.php?team=Chicago+St.&amp;year=2013" xr:uid="{7FC71927-614B-4E1C-B314-3888DCE513D9}"/>
    <hyperlink ref="K576" r:id="rId362" display="https://barttorvik.com/team.php?team=Sacred+Heart&amp;year=2013" xr:uid="{AA9050F6-A369-464D-97CD-50D163D2B304}"/>
    <hyperlink ref="K578" r:id="rId363" display="https://barttorvik.com/team.php?team=Jacksonville&amp;year=2013" xr:uid="{C243B5CF-136E-472E-8C43-E39F5D659BE6}"/>
    <hyperlink ref="K580" r:id="rId364" display="https://barttorvik.com/team.php?team=Hawaii&amp;year=2013" xr:uid="{51A05036-A90E-4987-B14A-C90BA0A66225}"/>
    <hyperlink ref="K582" r:id="rId365" display="https://barttorvik.com/team.php?team=Hofstra&amp;year=2013" xr:uid="{0FC88C8E-9C68-4660-88CA-867CD5916315}"/>
    <hyperlink ref="K584" r:id="rId366" display="https://barttorvik.com/team.php?team=TCU&amp;year=2013" xr:uid="{43333A9C-4DE0-4EA8-8428-8F44AACA835D}"/>
    <hyperlink ref="K586" r:id="rId367" display="https://barttorvik.com/team.php?team=Radford&amp;year=2013" xr:uid="{A185197B-D831-45F1-8482-ED8583C3E861}"/>
    <hyperlink ref="K588" r:id="rId368" display="https://barttorvik.com/team.php?team=Coastal+Carolina&amp;year=2013" xr:uid="{0F2055AA-12C6-4B97-A351-0E1757795868}"/>
    <hyperlink ref="K590" r:id="rId369" display="https://barttorvik.com/team.php?team=Siena&amp;year=2013" xr:uid="{D05A1CA7-6521-4B1E-94FC-6A0A1CCA075B}"/>
    <hyperlink ref="K592" r:id="rId370" display="https://barttorvik.com/team.php?team=Campbell&amp;year=2013" xr:uid="{96F672BC-9865-4F72-8D69-1A80CA39CBEA}"/>
    <hyperlink ref="K594" r:id="rId371" display="https://barttorvik.com/team.php?team=Alabama+St.&amp;year=2013" xr:uid="{D2BFEB69-F7F7-45B8-96F3-EF64A63EE5B5}"/>
    <hyperlink ref="K596" r:id="rId372" display="https://barttorvik.com/team.php?team=North+Florida&amp;year=2013" xr:uid="{282AC869-88D9-43A6-88CA-D482B71E2D5D}"/>
    <hyperlink ref="K598" r:id="rId373" display="https://barttorvik.com/team.php?team=Prairie+View+A%26M&amp;year=2013" xr:uid="{E66C1B7D-58E4-4D20-8449-0DC2BD16A767}"/>
    <hyperlink ref="K600" r:id="rId374" display="https://barttorvik.com/team.php?team=Delaware+St.&amp;year=2013" xr:uid="{9588147D-CA79-4385-B2E1-6E6564BC2B86}"/>
    <hyperlink ref="K602" r:id="rId375" display="https://barttorvik.com/team.php?team=Rice&amp;year=2013" xr:uid="{1A70CB50-FF55-44EB-8940-E7C5E2E27E5A}"/>
    <hyperlink ref="K604" r:id="rId376" display="https://barttorvik.com/team.php?team=New+Hampshire&amp;year=2013" xr:uid="{A5A93A73-DDD0-458F-B7C8-3653EC9269F5}"/>
    <hyperlink ref="K606" r:id="rId377" display="https://barttorvik.com/team.php?team=Holy+Cross&amp;year=2013" xr:uid="{1C189132-DC98-4054-A9E0-6F01FF6D76D1}"/>
    <hyperlink ref="K608" r:id="rId378" display="https://barttorvik.com/team.php?team=St.+Francis+PA&amp;year=2013" xr:uid="{E1134D11-2CDE-42A7-926A-20F3B863E22E}"/>
    <hyperlink ref="K610" r:id="rId379" display="https://barttorvik.com/team.php?team=Florida+A%26M&amp;year=2013" xr:uid="{5BC60B2D-1053-4B28-BD99-FF828555E250}"/>
    <hyperlink ref="L612" r:id="rId380" display="https://barttorvik.com/trank.php?&amp;begin=20130131&amp;end=20130318&amp;conlimit=All&amp;year=2013&amp;top=0&amp;venue=A-N&amp;type=All&amp;mingames=0&amp;quad=5&amp;rpi=" xr:uid="{49CD825A-EF94-4F41-8F66-29D5A67A9973}"/>
    <hyperlink ref="K613" r:id="rId381" display="https://barttorvik.com/team.php?team=Wofford&amp;year=2013" xr:uid="{712950DE-D6A9-4579-B94B-D4873EBF5470}"/>
    <hyperlink ref="K615" r:id="rId382" display="https://barttorvik.com/team.php?team=Utah+Valley&amp;year=2013" xr:uid="{06C839D6-B297-4F49-94CC-68FB5D590263}"/>
    <hyperlink ref="K617" r:id="rId383" display="https://barttorvik.com/team.php?team=McNeese+St.&amp;year=2013" xr:uid="{88451BF6-A371-423B-8D21-F8BD707DDA1C}"/>
    <hyperlink ref="K619" r:id="rId384" display="https://barttorvik.com/team.php?team=Houston+Christian&amp;year=2013" xr:uid="{27073277-887B-4D04-A107-E5217076F18D}"/>
    <hyperlink ref="K621" r:id="rId385" display="https://barttorvik.com/team.php?team=Lipscomb&amp;year=2013" xr:uid="{0790D555-4F4E-4266-9B18-6D50AF9937B0}"/>
    <hyperlink ref="K623" r:id="rId386" display="https://barttorvik.com/team.php?team=North+Texas&amp;year=2013" xr:uid="{AE8776D3-F102-4B73-9D7A-15268F2F8D08}"/>
    <hyperlink ref="K625" r:id="rId387" display="https://barttorvik.com/team.php?team=Monmouth&amp;year=2013" xr:uid="{EEB390D7-B2BF-4ABE-BAA6-D5B298686C03}"/>
    <hyperlink ref="K627" r:id="rId388" display="https://barttorvik.com/team.php?team=UC+Riverside&amp;year=2013" xr:uid="{A7D514E1-B325-47FB-BE40-D525E1A9A1B3}"/>
    <hyperlink ref="K629" r:id="rId389" display="https://barttorvik.com/team.php?team=Winthrop&amp;year=2013" xr:uid="{19B5DD0C-7773-4E22-878C-7B4C9C8E72D2}"/>
    <hyperlink ref="K631" r:id="rId390" display="https://barttorvik.com/team.php?team=Sacramento+St.&amp;year=2013" xr:uid="{B2C42AF6-6380-4FB7-B171-6D70B8C429B6}"/>
    <hyperlink ref="K633" r:id="rId391" display="https://barttorvik.com/team.php?team=UNC+Wilmington&amp;year=2013" xr:uid="{09A7FC47-A6D2-4B8B-A4DB-7AB4B7EADB9D}"/>
    <hyperlink ref="K635" r:id="rId392" display="https://barttorvik.com/team.php?team=UMKC&amp;year=2013" xr:uid="{0B02CED0-2CB5-4DE2-B8CF-2692D3897E46}"/>
    <hyperlink ref="K637" r:id="rId393" display="https://barttorvik.com/team.php?team=Milwaukee&amp;year=2013" xr:uid="{1ACA60B4-5B5F-401B-AF34-46B54C57B6EB}"/>
    <hyperlink ref="K639" r:id="rId394" display="https://barttorvik.com/team.php?team=San+Jose+St.&amp;year=2013" xr:uid="{89B59AA6-BC7C-46F6-936E-B69977DB1DB0}"/>
    <hyperlink ref="K641" r:id="rId395" display="https://barttorvik.com/team.php?team=East+Tennessee+St.&amp;year=2013" xr:uid="{3DA8E6D0-1991-48E7-96B0-8C5E65C9BF38}"/>
    <hyperlink ref="K643" r:id="rId396" display="https://barttorvik.com/team.php?team=Little+Rock&amp;year=2013" xr:uid="{A74C8A45-5E7A-494D-906A-71560BCCF00F}"/>
    <hyperlink ref="K645" r:id="rId397" display="https://barttorvik.com/team.php?team=Northern+Arizona&amp;year=2013" xr:uid="{E04D0770-438B-4F07-BFEE-C328F49A44F9}"/>
    <hyperlink ref="K647" r:id="rId398" display="https://barttorvik.com/team.php?team=Coppin+St.&amp;year=2013" xr:uid="{C3FCEF00-7E15-48CB-8FCC-E9D4BEB61D68}"/>
    <hyperlink ref="K649" r:id="rId399" display="https://barttorvik.com/team.php?team=South+Carolina+St.&amp;year=2013" xr:uid="{A0CB916A-D3C7-4359-B776-859F72641F8E}"/>
    <hyperlink ref="K651" r:id="rId400" display="https://barttorvik.com/team.php?team=American&amp;year=2013" xr:uid="{7059AF10-6880-42B8-8CFA-DC8A2C096CA1}"/>
    <hyperlink ref="K653" r:id="rId401" display="https://barttorvik.com/team.php?team=Louisiana+Monroe&amp;year=2013" xr:uid="{3D9436E3-337A-4454-BFC0-F8BA3940D7F9}"/>
    <hyperlink ref="K655" r:id="rId402" display="https://barttorvik.com/team.php?team=Alabama+A%26M&amp;year=2013" xr:uid="{C6308028-BC10-4480-B521-C8314630D0CF}"/>
    <hyperlink ref="K657" r:id="rId403" display="https://barttorvik.com/team.php?team=Chattanooga&amp;year=2013" xr:uid="{A039DC3E-242F-45BB-B189-282B2CED71D1}"/>
    <hyperlink ref="K659" r:id="rId404" display="https://barttorvik.com/team.php?team=Kennesaw+St.&amp;year=2013" xr:uid="{8F23726D-7F4F-4575-9BB8-4721A9DD5C9F}"/>
    <hyperlink ref="K661" r:id="rId405" display="https://barttorvik.com/team.php?team=Montana+St.&amp;year=2013" xr:uid="{22CFAAD6-33A2-4799-A939-FE1E4EFEB16D}"/>
    <hyperlink ref="L663" r:id="rId406" display="https://barttorvik.com/trank.php?&amp;begin=20130131&amp;end=20130318&amp;conlimit=All&amp;year=2013&amp;top=0&amp;venue=A-N&amp;type=All&amp;mingames=0&amp;quad=5&amp;rpi=" xr:uid="{84A60608-011E-4FCA-A3E8-6C96ED5B6CE8}"/>
    <hyperlink ref="K664" r:id="rId407" display="https://barttorvik.com/team.php?team=Southern+Utah&amp;year=2013" xr:uid="{027D2E31-A278-4AFB-AF31-1F7274F810F1}"/>
    <hyperlink ref="K666" r:id="rId408" display="https://barttorvik.com/team.php?team=Portland+St.&amp;year=2013" xr:uid="{3C60C8D3-A5D7-4118-BAD2-0BE85CB72741}"/>
    <hyperlink ref="K668" r:id="rId409" display="https://barttorvik.com/team.php?team=Idaho+St.&amp;year=2013" xr:uid="{27F7C100-3876-4A1C-9655-906C04F566D5}"/>
    <hyperlink ref="K670" r:id="rId410" display="https://barttorvik.com/team.php?team=The+Citadel&amp;year=2013" xr:uid="{14008258-531A-4450-B45B-4700905B076C}"/>
    <hyperlink ref="K672" r:id="rId411" display="https://barttorvik.com/team.php?team=Central+Arkansas&amp;year=2013" xr:uid="{738799E9-67D0-49F0-976B-94C6C6335E3F}"/>
    <hyperlink ref="K674" r:id="rId412" display="https://barttorvik.com/team.php?team=Tennessee+Martin&amp;year=2013" xr:uid="{A5268088-CDAF-4AA9-B793-F4B435BD407F}"/>
    <hyperlink ref="K676" r:id="rId413" display="https://barttorvik.com/team.php?team=UT+Rio+Grande+Valley&amp;year=2013" xr:uid="{83288325-3238-482D-A49D-F91DA540AF23}"/>
    <hyperlink ref="K678" r:id="rId414" display="https://barttorvik.com/team.php?team=Navy&amp;year=2013" xr:uid="{07C41104-CBB4-4E9E-9784-54A4360917C4}"/>
    <hyperlink ref="K680" r:id="rId415" display="https://barttorvik.com/team.php?team=Mississippi+Valley+St.&amp;year=2013" xr:uid="{F7A70BA0-26D7-48AA-A93E-10B8E1D9D3C7}"/>
    <hyperlink ref="K682" r:id="rId416" display="https://barttorvik.com/team.php?team=Alcorn+St.&amp;year=2013" xr:uid="{B3489600-5591-4CD9-A239-5C59BA71A7E0}"/>
    <hyperlink ref="K684" r:id="rId417" display="https://barttorvik.com/team.php?team=Presbyterian&amp;year=2013" xr:uid="{8522C695-B887-452A-A2DC-0595C8658887}"/>
    <hyperlink ref="K686" r:id="rId418" display="https://barttorvik.com/team.php?team=SIU+Edwardsville&amp;year=2013" xr:uid="{1DE74A4D-DA3E-4FAD-AEAB-8A658989DC35}"/>
    <hyperlink ref="K688" r:id="rId419" display="https://barttorvik.com/team.php?team=Fairleigh+Dickinson&amp;year=2013" xr:uid="{622DB57C-724A-4D60-AFFE-78AB5500B9B7}"/>
    <hyperlink ref="K690" r:id="rId420" display="https://barttorvik.com/team.php?team=Binghamton&amp;year=2013" xr:uid="{9DF3C86D-4986-4F89-9447-C53CD706165C}"/>
    <hyperlink ref="K692" r:id="rId421" display="https://barttorvik.com/team.php?team=Nebraska+Omaha&amp;year=2013" xr:uid="{D1E328D9-2C69-469C-AF36-4A29D6B5F7AE}"/>
    <hyperlink ref="K694" r:id="rId422" display="https://barttorvik.com/team.php?team=Howard&amp;year=2013" xr:uid="{2035F1F6-B50E-4890-A439-F7D086CA91E6}"/>
    <hyperlink ref="K696" r:id="rId423" display="https://barttorvik.com/team.php?team=Furman&amp;year=2013" xr:uid="{A59EB4F7-5B03-4797-8309-BAA1D98B023F}"/>
    <hyperlink ref="K698" r:id="rId424" display="https://barttorvik.com/team.php?team=Maryland+Eastern+Shore&amp;year=2013" xr:uid="{58B41466-B4A5-4395-9C68-CA6BBC226992}"/>
    <hyperlink ref="K700" r:id="rId425" display="https://barttorvik.com/team.php?team=IUPUI&amp;year=2013" xr:uid="{79BA2E44-3AE2-439F-80CB-87A452651A7B}"/>
    <hyperlink ref="K702" r:id="rId426" display="https://barttorvik.com/team.php?team=New+Orleans&amp;year=2013" xr:uid="{19C1182D-7EF3-4FE9-936D-7711892FB2B7}"/>
    <hyperlink ref="K704" r:id="rId427" display="https://barttorvik.com/team.php?team=Lamar&amp;year=2013" xr:uid="{9D2CA09E-1A34-451E-9CCB-EE8252A648EB}"/>
    <hyperlink ref="K706" r:id="rId428" display="https://barttorvik.com/team.php?team=Grambling+St.&amp;year=2013" xr:uid="{C14805A0-013C-475E-86E6-B1820E46008A}"/>
    <hyperlink ref="L708" r:id="rId429" display="https://barttorvik.com/trank.php?&amp;begin=20130131&amp;end=20130318&amp;conlimit=All&amp;year=2013&amp;top=0&amp;venue=A-N&amp;type=All&amp;mingames=0&amp;quad=5&amp;rpi=" xr:uid="{EFC27094-9065-4862-8F3E-CD91929173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43C9-ECF1-4460-A4FC-467D8709F88F}">
  <dimension ref="A1:T708"/>
  <sheetViews>
    <sheetView topLeftCell="A316" workbookViewId="0">
      <selection activeCell="B2" sqref="B2:B348"/>
    </sheetView>
  </sheetViews>
  <sheetFormatPr defaultRowHeight="15" x14ac:dyDescent="0.25"/>
  <cols>
    <col min="4" max="4" width="22.7109375" bestFit="1" customWidth="1"/>
    <col min="7" max="7" width="17.140625" customWidth="1"/>
  </cols>
  <sheetData>
    <row r="1" spans="1:20" x14ac:dyDescent="0.25">
      <c r="A1" t="s">
        <v>39</v>
      </c>
      <c r="B1" t="s">
        <v>40</v>
      </c>
      <c r="D1" t="s">
        <v>41</v>
      </c>
      <c r="E1" t="s">
        <v>15</v>
      </c>
      <c r="F1" t="s">
        <v>16</v>
      </c>
      <c r="J1" t="s">
        <v>51</v>
      </c>
      <c r="K1">
        <v>0.45369999999999999</v>
      </c>
      <c r="M1" s="12" t="s">
        <v>197</v>
      </c>
      <c r="N1" s="14">
        <v>0.9698</v>
      </c>
      <c r="P1" s="12" t="s">
        <v>135</v>
      </c>
      <c r="Q1" s="14">
        <v>0.99019999999999997</v>
      </c>
      <c r="S1" t="s">
        <v>51</v>
      </c>
      <c r="T1">
        <v>0.83789999999999998</v>
      </c>
    </row>
    <row r="2" spans="1:20" ht="15.75" thickBot="1" x14ac:dyDescent="0.3">
      <c r="A2" t="str">
        <f>IF(B2=D2, "", "BAD")</f>
        <v/>
      </c>
      <c r="B2" t="s">
        <v>51</v>
      </c>
      <c r="D2" t="s">
        <v>51</v>
      </c>
      <c r="E2">
        <v>0.45369999999999999</v>
      </c>
      <c r="F2">
        <v>0.83789999999999998</v>
      </c>
      <c r="I2" t="s">
        <v>52</v>
      </c>
      <c r="J2">
        <v>0.77070000000000005</v>
      </c>
      <c r="L2" s="13" t="s">
        <v>399</v>
      </c>
      <c r="M2" s="15">
        <v>1</v>
      </c>
      <c r="O2" s="13" t="s">
        <v>403</v>
      </c>
      <c r="P2" s="15">
        <v>1</v>
      </c>
      <c r="R2" t="s">
        <v>52</v>
      </c>
      <c r="S2">
        <v>0.81440000000000001</v>
      </c>
    </row>
    <row r="3" spans="1:20" x14ac:dyDescent="0.25">
      <c r="A3" t="str">
        <f t="shared" ref="A3:A66" si="0">IF(B3=D3, "", "BAD")</f>
        <v/>
      </c>
      <c r="B3" t="s">
        <v>52</v>
      </c>
      <c r="D3" t="s">
        <v>52</v>
      </c>
      <c r="E3">
        <v>0.77070000000000005</v>
      </c>
      <c r="F3">
        <v>0.81440000000000001</v>
      </c>
      <c r="I3" t="s">
        <v>53</v>
      </c>
      <c r="J3">
        <v>0.82420000000000004</v>
      </c>
      <c r="L3" s="12" t="s">
        <v>169</v>
      </c>
      <c r="M3" s="14">
        <v>0.96530000000000005</v>
      </c>
      <c r="O3" s="12" t="s">
        <v>169</v>
      </c>
      <c r="P3" s="14">
        <v>0.97750000000000004</v>
      </c>
      <c r="R3" t="s">
        <v>53</v>
      </c>
      <c r="S3">
        <v>0.75529999999999997</v>
      </c>
    </row>
    <row r="4" spans="1:20" ht="15.75" thickBot="1" x14ac:dyDescent="0.3">
      <c r="A4" t="str">
        <f t="shared" si="0"/>
        <v/>
      </c>
      <c r="B4" t="s">
        <v>53</v>
      </c>
      <c r="D4" t="s">
        <v>53</v>
      </c>
      <c r="E4">
        <v>0.82420000000000004</v>
      </c>
      <c r="F4">
        <v>0.75529999999999997</v>
      </c>
      <c r="I4" t="s">
        <v>54</v>
      </c>
      <c r="J4">
        <v>5.5800000000000002E-2</v>
      </c>
      <c r="L4" s="13" t="s">
        <v>400</v>
      </c>
      <c r="M4" s="15">
        <v>2</v>
      </c>
      <c r="O4" s="13" t="s">
        <v>400</v>
      </c>
      <c r="P4" s="15">
        <v>2</v>
      </c>
      <c r="R4" t="s">
        <v>54</v>
      </c>
      <c r="S4">
        <v>0.1186</v>
      </c>
    </row>
    <row r="5" spans="1:20" x14ac:dyDescent="0.25">
      <c r="A5" t="str">
        <f t="shared" si="0"/>
        <v/>
      </c>
      <c r="B5" t="s">
        <v>54</v>
      </c>
      <c r="D5" t="s">
        <v>54</v>
      </c>
      <c r="E5">
        <v>5.5800000000000002E-2</v>
      </c>
      <c r="F5">
        <v>0.1186</v>
      </c>
      <c r="I5" t="s">
        <v>55</v>
      </c>
      <c r="J5">
        <v>9.5100000000000004E-2</v>
      </c>
      <c r="L5" s="12" t="s">
        <v>146</v>
      </c>
      <c r="M5" s="16">
        <v>0.95409999999999995</v>
      </c>
      <c r="O5" s="12" t="s">
        <v>180</v>
      </c>
      <c r="P5" s="16">
        <v>0.9718</v>
      </c>
      <c r="R5" t="s">
        <v>55</v>
      </c>
      <c r="S5">
        <v>0.1241</v>
      </c>
    </row>
    <row r="6" spans="1:20" ht="15.75" thickBot="1" x14ac:dyDescent="0.3">
      <c r="A6" t="str">
        <f t="shared" si="0"/>
        <v/>
      </c>
      <c r="B6" t="s">
        <v>55</v>
      </c>
      <c r="D6" t="s">
        <v>55</v>
      </c>
      <c r="E6">
        <v>9.5100000000000004E-2</v>
      </c>
      <c r="F6">
        <v>0.1241</v>
      </c>
      <c r="I6" t="s">
        <v>56</v>
      </c>
      <c r="J6">
        <v>0.58130000000000004</v>
      </c>
      <c r="L6" s="13" t="s">
        <v>401</v>
      </c>
      <c r="M6" s="17">
        <v>3</v>
      </c>
      <c r="O6" s="13" t="s">
        <v>400</v>
      </c>
      <c r="P6" s="17">
        <v>3</v>
      </c>
      <c r="R6" t="s">
        <v>56</v>
      </c>
      <c r="S6">
        <v>0.48970000000000002</v>
      </c>
    </row>
    <row r="7" spans="1:20" x14ac:dyDescent="0.25">
      <c r="A7" t="str">
        <f t="shared" si="0"/>
        <v/>
      </c>
      <c r="B7" t="s">
        <v>56</v>
      </c>
      <c r="D7" t="s">
        <v>56</v>
      </c>
      <c r="E7">
        <v>0.58130000000000004</v>
      </c>
      <c r="F7">
        <v>0.48970000000000002</v>
      </c>
      <c r="I7" t="s">
        <v>57</v>
      </c>
      <c r="J7">
        <v>0.13270000000000001</v>
      </c>
      <c r="L7" s="12" t="s">
        <v>151</v>
      </c>
      <c r="M7" s="18">
        <v>0.9536</v>
      </c>
      <c r="O7" s="12" t="s">
        <v>151</v>
      </c>
      <c r="P7" s="18">
        <v>0.97040000000000004</v>
      </c>
      <c r="R7" t="s">
        <v>57</v>
      </c>
      <c r="S7">
        <v>0.159</v>
      </c>
    </row>
    <row r="8" spans="1:20" ht="15.75" thickBot="1" x14ac:dyDescent="0.3">
      <c r="A8" t="str">
        <f t="shared" si="0"/>
        <v/>
      </c>
      <c r="B8" t="s">
        <v>57</v>
      </c>
      <c r="D8" t="s">
        <v>57</v>
      </c>
      <c r="E8">
        <v>0.13270000000000001</v>
      </c>
      <c r="F8">
        <v>0.159</v>
      </c>
      <c r="I8" t="s">
        <v>58</v>
      </c>
      <c r="J8">
        <v>0.1719</v>
      </c>
      <c r="L8" s="13" t="s">
        <v>402</v>
      </c>
      <c r="M8" s="19">
        <v>4</v>
      </c>
      <c r="O8" s="13" t="s">
        <v>402</v>
      </c>
      <c r="P8" s="19">
        <v>4</v>
      </c>
      <c r="R8" t="s">
        <v>58</v>
      </c>
      <c r="S8">
        <v>0.32479999999999998</v>
      </c>
    </row>
    <row r="9" spans="1:20" x14ac:dyDescent="0.25">
      <c r="A9" t="str">
        <f t="shared" si="0"/>
        <v/>
      </c>
      <c r="B9" t="s">
        <v>58</v>
      </c>
      <c r="D9" t="s">
        <v>58</v>
      </c>
      <c r="E9">
        <v>0.1719</v>
      </c>
      <c r="F9">
        <v>0.32479999999999998</v>
      </c>
      <c r="I9" t="s">
        <v>59</v>
      </c>
      <c r="J9">
        <v>0.28660000000000002</v>
      </c>
      <c r="L9" s="12" t="s">
        <v>135</v>
      </c>
      <c r="M9" s="20">
        <v>0.94730000000000003</v>
      </c>
      <c r="O9" s="12" t="s">
        <v>197</v>
      </c>
      <c r="P9" s="20">
        <v>0.96709999999999996</v>
      </c>
      <c r="R9" t="s">
        <v>59</v>
      </c>
      <c r="S9">
        <v>0.24229999999999999</v>
      </c>
    </row>
    <row r="10" spans="1:20" ht="15.75" thickBot="1" x14ac:dyDescent="0.3">
      <c r="A10" t="str">
        <f t="shared" si="0"/>
        <v/>
      </c>
      <c r="B10" t="s">
        <v>59</v>
      </c>
      <c r="D10" t="s">
        <v>59</v>
      </c>
      <c r="E10">
        <v>0.28660000000000002</v>
      </c>
      <c r="F10">
        <v>0.24229999999999999</v>
      </c>
      <c r="I10" t="s">
        <v>60</v>
      </c>
      <c r="J10">
        <v>0.90859999999999996</v>
      </c>
      <c r="L10" s="13" t="s">
        <v>403</v>
      </c>
      <c r="M10" s="21">
        <v>5</v>
      </c>
      <c r="O10" s="13" t="s">
        <v>399</v>
      </c>
      <c r="P10" s="21">
        <v>5</v>
      </c>
      <c r="R10" t="s">
        <v>60</v>
      </c>
      <c r="S10">
        <v>0.91090000000000004</v>
      </c>
    </row>
    <row r="11" spans="1:20" x14ac:dyDescent="0.25">
      <c r="A11" t="str">
        <f t="shared" si="0"/>
        <v/>
      </c>
      <c r="B11" t="s">
        <v>60</v>
      </c>
      <c r="D11" t="s">
        <v>60</v>
      </c>
      <c r="E11">
        <v>0.90859999999999996</v>
      </c>
      <c r="F11">
        <v>0.91090000000000004</v>
      </c>
      <c r="I11" t="s">
        <v>61</v>
      </c>
      <c r="J11">
        <v>0.79210000000000003</v>
      </c>
      <c r="L11" s="12" t="s">
        <v>274</v>
      </c>
      <c r="M11" s="22">
        <v>0.94320000000000004</v>
      </c>
      <c r="O11" s="12" t="s">
        <v>391</v>
      </c>
      <c r="P11" s="22">
        <v>0.96430000000000005</v>
      </c>
      <c r="R11" t="s">
        <v>61</v>
      </c>
      <c r="S11">
        <v>0.70679999999999998</v>
      </c>
    </row>
    <row r="12" spans="1:20" ht="15.75" thickBot="1" x14ac:dyDescent="0.3">
      <c r="A12" t="str">
        <f t="shared" si="0"/>
        <v/>
      </c>
      <c r="B12" t="s">
        <v>61</v>
      </c>
      <c r="D12" t="s">
        <v>61</v>
      </c>
      <c r="E12">
        <v>0.79210000000000003</v>
      </c>
      <c r="F12">
        <v>0.70679999999999998</v>
      </c>
      <c r="I12" t="s">
        <v>62</v>
      </c>
      <c r="J12">
        <v>0.4743</v>
      </c>
      <c r="L12" s="13" t="s">
        <v>404</v>
      </c>
      <c r="M12" s="23">
        <v>6</v>
      </c>
      <c r="O12" s="13" t="s">
        <v>410</v>
      </c>
      <c r="P12" s="23">
        <v>6</v>
      </c>
      <c r="R12" t="s">
        <v>62</v>
      </c>
      <c r="S12">
        <v>0.90949999999999998</v>
      </c>
    </row>
    <row r="13" spans="1:20" x14ac:dyDescent="0.25">
      <c r="A13" t="str">
        <f t="shared" si="0"/>
        <v/>
      </c>
      <c r="B13" t="s">
        <v>62</v>
      </c>
      <c r="D13" t="s">
        <v>62</v>
      </c>
      <c r="E13">
        <v>0.4743</v>
      </c>
      <c r="F13">
        <v>0.90949999999999998</v>
      </c>
      <c r="I13" t="s">
        <v>64</v>
      </c>
      <c r="J13">
        <v>0.1484</v>
      </c>
      <c r="L13" s="12" t="s">
        <v>122</v>
      </c>
      <c r="M13" s="24">
        <v>0.94069999999999998</v>
      </c>
      <c r="O13" s="12" t="s">
        <v>217</v>
      </c>
      <c r="P13" s="24">
        <v>0.95950000000000002</v>
      </c>
      <c r="R13" t="s">
        <v>64</v>
      </c>
      <c r="S13">
        <v>0.46510000000000001</v>
      </c>
    </row>
    <row r="14" spans="1:20" ht="15.75" thickBot="1" x14ac:dyDescent="0.3">
      <c r="A14" t="str">
        <f t="shared" si="0"/>
        <v/>
      </c>
      <c r="B14" t="s">
        <v>63</v>
      </c>
      <c r="D14" t="s">
        <v>63</v>
      </c>
      <c r="E14">
        <v>0.1678</v>
      </c>
      <c r="F14">
        <v>0.51519999999999999</v>
      </c>
      <c r="I14" t="s">
        <v>65</v>
      </c>
      <c r="J14">
        <v>0.34720000000000001</v>
      </c>
      <c r="L14" s="13" t="s">
        <v>405</v>
      </c>
      <c r="M14" s="25">
        <v>7</v>
      </c>
      <c r="O14" s="13" t="s">
        <v>435</v>
      </c>
      <c r="P14" s="25">
        <v>7</v>
      </c>
      <c r="R14" t="s">
        <v>65</v>
      </c>
      <c r="S14">
        <v>0.74009999999999998</v>
      </c>
    </row>
    <row r="15" spans="1:20" x14ac:dyDescent="0.25">
      <c r="A15" t="str">
        <f t="shared" si="0"/>
        <v/>
      </c>
      <c r="B15" t="s">
        <v>64</v>
      </c>
      <c r="D15" t="s">
        <v>64</v>
      </c>
      <c r="E15">
        <v>0.1484</v>
      </c>
      <c r="F15">
        <v>0.46510000000000001</v>
      </c>
      <c r="I15" t="s">
        <v>66</v>
      </c>
      <c r="J15">
        <v>0.44429999999999997</v>
      </c>
      <c r="L15" s="12" t="s">
        <v>180</v>
      </c>
      <c r="M15" s="26">
        <v>0.93410000000000004</v>
      </c>
      <c r="O15" s="12" t="s">
        <v>122</v>
      </c>
      <c r="P15" s="26">
        <v>0.9587</v>
      </c>
      <c r="R15" t="s">
        <v>66</v>
      </c>
      <c r="S15">
        <v>0.58989999999999998</v>
      </c>
    </row>
    <row r="16" spans="1:20" ht="15.75" thickBot="1" x14ac:dyDescent="0.3">
      <c r="A16" t="str">
        <f t="shared" si="0"/>
        <v/>
      </c>
      <c r="B16" t="s">
        <v>65</v>
      </c>
      <c r="D16" t="s">
        <v>65</v>
      </c>
      <c r="E16">
        <v>0.34720000000000001</v>
      </c>
      <c r="F16">
        <v>0.74009999999999998</v>
      </c>
      <c r="I16" t="s">
        <v>67</v>
      </c>
      <c r="J16">
        <v>0.39200000000000002</v>
      </c>
      <c r="L16" s="13" t="s">
        <v>400</v>
      </c>
      <c r="M16" s="27">
        <v>8</v>
      </c>
      <c r="O16" s="13" t="s">
        <v>405</v>
      </c>
      <c r="P16" s="27">
        <v>8</v>
      </c>
      <c r="R16" t="s">
        <v>67</v>
      </c>
      <c r="S16">
        <v>0.48330000000000001</v>
      </c>
    </row>
    <row r="17" spans="1:19" x14ac:dyDescent="0.25">
      <c r="A17" t="str">
        <f t="shared" si="0"/>
        <v/>
      </c>
      <c r="B17" t="s">
        <v>66</v>
      </c>
      <c r="D17" t="s">
        <v>66</v>
      </c>
      <c r="E17">
        <v>0.44429999999999997</v>
      </c>
      <c r="F17">
        <v>0.58989999999999998</v>
      </c>
      <c r="I17" t="s">
        <v>68</v>
      </c>
      <c r="J17">
        <v>0.19980000000000001</v>
      </c>
      <c r="L17" s="12" t="s">
        <v>215</v>
      </c>
      <c r="M17" s="28">
        <v>0.92479999999999996</v>
      </c>
      <c r="O17" s="12" t="s">
        <v>329</v>
      </c>
      <c r="P17" s="28">
        <v>0.95840000000000003</v>
      </c>
      <c r="R17" t="s">
        <v>68</v>
      </c>
      <c r="S17">
        <v>0.15790000000000001</v>
      </c>
    </row>
    <row r="18" spans="1:19" ht="15.75" thickBot="1" x14ac:dyDescent="0.3">
      <c r="A18" t="str">
        <f t="shared" si="0"/>
        <v/>
      </c>
      <c r="B18" t="s">
        <v>67</v>
      </c>
      <c r="D18" t="s">
        <v>67</v>
      </c>
      <c r="E18">
        <v>0.39200000000000002</v>
      </c>
      <c r="F18">
        <v>0.48330000000000001</v>
      </c>
      <c r="I18" t="s">
        <v>69</v>
      </c>
      <c r="J18">
        <v>0.45169999999999999</v>
      </c>
      <c r="L18" s="13" t="s">
        <v>406</v>
      </c>
      <c r="M18" s="29">
        <v>9</v>
      </c>
      <c r="O18" s="13" t="s">
        <v>409</v>
      </c>
      <c r="P18" s="29">
        <v>9</v>
      </c>
      <c r="R18" t="s">
        <v>69</v>
      </c>
      <c r="S18">
        <v>0.21299999999999999</v>
      </c>
    </row>
    <row r="19" spans="1:19" x14ac:dyDescent="0.25">
      <c r="A19" t="str">
        <f t="shared" si="0"/>
        <v/>
      </c>
      <c r="B19" t="s">
        <v>68</v>
      </c>
      <c r="D19" t="s">
        <v>68</v>
      </c>
      <c r="E19">
        <v>0.19980000000000001</v>
      </c>
      <c r="F19">
        <v>0.15790000000000001</v>
      </c>
      <c r="I19" t="s">
        <v>70</v>
      </c>
      <c r="J19">
        <v>0.8236</v>
      </c>
      <c r="L19" s="12" t="s">
        <v>111</v>
      </c>
      <c r="M19" s="30">
        <v>0.92179999999999995</v>
      </c>
      <c r="O19" s="12" t="s">
        <v>219</v>
      </c>
      <c r="P19" s="30">
        <v>0.9577</v>
      </c>
      <c r="R19" t="s">
        <v>70</v>
      </c>
      <c r="S19">
        <v>0.84289999999999998</v>
      </c>
    </row>
    <row r="20" spans="1:19" ht="15.75" thickBot="1" x14ac:dyDescent="0.3">
      <c r="A20" t="str">
        <f t="shared" si="0"/>
        <v/>
      </c>
      <c r="B20" t="s">
        <v>69</v>
      </c>
      <c r="D20" t="s">
        <v>69</v>
      </c>
      <c r="E20">
        <v>0.45169999999999999</v>
      </c>
      <c r="F20">
        <v>0.21299999999999999</v>
      </c>
      <c r="I20" t="s">
        <v>71</v>
      </c>
      <c r="J20">
        <v>0.76349999999999996</v>
      </c>
      <c r="L20" s="13" t="s">
        <v>407</v>
      </c>
      <c r="M20" s="31">
        <v>10</v>
      </c>
      <c r="O20" s="13" t="s">
        <v>427</v>
      </c>
      <c r="P20" s="31">
        <v>10</v>
      </c>
      <c r="R20" t="s">
        <v>71</v>
      </c>
      <c r="S20">
        <v>0.90839999999999999</v>
      </c>
    </row>
    <row r="21" spans="1:19" x14ac:dyDescent="0.25">
      <c r="A21" t="str">
        <f t="shared" si="0"/>
        <v/>
      </c>
      <c r="B21" t="s">
        <v>70</v>
      </c>
      <c r="D21" t="s">
        <v>70</v>
      </c>
      <c r="E21">
        <v>0.8236</v>
      </c>
      <c r="F21">
        <v>0.84289999999999998</v>
      </c>
      <c r="I21" t="s">
        <v>72</v>
      </c>
      <c r="J21">
        <v>0.20449999999999999</v>
      </c>
      <c r="L21" s="12" t="s">
        <v>263</v>
      </c>
      <c r="M21" s="32">
        <v>0.92100000000000004</v>
      </c>
      <c r="O21" s="12" t="s">
        <v>263</v>
      </c>
      <c r="P21" s="32">
        <v>0.95420000000000005</v>
      </c>
      <c r="R21" t="s">
        <v>72</v>
      </c>
      <c r="S21">
        <v>0.2364</v>
      </c>
    </row>
    <row r="22" spans="1:19" ht="15.75" thickBot="1" x14ac:dyDescent="0.3">
      <c r="A22" t="str">
        <f t="shared" si="0"/>
        <v/>
      </c>
      <c r="B22" t="s">
        <v>71</v>
      </c>
      <c r="D22" t="s">
        <v>71</v>
      </c>
      <c r="E22">
        <v>0.76349999999999996</v>
      </c>
      <c r="F22">
        <v>0.90839999999999999</v>
      </c>
      <c r="I22" t="s">
        <v>73</v>
      </c>
      <c r="J22">
        <v>5.33E-2</v>
      </c>
      <c r="L22" s="13" t="s">
        <v>405</v>
      </c>
      <c r="M22" s="33">
        <v>11</v>
      </c>
      <c r="O22" s="13" t="s">
        <v>405</v>
      </c>
      <c r="P22" s="33">
        <v>11</v>
      </c>
      <c r="R22" t="s">
        <v>73</v>
      </c>
      <c r="S22">
        <v>7.9200000000000007E-2</v>
      </c>
    </row>
    <row r="23" spans="1:19" x14ac:dyDescent="0.25">
      <c r="A23" t="str">
        <f t="shared" si="0"/>
        <v/>
      </c>
      <c r="B23" t="s">
        <v>72</v>
      </c>
      <c r="D23" t="s">
        <v>72</v>
      </c>
      <c r="E23">
        <v>0.20449999999999999</v>
      </c>
      <c r="F23">
        <v>0.2364</v>
      </c>
      <c r="I23" t="s">
        <v>74</v>
      </c>
      <c r="J23">
        <v>0.75080000000000002</v>
      </c>
      <c r="L23" s="12" t="s">
        <v>166</v>
      </c>
      <c r="M23" s="34">
        <v>0.91769999999999996</v>
      </c>
      <c r="O23" s="12" t="s">
        <v>213</v>
      </c>
      <c r="P23" s="34">
        <v>0.95399999999999996</v>
      </c>
      <c r="R23" t="s">
        <v>74</v>
      </c>
      <c r="S23">
        <v>0.8962</v>
      </c>
    </row>
    <row r="24" spans="1:19" ht="15.75" thickBot="1" x14ac:dyDescent="0.3">
      <c r="A24" t="str">
        <f t="shared" si="0"/>
        <v/>
      </c>
      <c r="B24" t="s">
        <v>73</v>
      </c>
      <c r="D24" t="s">
        <v>73</v>
      </c>
      <c r="E24">
        <v>5.33E-2</v>
      </c>
      <c r="F24">
        <v>7.9200000000000007E-2</v>
      </c>
      <c r="I24" t="s">
        <v>75</v>
      </c>
      <c r="J24">
        <v>0.63959999999999995</v>
      </c>
      <c r="L24" s="13" t="s">
        <v>407</v>
      </c>
      <c r="M24" s="35">
        <v>12</v>
      </c>
      <c r="O24" s="13" t="s">
        <v>418</v>
      </c>
      <c r="P24" s="35">
        <v>12</v>
      </c>
      <c r="R24" t="s">
        <v>75</v>
      </c>
      <c r="S24">
        <v>0.66900000000000004</v>
      </c>
    </row>
    <row r="25" spans="1:19" x14ac:dyDescent="0.25">
      <c r="A25" t="str">
        <f t="shared" si="0"/>
        <v/>
      </c>
      <c r="B25" t="s">
        <v>74</v>
      </c>
      <c r="D25" t="s">
        <v>74</v>
      </c>
      <c r="E25">
        <v>0.75080000000000002</v>
      </c>
      <c r="F25">
        <v>0.8962</v>
      </c>
      <c r="I25" t="s">
        <v>76</v>
      </c>
      <c r="J25">
        <v>0.57450000000000001</v>
      </c>
      <c r="L25" s="12" t="s">
        <v>60</v>
      </c>
      <c r="M25" s="36">
        <v>0.90859999999999996</v>
      </c>
      <c r="O25" s="12" t="s">
        <v>215</v>
      </c>
      <c r="P25" s="36">
        <v>0.9506</v>
      </c>
      <c r="R25" t="s">
        <v>76</v>
      </c>
      <c r="S25">
        <v>0.51280000000000003</v>
      </c>
    </row>
    <row r="26" spans="1:19" ht="15.75" thickBot="1" x14ac:dyDescent="0.3">
      <c r="A26" t="str">
        <f t="shared" si="0"/>
        <v/>
      </c>
      <c r="B26" t="s">
        <v>75</v>
      </c>
      <c r="D26" t="s">
        <v>75</v>
      </c>
      <c r="E26">
        <v>0.63959999999999995</v>
      </c>
      <c r="F26">
        <v>0.66900000000000004</v>
      </c>
      <c r="I26" t="s">
        <v>77</v>
      </c>
      <c r="J26">
        <v>0.28910000000000002</v>
      </c>
      <c r="L26" s="13" t="s">
        <v>408</v>
      </c>
      <c r="M26" s="37">
        <v>13</v>
      </c>
      <c r="O26" s="13" t="s">
        <v>406</v>
      </c>
      <c r="P26" s="37">
        <v>13</v>
      </c>
      <c r="R26" t="s">
        <v>77</v>
      </c>
      <c r="S26">
        <v>0.54659999999999997</v>
      </c>
    </row>
    <row r="27" spans="1:19" x14ac:dyDescent="0.25">
      <c r="A27" t="str">
        <f t="shared" si="0"/>
        <v/>
      </c>
      <c r="B27" t="s">
        <v>76</v>
      </c>
      <c r="D27" t="s">
        <v>76</v>
      </c>
      <c r="E27">
        <v>0.57450000000000001</v>
      </c>
      <c r="F27">
        <v>0.51280000000000003</v>
      </c>
      <c r="I27" t="s">
        <v>78</v>
      </c>
      <c r="J27">
        <v>0.32040000000000002</v>
      </c>
      <c r="L27" s="12" t="s">
        <v>329</v>
      </c>
      <c r="M27" s="38">
        <v>0.9052</v>
      </c>
      <c r="O27" s="12" t="s">
        <v>372</v>
      </c>
      <c r="P27" s="38">
        <v>0.94920000000000004</v>
      </c>
      <c r="R27" t="s">
        <v>78</v>
      </c>
      <c r="S27">
        <v>0.73740000000000006</v>
      </c>
    </row>
    <row r="28" spans="1:19" ht="15.75" thickBot="1" x14ac:dyDescent="0.3">
      <c r="A28" t="str">
        <f t="shared" si="0"/>
        <v/>
      </c>
      <c r="B28" t="s">
        <v>77</v>
      </c>
      <c r="D28" t="s">
        <v>77</v>
      </c>
      <c r="E28">
        <v>0.28910000000000002</v>
      </c>
      <c r="F28">
        <v>0.54659999999999997</v>
      </c>
      <c r="I28" t="s">
        <v>79</v>
      </c>
      <c r="J28">
        <v>0.2747</v>
      </c>
      <c r="L28" s="13" t="s">
        <v>409</v>
      </c>
      <c r="M28" s="39">
        <v>14</v>
      </c>
      <c r="O28" s="13" t="s">
        <v>414</v>
      </c>
      <c r="P28" s="39">
        <v>14</v>
      </c>
      <c r="R28" t="s">
        <v>79</v>
      </c>
      <c r="S28">
        <v>0.3967</v>
      </c>
    </row>
    <row r="29" spans="1:19" x14ac:dyDescent="0.25">
      <c r="A29" t="str">
        <f t="shared" si="0"/>
        <v/>
      </c>
      <c r="B29" t="s">
        <v>78</v>
      </c>
      <c r="D29" t="s">
        <v>78</v>
      </c>
      <c r="E29">
        <v>0.32040000000000002</v>
      </c>
      <c r="F29">
        <v>0.73740000000000006</v>
      </c>
      <c r="I29" t="s">
        <v>80</v>
      </c>
      <c r="J29">
        <v>0.38729999999999998</v>
      </c>
      <c r="L29" s="12" t="s">
        <v>265</v>
      </c>
      <c r="M29" s="40">
        <v>0.90480000000000005</v>
      </c>
      <c r="O29" s="425" t="s">
        <v>375</v>
      </c>
      <c r="P29" s="40">
        <v>0.94410000000000005</v>
      </c>
      <c r="R29" t="s">
        <v>80</v>
      </c>
      <c r="S29">
        <v>0.61260000000000003</v>
      </c>
    </row>
    <row r="30" spans="1:19" ht="15.75" thickBot="1" x14ac:dyDescent="0.3">
      <c r="A30" t="str">
        <f t="shared" si="0"/>
        <v/>
      </c>
      <c r="B30" t="s">
        <v>79</v>
      </c>
      <c r="D30" t="s">
        <v>79</v>
      </c>
      <c r="E30">
        <v>0.2747</v>
      </c>
      <c r="F30">
        <v>0.3967</v>
      </c>
      <c r="I30" t="s">
        <v>81</v>
      </c>
      <c r="J30">
        <v>0.81359999999999999</v>
      </c>
      <c r="L30" s="13" t="s">
        <v>410</v>
      </c>
      <c r="M30" s="41">
        <v>15</v>
      </c>
      <c r="O30" s="426"/>
      <c r="P30" s="41">
        <v>15</v>
      </c>
      <c r="R30" t="s">
        <v>81</v>
      </c>
      <c r="S30">
        <v>0.80289999999999995</v>
      </c>
    </row>
    <row r="31" spans="1:19" x14ac:dyDescent="0.25">
      <c r="A31" t="str">
        <f t="shared" si="0"/>
        <v/>
      </c>
      <c r="B31" t="s">
        <v>80</v>
      </c>
      <c r="D31" t="s">
        <v>80</v>
      </c>
      <c r="E31">
        <v>0.38729999999999998</v>
      </c>
      <c r="F31">
        <v>0.61260000000000003</v>
      </c>
      <c r="I31" t="s">
        <v>82</v>
      </c>
      <c r="J31">
        <v>0.43169999999999997</v>
      </c>
      <c r="L31" s="12" t="s">
        <v>216</v>
      </c>
      <c r="M31" s="42">
        <v>0.90159999999999996</v>
      </c>
      <c r="O31" s="12" t="s">
        <v>299</v>
      </c>
      <c r="P31" s="42">
        <v>0.94169999999999998</v>
      </c>
      <c r="R31" t="s">
        <v>82</v>
      </c>
      <c r="S31">
        <v>0.4929</v>
      </c>
    </row>
    <row r="32" spans="1:19" ht="15.75" thickBot="1" x14ac:dyDescent="0.3">
      <c r="A32" t="str">
        <f t="shared" si="0"/>
        <v/>
      </c>
      <c r="B32" t="s">
        <v>81</v>
      </c>
      <c r="D32" t="s">
        <v>81</v>
      </c>
      <c r="E32">
        <v>0.81359999999999999</v>
      </c>
      <c r="F32">
        <v>0.80289999999999995</v>
      </c>
      <c r="I32" t="s">
        <v>83</v>
      </c>
      <c r="J32">
        <v>0.85780000000000001</v>
      </c>
      <c r="L32" s="13" t="s">
        <v>411</v>
      </c>
      <c r="M32" s="43">
        <v>16</v>
      </c>
      <c r="O32" s="13" t="s">
        <v>407</v>
      </c>
      <c r="P32" s="43">
        <v>16</v>
      </c>
      <c r="R32" t="s">
        <v>83</v>
      </c>
      <c r="S32">
        <v>0.85389999999999999</v>
      </c>
    </row>
    <row r="33" spans="1:19" x14ac:dyDescent="0.25">
      <c r="A33" t="str">
        <f t="shared" si="0"/>
        <v/>
      </c>
      <c r="B33" t="s">
        <v>82</v>
      </c>
      <c r="D33" t="s">
        <v>82</v>
      </c>
      <c r="E33">
        <v>0.43169999999999997</v>
      </c>
      <c r="F33">
        <v>0.4929</v>
      </c>
      <c r="I33" t="s">
        <v>84</v>
      </c>
      <c r="J33">
        <v>0.67069999999999996</v>
      </c>
      <c r="L33" s="12" t="s">
        <v>391</v>
      </c>
      <c r="M33" s="44">
        <v>0.89810000000000001</v>
      </c>
      <c r="O33" s="12" t="s">
        <v>216</v>
      </c>
      <c r="P33" s="44">
        <v>0.93789999999999996</v>
      </c>
      <c r="R33" t="s">
        <v>84</v>
      </c>
      <c r="S33">
        <v>0.87280000000000002</v>
      </c>
    </row>
    <row r="34" spans="1:19" ht="15.75" thickBot="1" x14ac:dyDescent="0.3">
      <c r="A34" t="str">
        <f t="shared" si="0"/>
        <v/>
      </c>
      <c r="B34" t="s">
        <v>83</v>
      </c>
      <c r="D34" t="s">
        <v>83</v>
      </c>
      <c r="E34">
        <v>0.85780000000000001</v>
      </c>
      <c r="F34">
        <v>0.85389999999999999</v>
      </c>
      <c r="I34" t="s">
        <v>85</v>
      </c>
      <c r="J34">
        <v>0.4476</v>
      </c>
      <c r="L34" s="13" t="s">
        <v>410</v>
      </c>
      <c r="M34" s="45">
        <v>17</v>
      </c>
      <c r="O34" s="13" t="s">
        <v>411</v>
      </c>
      <c r="P34" s="45">
        <v>17</v>
      </c>
      <c r="R34" t="s">
        <v>85</v>
      </c>
      <c r="S34">
        <v>0.57589999999999997</v>
      </c>
    </row>
    <row r="35" spans="1:19" x14ac:dyDescent="0.25">
      <c r="A35" t="str">
        <f t="shared" si="0"/>
        <v/>
      </c>
      <c r="B35" t="s">
        <v>84</v>
      </c>
      <c r="D35" t="s">
        <v>84</v>
      </c>
      <c r="E35">
        <v>0.67069999999999996</v>
      </c>
      <c r="F35">
        <v>0.87280000000000002</v>
      </c>
      <c r="I35" t="s">
        <v>86</v>
      </c>
      <c r="J35">
        <v>0.21210000000000001</v>
      </c>
      <c r="L35" s="12" t="s">
        <v>99</v>
      </c>
      <c r="M35" s="46">
        <v>0.89090000000000003</v>
      </c>
      <c r="O35" s="425" t="s">
        <v>117</v>
      </c>
      <c r="P35" s="46">
        <v>0.92849999999999999</v>
      </c>
      <c r="R35" t="s">
        <v>86</v>
      </c>
      <c r="S35">
        <v>0.42159999999999997</v>
      </c>
    </row>
    <row r="36" spans="1:19" ht="15.75" thickBot="1" x14ac:dyDescent="0.3">
      <c r="A36" t="str">
        <f t="shared" si="0"/>
        <v/>
      </c>
      <c r="B36" t="s">
        <v>85</v>
      </c>
      <c r="D36" t="s">
        <v>85</v>
      </c>
      <c r="E36">
        <v>0.4476</v>
      </c>
      <c r="F36">
        <v>0.57589999999999997</v>
      </c>
      <c r="I36" t="s">
        <v>87</v>
      </c>
      <c r="J36">
        <v>0.51649999999999996</v>
      </c>
      <c r="L36" s="13" t="s">
        <v>412</v>
      </c>
      <c r="M36" s="47">
        <v>18</v>
      </c>
      <c r="O36" s="426"/>
      <c r="P36" s="47">
        <v>18</v>
      </c>
      <c r="R36" t="s">
        <v>87</v>
      </c>
      <c r="S36">
        <v>0.26669999999999999</v>
      </c>
    </row>
    <row r="37" spans="1:19" x14ac:dyDescent="0.25">
      <c r="A37" t="str">
        <f t="shared" si="0"/>
        <v/>
      </c>
      <c r="B37" t="s">
        <v>86</v>
      </c>
      <c r="D37" t="s">
        <v>86</v>
      </c>
      <c r="E37">
        <v>0.21210000000000001</v>
      </c>
      <c r="F37">
        <v>0.42159999999999997</v>
      </c>
      <c r="I37" t="s">
        <v>88</v>
      </c>
      <c r="J37">
        <v>0.4758</v>
      </c>
      <c r="L37" s="12" t="s">
        <v>293</v>
      </c>
      <c r="M37" s="48">
        <v>0.88119999999999998</v>
      </c>
      <c r="O37" s="12" t="s">
        <v>105</v>
      </c>
      <c r="P37" s="48">
        <v>0.92310000000000003</v>
      </c>
      <c r="R37" t="s">
        <v>88</v>
      </c>
      <c r="S37">
        <v>0.2077</v>
      </c>
    </row>
    <row r="38" spans="1:19" ht="15.75" thickBot="1" x14ac:dyDescent="0.3">
      <c r="A38" t="str">
        <f t="shared" si="0"/>
        <v/>
      </c>
      <c r="B38" t="s">
        <v>87</v>
      </c>
      <c r="D38" t="s">
        <v>87</v>
      </c>
      <c r="E38">
        <v>0.51649999999999996</v>
      </c>
      <c r="F38">
        <v>0.26669999999999999</v>
      </c>
      <c r="I38" t="s">
        <v>89</v>
      </c>
      <c r="J38">
        <v>0.81230000000000002</v>
      </c>
      <c r="L38" s="13" t="s">
        <v>413</v>
      </c>
      <c r="M38" s="49">
        <v>19</v>
      </c>
      <c r="O38" s="13" t="s">
        <v>412</v>
      </c>
      <c r="P38" s="49">
        <v>19</v>
      </c>
      <c r="R38" t="s">
        <v>89</v>
      </c>
      <c r="S38">
        <v>0.78439999999999999</v>
      </c>
    </row>
    <row r="39" spans="1:19" x14ac:dyDescent="0.25">
      <c r="A39" t="str">
        <f t="shared" si="0"/>
        <v/>
      </c>
      <c r="B39" t="s">
        <v>88</v>
      </c>
      <c r="D39" t="s">
        <v>88</v>
      </c>
      <c r="E39">
        <v>0.4758</v>
      </c>
      <c r="F39">
        <v>0.2077</v>
      </c>
      <c r="I39" t="s">
        <v>90</v>
      </c>
      <c r="J39">
        <v>0.15429999999999999</v>
      </c>
      <c r="L39" s="12" t="s">
        <v>372</v>
      </c>
      <c r="M39" s="50">
        <v>0.87660000000000005</v>
      </c>
      <c r="O39" s="12" t="s">
        <v>293</v>
      </c>
      <c r="P39" s="50">
        <v>0.92249999999999999</v>
      </c>
      <c r="R39" t="s">
        <v>90</v>
      </c>
      <c r="S39">
        <v>0.25080000000000002</v>
      </c>
    </row>
    <row r="40" spans="1:19" ht="15.75" thickBot="1" x14ac:dyDescent="0.3">
      <c r="A40" t="str">
        <f t="shared" si="0"/>
        <v/>
      </c>
      <c r="B40" t="s">
        <v>89</v>
      </c>
      <c r="D40" t="s">
        <v>89</v>
      </c>
      <c r="E40">
        <v>0.81230000000000002</v>
      </c>
      <c r="F40">
        <v>0.78439999999999999</v>
      </c>
      <c r="I40" t="s">
        <v>91</v>
      </c>
      <c r="J40">
        <v>0.64059999999999995</v>
      </c>
      <c r="L40" s="13" t="s">
        <v>414</v>
      </c>
      <c r="M40" s="51">
        <v>20</v>
      </c>
      <c r="O40" s="13" t="s">
        <v>413</v>
      </c>
      <c r="P40" s="51">
        <v>20</v>
      </c>
      <c r="R40" t="s">
        <v>91</v>
      </c>
      <c r="S40">
        <v>0.61260000000000003</v>
      </c>
    </row>
    <row r="41" spans="1:19" x14ac:dyDescent="0.25">
      <c r="A41" t="str">
        <f t="shared" si="0"/>
        <v/>
      </c>
      <c r="B41" t="s">
        <v>90</v>
      </c>
      <c r="D41" t="s">
        <v>90</v>
      </c>
      <c r="E41">
        <v>0.15429999999999999</v>
      </c>
      <c r="F41">
        <v>0.25080000000000002</v>
      </c>
      <c r="I41" t="s">
        <v>92</v>
      </c>
      <c r="J41">
        <v>0.16159999999999999</v>
      </c>
      <c r="L41" s="12" t="s">
        <v>331</v>
      </c>
      <c r="M41" s="52">
        <v>0.87270000000000003</v>
      </c>
      <c r="O41" s="425" t="s">
        <v>172</v>
      </c>
      <c r="P41" s="52">
        <v>0.9214</v>
      </c>
      <c r="R41" t="s">
        <v>92</v>
      </c>
      <c r="S41">
        <v>0.19739999999999999</v>
      </c>
    </row>
    <row r="42" spans="1:19" ht="15.75" thickBot="1" x14ac:dyDescent="0.3">
      <c r="A42" t="str">
        <f t="shared" si="0"/>
        <v/>
      </c>
      <c r="B42" t="s">
        <v>91</v>
      </c>
      <c r="D42" t="s">
        <v>91</v>
      </c>
      <c r="E42">
        <v>0.64059999999999995</v>
      </c>
      <c r="F42">
        <v>0.61260000000000003</v>
      </c>
      <c r="I42" t="s">
        <v>93</v>
      </c>
      <c r="J42">
        <v>0.36499999999999999</v>
      </c>
      <c r="L42" s="13" t="s">
        <v>415</v>
      </c>
      <c r="M42" s="53">
        <v>21</v>
      </c>
      <c r="O42" s="426"/>
      <c r="P42" s="53">
        <v>21</v>
      </c>
      <c r="R42" t="s">
        <v>93</v>
      </c>
      <c r="S42">
        <v>0.2515</v>
      </c>
    </row>
    <row r="43" spans="1:19" x14ac:dyDescent="0.25">
      <c r="A43" t="str">
        <f t="shared" si="0"/>
        <v/>
      </c>
      <c r="B43" t="s">
        <v>92</v>
      </c>
      <c r="D43" t="s">
        <v>92</v>
      </c>
      <c r="E43">
        <v>0.16159999999999999</v>
      </c>
      <c r="F43">
        <v>0.19739999999999999</v>
      </c>
      <c r="I43" t="s">
        <v>94</v>
      </c>
      <c r="J43">
        <v>0.3705</v>
      </c>
      <c r="L43" s="12" t="s">
        <v>211</v>
      </c>
      <c r="M43" s="54">
        <v>0.87139999999999995</v>
      </c>
      <c r="O43" s="12" t="s">
        <v>264</v>
      </c>
      <c r="P43" s="54">
        <v>0.91639999999999999</v>
      </c>
      <c r="R43" t="s">
        <v>94</v>
      </c>
      <c r="S43">
        <v>0.25259999999999999</v>
      </c>
    </row>
    <row r="44" spans="1:19" ht="15.75" thickBot="1" x14ac:dyDescent="0.3">
      <c r="A44" t="str">
        <f t="shared" si="0"/>
        <v/>
      </c>
      <c r="B44" t="s">
        <v>93</v>
      </c>
      <c r="D44" t="s">
        <v>93</v>
      </c>
      <c r="E44">
        <v>0.36499999999999999</v>
      </c>
      <c r="F44">
        <v>0.2515</v>
      </c>
      <c r="I44" t="s">
        <v>95</v>
      </c>
      <c r="J44">
        <v>0.45050000000000001</v>
      </c>
      <c r="L44" s="13" t="s">
        <v>416</v>
      </c>
      <c r="M44" s="55">
        <v>22</v>
      </c>
      <c r="O44" s="13" t="s">
        <v>412</v>
      </c>
      <c r="P44" s="55">
        <v>22</v>
      </c>
      <c r="R44" t="s">
        <v>95</v>
      </c>
      <c r="S44">
        <v>0.55730000000000002</v>
      </c>
    </row>
    <row r="45" spans="1:19" x14ac:dyDescent="0.25">
      <c r="A45" t="str">
        <f t="shared" si="0"/>
        <v/>
      </c>
      <c r="B45" t="s">
        <v>94</v>
      </c>
      <c r="D45" t="s">
        <v>94</v>
      </c>
      <c r="E45">
        <v>0.3705</v>
      </c>
      <c r="F45">
        <v>0.25259999999999999</v>
      </c>
      <c r="I45" t="s">
        <v>96</v>
      </c>
      <c r="J45">
        <v>0.54969999999999997</v>
      </c>
      <c r="L45" s="12" t="s">
        <v>205</v>
      </c>
      <c r="M45" s="56">
        <v>0.87060000000000004</v>
      </c>
      <c r="O45" s="12" t="s">
        <v>111</v>
      </c>
      <c r="P45" s="56">
        <v>0.91510000000000002</v>
      </c>
      <c r="R45" t="s">
        <v>96</v>
      </c>
      <c r="S45">
        <v>0.70350000000000001</v>
      </c>
    </row>
    <row r="46" spans="1:19" ht="15.75" thickBot="1" x14ac:dyDescent="0.3">
      <c r="A46" t="str">
        <f t="shared" si="0"/>
        <v/>
      </c>
      <c r="B46" t="s">
        <v>95</v>
      </c>
      <c r="D46" t="s">
        <v>95</v>
      </c>
      <c r="E46">
        <v>0.45050000000000001</v>
      </c>
      <c r="F46">
        <v>0.55730000000000002</v>
      </c>
      <c r="I46" t="s">
        <v>97</v>
      </c>
      <c r="J46">
        <v>0.18529999999999999</v>
      </c>
      <c r="L46" s="13" t="s">
        <v>403</v>
      </c>
      <c r="M46" s="57">
        <v>23</v>
      </c>
      <c r="O46" s="13" t="s">
        <v>407</v>
      </c>
      <c r="P46" s="57">
        <v>23</v>
      </c>
      <c r="R46" t="s">
        <v>97</v>
      </c>
      <c r="S46">
        <v>0.1699</v>
      </c>
    </row>
    <row r="47" spans="1:19" x14ac:dyDescent="0.25">
      <c r="A47" t="str">
        <f t="shared" si="0"/>
        <v/>
      </c>
      <c r="B47" t="s">
        <v>96</v>
      </c>
      <c r="D47" t="s">
        <v>96</v>
      </c>
      <c r="E47">
        <v>0.54969999999999997</v>
      </c>
      <c r="F47">
        <v>0.70350000000000001</v>
      </c>
      <c r="I47" t="s">
        <v>98</v>
      </c>
      <c r="J47">
        <v>0.1651</v>
      </c>
      <c r="L47" s="12" t="s">
        <v>181</v>
      </c>
      <c r="M47" s="58">
        <v>0.86860000000000004</v>
      </c>
      <c r="O47" s="12" t="s">
        <v>274</v>
      </c>
      <c r="P47" s="58">
        <v>0.91369999999999996</v>
      </c>
      <c r="R47" t="s">
        <v>98</v>
      </c>
      <c r="S47">
        <v>0.30080000000000001</v>
      </c>
    </row>
    <row r="48" spans="1:19" ht="15.75" thickBot="1" x14ac:dyDescent="0.3">
      <c r="A48" t="str">
        <f t="shared" si="0"/>
        <v/>
      </c>
      <c r="B48" t="s">
        <v>97</v>
      </c>
      <c r="D48" t="s">
        <v>97</v>
      </c>
      <c r="E48">
        <v>0.18529999999999999</v>
      </c>
      <c r="F48">
        <v>0.1699</v>
      </c>
      <c r="I48" t="s">
        <v>99</v>
      </c>
      <c r="J48">
        <v>0.89090000000000003</v>
      </c>
      <c r="L48" s="13" t="s">
        <v>417</v>
      </c>
      <c r="M48" s="59">
        <v>24</v>
      </c>
      <c r="O48" s="13" t="s">
        <v>404</v>
      </c>
      <c r="P48" s="59">
        <v>24</v>
      </c>
      <c r="R48" t="s">
        <v>99</v>
      </c>
      <c r="S48">
        <v>0.874</v>
      </c>
    </row>
    <row r="49" spans="1:19" x14ac:dyDescent="0.25">
      <c r="A49" t="str">
        <f t="shared" si="0"/>
        <v/>
      </c>
      <c r="B49" t="s">
        <v>98</v>
      </c>
      <c r="D49" t="s">
        <v>98</v>
      </c>
      <c r="E49">
        <v>0.1651</v>
      </c>
      <c r="F49">
        <v>0.30080000000000001</v>
      </c>
      <c r="I49" t="s">
        <v>100</v>
      </c>
      <c r="J49">
        <v>0.60799999999999998</v>
      </c>
      <c r="L49" s="12" t="s">
        <v>213</v>
      </c>
      <c r="M49" s="60">
        <v>0.86809999999999998</v>
      </c>
      <c r="O49" s="12" t="s">
        <v>205</v>
      </c>
      <c r="P49" s="60">
        <v>0.91339999999999999</v>
      </c>
      <c r="R49" t="s">
        <v>100</v>
      </c>
      <c r="S49">
        <v>0.73680000000000001</v>
      </c>
    </row>
    <row r="50" spans="1:19" ht="15.75" thickBot="1" x14ac:dyDescent="0.3">
      <c r="A50" t="str">
        <f t="shared" si="0"/>
        <v/>
      </c>
      <c r="B50" t="s">
        <v>99</v>
      </c>
      <c r="D50" t="s">
        <v>99</v>
      </c>
      <c r="E50">
        <v>0.89090000000000003</v>
      </c>
      <c r="F50">
        <v>0.874</v>
      </c>
      <c r="I50" t="s">
        <v>101</v>
      </c>
      <c r="J50">
        <v>0.1406</v>
      </c>
      <c r="L50" s="13" t="s">
        <v>418</v>
      </c>
      <c r="M50" s="61">
        <v>25</v>
      </c>
      <c r="O50" s="13" t="s">
        <v>403</v>
      </c>
      <c r="P50" s="61">
        <v>25</v>
      </c>
      <c r="R50" t="s">
        <v>101</v>
      </c>
      <c r="S50">
        <v>0.4768</v>
      </c>
    </row>
    <row r="51" spans="1:19" ht="15.75" thickBot="1" x14ac:dyDescent="0.3">
      <c r="A51" t="str">
        <f t="shared" si="0"/>
        <v/>
      </c>
      <c r="B51" t="s">
        <v>100</v>
      </c>
      <c r="D51" t="s">
        <v>100</v>
      </c>
      <c r="E51">
        <v>0.60799999999999998</v>
      </c>
      <c r="F51">
        <v>0.73680000000000001</v>
      </c>
      <c r="I51" t="s">
        <v>102</v>
      </c>
      <c r="J51">
        <v>0.1714</v>
      </c>
      <c r="L51" s="62" t="s">
        <v>25</v>
      </c>
      <c r="M51" s="63" t="s">
        <v>398</v>
      </c>
      <c r="O51" s="62" t="s">
        <v>25</v>
      </c>
      <c r="P51" s="63" t="s">
        <v>398</v>
      </c>
      <c r="R51" t="s">
        <v>102</v>
      </c>
      <c r="S51">
        <v>0.57799999999999996</v>
      </c>
    </row>
    <row r="52" spans="1:19" x14ac:dyDescent="0.25">
      <c r="A52" t="str">
        <f t="shared" si="0"/>
        <v/>
      </c>
      <c r="B52" t="s">
        <v>101</v>
      </c>
      <c r="D52" t="s">
        <v>101</v>
      </c>
      <c r="E52">
        <v>0.1406</v>
      </c>
      <c r="F52">
        <v>0.4768</v>
      </c>
      <c r="I52" t="s">
        <v>103</v>
      </c>
      <c r="J52">
        <v>0.22520000000000001</v>
      </c>
      <c r="L52" s="425" t="s">
        <v>325</v>
      </c>
      <c r="M52" s="64">
        <v>0.86660000000000004</v>
      </c>
      <c r="O52" s="12" t="s">
        <v>173</v>
      </c>
      <c r="P52" s="64">
        <v>0.91290000000000004</v>
      </c>
      <c r="R52" t="s">
        <v>103</v>
      </c>
      <c r="S52">
        <v>0.35560000000000003</v>
      </c>
    </row>
    <row r="53" spans="1:19" ht="15.75" thickBot="1" x14ac:dyDescent="0.3">
      <c r="A53" t="str">
        <f t="shared" si="0"/>
        <v/>
      </c>
      <c r="B53" t="s">
        <v>102</v>
      </c>
      <c r="D53" t="s">
        <v>102</v>
      </c>
      <c r="E53">
        <v>0.1714</v>
      </c>
      <c r="F53">
        <v>0.57799999999999996</v>
      </c>
      <c r="I53" t="s">
        <v>104</v>
      </c>
      <c r="J53">
        <v>0.64429999999999998</v>
      </c>
      <c r="L53" s="426"/>
      <c r="M53" s="65">
        <v>26</v>
      </c>
      <c r="O53" s="13" t="s">
        <v>429</v>
      </c>
      <c r="P53" s="65">
        <v>26</v>
      </c>
      <c r="R53" t="s">
        <v>104</v>
      </c>
      <c r="S53">
        <v>0.53569999999999995</v>
      </c>
    </row>
    <row r="54" spans="1:19" x14ac:dyDescent="0.25">
      <c r="A54" t="str">
        <f t="shared" si="0"/>
        <v/>
      </c>
      <c r="B54" t="s">
        <v>103</v>
      </c>
      <c r="D54" t="s">
        <v>103</v>
      </c>
      <c r="E54">
        <v>0.22520000000000001</v>
      </c>
      <c r="F54">
        <v>0.35560000000000003</v>
      </c>
      <c r="I54" t="s">
        <v>105</v>
      </c>
      <c r="J54">
        <v>0.74490000000000001</v>
      </c>
      <c r="L54" s="12" t="s">
        <v>294</v>
      </c>
      <c r="M54" s="66">
        <v>0.86650000000000005</v>
      </c>
      <c r="O54" s="12" t="s">
        <v>223</v>
      </c>
      <c r="P54" s="66">
        <v>0.91139999999999999</v>
      </c>
      <c r="R54" t="s">
        <v>105</v>
      </c>
      <c r="S54">
        <v>0.92310000000000003</v>
      </c>
    </row>
    <row r="55" spans="1:19" ht="15.75" thickBot="1" x14ac:dyDescent="0.3">
      <c r="A55" t="str">
        <f t="shared" si="0"/>
        <v/>
      </c>
      <c r="B55" t="s">
        <v>104</v>
      </c>
      <c r="D55" t="s">
        <v>104</v>
      </c>
      <c r="E55">
        <v>0.64429999999999998</v>
      </c>
      <c r="F55">
        <v>0.53569999999999995</v>
      </c>
      <c r="I55" t="s">
        <v>106</v>
      </c>
      <c r="J55">
        <v>0.84</v>
      </c>
      <c r="L55" s="13" t="s">
        <v>419</v>
      </c>
      <c r="M55" s="67">
        <v>27</v>
      </c>
      <c r="O55" s="13" t="s">
        <v>421</v>
      </c>
      <c r="P55" s="67">
        <v>27</v>
      </c>
      <c r="R55" t="s">
        <v>106</v>
      </c>
      <c r="S55">
        <v>0.90780000000000005</v>
      </c>
    </row>
    <row r="56" spans="1:19" x14ac:dyDescent="0.25">
      <c r="A56" t="str">
        <f t="shared" si="0"/>
        <v/>
      </c>
      <c r="B56" t="s">
        <v>105</v>
      </c>
      <c r="D56" t="s">
        <v>105</v>
      </c>
      <c r="E56">
        <v>0.74490000000000001</v>
      </c>
      <c r="F56">
        <v>0.92310000000000003</v>
      </c>
      <c r="I56" t="s">
        <v>107</v>
      </c>
      <c r="J56">
        <v>0.47089999999999999</v>
      </c>
      <c r="L56" s="12" t="s">
        <v>83</v>
      </c>
      <c r="M56" s="68">
        <v>0.85780000000000001</v>
      </c>
      <c r="O56" s="12" t="s">
        <v>146</v>
      </c>
      <c r="P56" s="68">
        <v>0.91100000000000003</v>
      </c>
      <c r="R56" t="s">
        <v>107</v>
      </c>
      <c r="S56">
        <v>0.39779999999999999</v>
      </c>
    </row>
    <row r="57" spans="1:19" ht="15.75" thickBot="1" x14ac:dyDescent="0.3">
      <c r="A57" t="str">
        <f t="shared" si="0"/>
        <v/>
      </c>
      <c r="B57" t="s">
        <v>106</v>
      </c>
      <c r="D57" t="s">
        <v>106</v>
      </c>
      <c r="E57">
        <v>0.84</v>
      </c>
      <c r="F57">
        <v>0.90780000000000005</v>
      </c>
      <c r="I57" t="s">
        <v>108</v>
      </c>
      <c r="J57">
        <v>0.80059999999999998</v>
      </c>
      <c r="L57" s="13" t="s">
        <v>416</v>
      </c>
      <c r="M57" s="69">
        <v>28</v>
      </c>
      <c r="O57" s="13" t="s">
        <v>401</v>
      </c>
      <c r="P57" s="69">
        <v>28</v>
      </c>
      <c r="R57" t="s">
        <v>108</v>
      </c>
      <c r="S57">
        <v>0.87519999999999998</v>
      </c>
    </row>
    <row r="58" spans="1:19" x14ac:dyDescent="0.25">
      <c r="A58" t="str">
        <f t="shared" si="0"/>
        <v/>
      </c>
      <c r="B58" t="s">
        <v>107</v>
      </c>
      <c r="D58" t="s">
        <v>107</v>
      </c>
      <c r="E58">
        <v>0.47089999999999999</v>
      </c>
      <c r="F58">
        <v>0.39779999999999999</v>
      </c>
      <c r="I58" t="s">
        <v>109</v>
      </c>
      <c r="J58">
        <v>0.21809999999999999</v>
      </c>
      <c r="L58" s="12" t="s">
        <v>361</v>
      </c>
      <c r="M58" s="70">
        <v>0.85750000000000004</v>
      </c>
      <c r="O58" s="12" t="s">
        <v>60</v>
      </c>
      <c r="P58" s="70">
        <v>0.91090000000000004</v>
      </c>
      <c r="R58" t="s">
        <v>109</v>
      </c>
      <c r="S58">
        <v>0.1046</v>
      </c>
    </row>
    <row r="59" spans="1:19" ht="15.75" thickBot="1" x14ac:dyDescent="0.3">
      <c r="A59" t="str">
        <f t="shared" si="0"/>
        <v/>
      </c>
      <c r="B59" t="s">
        <v>108</v>
      </c>
      <c r="D59" t="s">
        <v>108</v>
      </c>
      <c r="E59">
        <v>0.80059999999999998</v>
      </c>
      <c r="F59">
        <v>0.87519999999999998</v>
      </c>
      <c r="I59" t="s">
        <v>110</v>
      </c>
      <c r="J59">
        <v>0.37030000000000002</v>
      </c>
      <c r="L59" s="13" t="s">
        <v>410</v>
      </c>
      <c r="M59" s="71">
        <v>29</v>
      </c>
      <c r="O59" s="13" t="s">
        <v>408</v>
      </c>
      <c r="P59" s="71">
        <v>29</v>
      </c>
      <c r="R59" t="s">
        <v>110</v>
      </c>
      <c r="S59">
        <v>0.2132</v>
      </c>
    </row>
    <row r="60" spans="1:19" x14ac:dyDescent="0.25">
      <c r="A60" t="str">
        <f t="shared" si="0"/>
        <v/>
      </c>
      <c r="B60" t="s">
        <v>109</v>
      </c>
      <c r="D60" t="s">
        <v>109</v>
      </c>
      <c r="E60">
        <v>0.21809999999999999</v>
      </c>
      <c r="F60">
        <v>0.1046</v>
      </c>
      <c r="I60" t="s">
        <v>111</v>
      </c>
      <c r="J60">
        <v>0.92179999999999995</v>
      </c>
      <c r="L60" s="12" t="s">
        <v>244</v>
      </c>
      <c r="M60" s="72">
        <v>0.84789999999999999</v>
      </c>
      <c r="O60" s="12" t="s">
        <v>265</v>
      </c>
      <c r="P60" s="72">
        <v>0.91020000000000001</v>
      </c>
      <c r="R60" t="s">
        <v>111</v>
      </c>
      <c r="S60">
        <v>0.91510000000000002</v>
      </c>
    </row>
    <row r="61" spans="1:19" ht="15.75" thickBot="1" x14ac:dyDescent="0.3">
      <c r="A61" t="str">
        <f t="shared" si="0"/>
        <v/>
      </c>
      <c r="B61" t="s">
        <v>110</v>
      </c>
      <c r="D61" t="s">
        <v>110</v>
      </c>
      <c r="E61">
        <v>0.37030000000000002</v>
      </c>
      <c r="F61">
        <v>0.2132</v>
      </c>
      <c r="I61" t="s">
        <v>112</v>
      </c>
      <c r="J61">
        <v>0.2273</v>
      </c>
      <c r="L61" s="13" t="s">
        <v>420</v>
      </c>
      <c r="M61" s="73">
        <v>30</v>
      </c>
      <c r="O61" s="13" t="s">
        <v>410</v>
      </c>
      <c r="P61" s="73">
        <v>30</v>
      </c>
      <c r="R61" t="s">
        <v>112</v>
      </c>
      <c r="S61">
        <v>0.22869999999999999</v>
      </c>
    </row>
    <row r="62" spans="1:19" x14ac:dyDescent="0.25">
      <c r="A62" t="str">
        <f t="shared" si="0"/>
        <v/>
      </c>
      <c r="B62" t="s">
        <v>111</v>
      </c>
      <c r="D62" t="s">
        <v>111</v>
      </c>
      <c r="E62">
        <v>0.92179999999999995</v>
      </c>
      <c r="F62">
        <v>0.91510000000000002</v>
      </c>
      <c r="I62" t="s">
        <v>113</v>
      </c>
      <c r="J62">
        <v>0.73829999999999996</v>
      </c>
      <c r="L62" s="12" t="s">
        <v>374</v>
      </c>
      <c r="M62" s="74">
        <v>0.8478</v>
      </c>
      <c r="O62" s="12" t="s">
        <v>260</v>
      </c>
      <c r="P62" s="74">
        <v>0.90969999999999995</v>
      </c>
      <c r="R62" t="s">
        <v>113</v>
      </c>
      <c r="S62">
        <v>0.84589999999999999</v>
      </c>
    </row>
    <row r="63" spans="1:19" ht="15.75" thickBot="1" x14ac:dyDescent="0.3">
      <c r="A63" t="str">
        <f t="shared" si="0"/>
        <v/>
      </c>
      <c r="B63" t="s">
        <v>112</v>
      </c>
      <c r="D63" t="s">
        <v>112</v>
      </c>
      <c r="E63">
        <v>0.2273</v>
      </c>
      <c r="F63">
        <v>0.22869999999999999</v>
      </c>
      <c r="I63" t="s">
        <v>114</v>
      </c>
      <c r="J63">
        <v>0.754</v>
      </c>
      <c r="L63" s="13" t="s">
        <v>421</v>
      </c>
      <c r="M63" s="75">
        <v>31</v>
      </c>
      <c r="O63" s="13" t="s">
        <v>423</v>
      </c>
      <c r="P63" s="75">
        <v>31</v>
      </c>
      <c r="R63" t="s">
        <v>114</v>
      </c>
      <c r="S63">
        <v>0.82379999999999998</v>
      </c>
    </row>
    <row r="64" spans="1:19" x14ac:dyDescent="0.25">
      <c r="A64" t="str">
        <f t="shared" si="0"/>
        <v/>
      </c>
      <c r="B64" t="s">
        <v>113</v>
      </c>
      <c r="D64" t="s">
        <v>113</v>
      </c>
      <c r="E64">
        <v>0.73829999999999996</v>
      </c>
      <c r="F64">
        <v>0.84589999999999999</v>
      </c>
      <c r="I64" t="s">
        <v>115</v>
      </c>
      <c r="J64">
        <v>0.50990000000000002</v>
      </c>
      <c r="L64" s="12" t="s">
        <v>247</v>
      </c>
      <c r="M64" s="76">
        <v>0.84219999999999995</v>
      </c>
      <c r="O64" s="425" t="s">
        <v>62</v>
      </c>
      <c r="P64" s="76">
        <v>0.90949999999999998</v>
      </c>
      <c r="R64" t="s">
        <v>115</v>
      </c>
      <c r="S64">
        <v>0.50760000000000005</v>
      </c>
    </row>
    <row r="65" spans="1:19" ht="15.75" thickBot="1" x14ac:dyDescent="0.3">
      <c r="A65" t="str">
        <f t="shared" si="0"/>
        <v/>
      </c>
      <c r="B65" t="s">
        <v>114</v>
      </c>
      <c r="D65" t="s">
        <v>114</v>
      </c>
      <c r="E65">
        <v>0.754</v>
      </c>
      <c r="F65">
        <v>0.82379999999999998</v>
      </c>
      <c r="I65" t="s">
        <v>116</v>
      </c>
      <c r="J65">
        <v>0.14199999999999999</v>
      </c>
      <c r="L65" s="13" t="s">
        <v>404</v>
      </c>
      <c r="M65" s="77">
        <v>32</v>
      </c>
      <c r="O65" s="426"/>
      <c r="P65" s="77">
        <v>32</v>
      </c>
      <c r="R65" t="s">
        <v>116</v>
      </c>
      <c r="S65">
        <v>0.21970000000000001</v>
      </c>
    </row>
    <row r="66" spans="1:19" x14ac:dyDescent="0.25">
      <c r="A66" t="str">
        <f t="shared" si="0"/>
        <v/>
      </c>
      <c r="B66" t="s">
        <v>115</v>
      </c>
      <c r="D66" t="s">
        <v>115</v>
      </c>
      <c r="E66">
        <v>0.50990000000000002</v>
      </c>
      <c r="F66">
        <v>0.50760000000000005</v>
      </c>
      <c r="I66" t="s">
        <v>117</v>
      </c>
      <c r="J66">
        <v>0.65890000000000004</v>
      </c>
      <c r="L66" s="12" t="s">
        <v>106</v>
      </c>
      <c r="M66" s="78">
        <v>0.84</v>
      </c>
      <c r="O66" s="425" t="s">
        <v>184</v>
      </c>
      <c r="P66" s="78">
        <v>0.90920000000000001</v>
      </c>
      <c r="R66" t="s">
        <v>117</v>
      </c>
      <c r="S66">
        <v>0.92849999999999999</v>
      </c>
    </row>
    <row r="67" spans="1:19" ht="15.75" thickBot="1" x14ac:dyDescent="0.3">
      <c r="A67" t="str">
        <f t="shared" ref="A67:A130" si="1">IF(B67=D67, "", "BAD")</f>
        <v/>
      </c>
      <c r="B67" t="s">
        <v>116</v>
      </c>
      <c r="D67" t="s">
        <v>116</v>
      </c>
      <c r="E67">
        <v>0.14199999999999999</v>
      </c>
      <c r="F67">
        <v>0.21970000000000001</v>
      </c>
      <c r="I67" t="s">
        <v>118</v>
      </c>
      <c r="J67">
        <v>0.56430000000000002</v>
      </c>
      <c r="L67" s="13" t="s">
        <v>420</v>
      </c>
      <c r="M67" s="79">
        <v>33</v>
      </c>
      <c r="O67" s="426"/>
      <c r="P67" s="79">
        <v>33</v>
      </c>
      <c r="R67" t="s">
        <v>118</v>
      </c>
      <c r="S67">
        <v>0.55130000000000001</v>
      </c>
    </row>
    <row r="68" spans="1:19" x14ac:dyDescent="0.25">
      <c r="A68" t="str">
        <f t="shared" si="1"/>
        <v/>
      </c>
      <c r="B68" t="s">
        <v>117</v>
      </c>
      <c r="D68" t="s">
        <v>117</v>
      </c>
      <c r="E68">
        <v>0.65890000000000004</v>
      </c>
      <c r="F68">
        <v>0.92849999999999999</v>
      </c>
      <c r="I68" t="s">
        <v>119</v>
      </c>
      <c r="J68">
        <v>0.71740000000000004</v>
      </c>
      <c r="L68" s="425" t="s">
        <v>380</v>
      </c>
      <c r="M68" s="80">
        <v>0.83909999999999996</v>
      </c>
      <c r="O68" s="12" t="s">
        <v>71</v>
      </c>
      <c r="P68" s="80">
        <v>0.90839999999999999</v>
      </c>
      <c r="R68" t="s">
        <v>119</v>
      </c>
      <c r="S68">
        <v>0.74450000000000005</v>
      </c>
    </row>
    <row r="69" spans="1:19" ht="15.75" thickBot="1" x14ac:dyDescent="0.3">
      <c r="A69" t="str">
        <f t="shared" si="1"/>
        <v/>
      </c>
      <c r="B69" t="s">
        <v>118</v>
      </c>
      <c r="D69" t="s">
        <v>118</v>
      </c>
      <c r="E69">
        <v>0.56430000000000002</v>
      </c>
      <c r="F69">
        <v>0.55130000000000001</v>
      </c>
      <c r="I69" t="s">
        <v>120</v>
      </c>
      <c r="J69">
        <v>0.59289999999999998</v>
      </c>
      <c r="L69" s="426"/>
      <c r="M69" s="81">
        <v>34</v>
      </c>
      <c r="O69" s="13" t="s">
        <v>419</v>
      </c>
      <c r="P69" s="81">
        <v>34</v>
      </c>
      <c r="R69" t="s">
        <v>120</v>
      </c>
      <c r="S69">
        <v>0.60809999999999997</v>
      </c>
    </row>
    <row r="70" spans="1:19" x14ac:dyDescent="0.25">
      <c r="A70" t="str">
        <f t="shared" si="1"/>
        <v/>
      </c>
      <c r="B70" t="s">
        <v>119</v>
      </c>
      <c r="D70" t="s">
        <v>119</v>
      </c>
      <c r="E70">
        <v>0.71740000000000004</v>
      </c>
      <c r="F70">
        <v>0.74450000000000005</v>
      </c>
      <c r="I70" t="s">
        <v>121</v>
      </c>
      <c r="J70">
        <v>0.52969999999999995</v>
      </c>
      <c r="L70" s="12" t="s">
        <v>388</v>
      </c>
      <c r="M70" s="82">
        <v>0.83830000000000005</v>
      </c>
      <c r="O70" s="12" t="s">
        <v>106</v>
      </c>
      <c r="P70" s="82">
        <v>0.90780000000000005</v>
      </c>
      <c r="R70" t="s">
        <v>121</v>
      </c>
      <c r="S70">
        <v>0.47989999999999999</v>
      </c>
    </row>
    <row r="71" spans="1:19" ht="15.75" thickBot="1" x14ac:dyDescent="0.3">
      <c r="A71" t="str">
        <f t="shared" si="1"/>
        <v/>
      </c>
      <c r="B71" t="s">
        <v>120</v>
      </c>
      <c r="D71" t="s">
        <v>120</v>
      </c>
      <c r="E71">
        <v>0.59289999999999998</v>
      </c>
      <c r="F71">
        <v>0.60809999999999997</v>
      </c>
      <c r="I71" t="s">
        <v>122</v>
      </c>
      <c r="J71">
        <v>0.94069999999999998</v>
      </c>
      <c r="L71" s="13" t="s">
        <v>422</v>
      </c>
      <c r="M71" s="83">
        <v>35</v>
      </c>
      <c r="O71" s="13" t="s">
        <v>420</v>
      </c>
      <c r="P71" s="83">
        <v>35</v>
      </c>
      <c r="R71" t="s">
        <v>122</v>
      </c>
      <c r="S71">
        <v>0.9587</v>
      </c>
    </row>
    <row r="72" spans="1:19" x14ac:dyDescent="0.25">
      <c r="A72" t="str">
        <f t="shared" si="1"/>
        <v/>
      </c>
      <c r="B72" t="s">
        <v>121</v>
      </c>
      <c r="D72" t="s">
        <v>121</v>
      </c>
      <c r="E72">
        <v>0.52969999999999995</v>
      </c>
      <c r="F72">
        <v>0.47989999999999999</v>
      </c>
      <c r="I72" t="s">
        <v>123</v>
      </c>
      <c r="J72">
        <v>0.32740000000000002</v>
      </c>
      <c r="L72" s="12" t="s">
        <v>260</v>
      </c>
      <c r="M72" s="84">
        <v>0.8377</v>
      </c>
      <c r="O72" s="425" t="s">
        <v>319</v>
      </c>
      <c r="P72" s="84">
        <v>0.90629999999999999</v>
      </c>
      <c r="R72" t="s">
        <v>123</v>
      </c>
      <c r="S72">
        <v>0.37459999999999999</v>
      </c>
    </row>
    <row r="73" spans="1:19" ht="15.75" thickBot="1" x14ac:dyDescent="0.3">
      <c r="A73" t="str">
        <f t="shared" si="1"/>
        <v/>
      </c>
      <c r="B73" t="s">
        <v>122</v>
      </c>
      <c r="D73" t="s">
        <v>122</v>
      </c>
      <c r="E73">
        <v>0.94069999999999998</v>
      </c>
      <c r="F73">
        <v>0.9587</v>
      </c>
      <c r="I73" t="s">
        <v>124</v>
      </c>
      <c r="J73">
        <v>0.46910000000000002</v>
      </c>
      <c r="L73" s="13" t="s">
        <v>423</v>
      </c>
      <c r="M73" s="85">
        <v>36</v>
      </c>
      <c r="O73" s="426"/>
      <c r="P73" s="85">
        <v>36</v>
      </c>
      <c r="R73" t="s">
        <v>124</v>
      </c>
      <c r="S73">
        <v>0.53490000000000004</v>
      </c>
    </row>
    <row r="74" spans="1:19" x14ac:dyDescent="0.25">
      <c r="A74" t="str">
        <f t="shared" si="1"/>
        <v/>
      </c>
      <c r="B74" t="s">
        <v>123</v>
      </c>
      <c r="D74" t="s">
        <v>123</v>
      </c>
      <c r="E74">
        <v>0.32740000000000002</v>
      </c>
      <c r="F74">
        <v>0.37459999999999999</v>
      </c>
      <c r="I74" t="s">
        <v>125</v>
      </c>
      <c r="J74">
        <v>0.12989999999999999</v>
      </c>
      <c r="L74" s="12" t="s">
        <v>223</v>
      </c>
      <c r="M74" s="86">
        <v>0.83589999999999998</v>
      </c>
      <c r="O74" s="12" t="s">
        <v>181</v>
      </c>
      <c r="P74" s="86">
        <v>0.90580000000000005</v>
      </c>
      <c r="R74" t="s">
        <v>125</v>
      </c>
      <c r="S74">
        <v>0.14069999999999999</v>
      </c>
    </row>
    <row r="75" spans="1:19" ht="15.75" thickBot="1" x14ac:dyDescent="0.3">
      <c r="A75" t="str">
        <f t="shared" si="1"/>
        <v/>
      </c>
      <c r="B75" t="s">
        <v>124</v>
      </c>
      <c r="D75" t="s">
        <v>124</v>
      </c>
      <c r="E75">
        <v>0.46910000000000002</v>
      </c>
      <c r="F75">
        <v>0.53490000000000004</v>
      </c>
      <c r="I75" t="s">
        <v>126</v>
      </c>
      <c r="J75">
        <v>0.21920000000000001</v>
      </c>
      <c r="L75" s="13" t="s">
        <v>421</v>
      </c>
      <c r="M75" s="87">
        <v>37</v>
      </c>
      <c r="O75" s="13" t="s">
        <v>417</v>
      </c>
      <c r="P75" s="87">
        <v>37</v>
      </c>
      <c r="R75" t="s">
        <v>126</v>
      </c>
      <c r="S75">
        <v>0.2157</v>
      </c>
    </row>
    <row r="76" spans="1:19" x14ac:dyDescent="0.25">
      <c r="A76" t="str">
        <f t="shared" si="1"/>
        <v/>
      </c>
      <c r="B76" t="s">
        <v>125</v>
      </c>
      <c r="D76" t="s">
        <v>125</v>
      </c>
      <c r="E76">
        <v>0.12989999999999999</v>
      </c>
      <c r="F76">
        <v>0.14069999999999999</v>
      </c>
      <c r="I76" t="s">
        <v>127</v>
      </c>
      <c r="J76">
        <v>0.61990000000000001</v>
      </c>
      <c r="L76" s="12" t="s">
        <v>185</v>
      </c>
      <c r="M76" s="88">
        <v>0.83009999999999995</v>
      </c>
      <c r="O76" s="12" t="s">
        <v>244</v>
      </c>
      <c r="P76" s="88">
        <v>0.90239999999999998</v>
      </c>
      <c r="R76" t="s">
        <v>127</v>
      </c>
      <c r="S76">
        <v>0.64159999999999995</v>
      </c>
    </row>
    <row r="77" spans="1:19" ht="15.75" thickBot="1" x14ac:dyDescent="0.3">
      <c r="A77" t="str">
        <f t="shared" si="1"/>
        <v/>
      </c>
      <c r="B77" t="s">
        <v>126</v>
      </c>
      <c r="D77" t="s">
        <v>126</v>
      </c>
      <c r="E77">
        <v>0.21920000000000001</v>
      </c>
      <c r="F77">
        <v>0.2157</v>
      </c>
      <c r="I77" t="s">
        <v>128</v>
      </c>
      <c r="J77">
        <v>0.23050000000000001</v>
      </c>
      <c r="L77" s="13" t="s">
        <v>424</v>
      </c>
      <c r="M77" s="89">
        <v>38</v>
      </c>
      <c r="O77" s="13" t="s">
        <v>420</v>
      </c>
      <c r="P77" s="89">
        <v>38</v>
      </c>
      <c r="R77" t="s">
        <v>128</v>
      </c>
      <c r="S77">
        <v>0.50919999999999999</v>
      </c>
    </row>
    <row r="78" spans="1:19" x14ac:dyDescent="0.25">
      <c r="A78" t="str">
        <f t="shared" si="1"/>
        <v/>
      </c>
      <c r="B78" t="s">
        <v>127</v>
      </c>
      <c r="D78" t="s">
        <v>127</v>
      </c>
      <c r="E78">
        <v>0.61990000000000001</v>
      </c>
      <c r="F78">
        <v>0.64159999999999995</v>
      </c>
      <c r="I78" t="s">
        <v>129</v>
      </c>
      <c r="J78">
        <v>0.18429999999999999</v>
      </c>
      <c r="L78" s="425" t="s">
        <v>302</v>
      </c>
      <c r="M78" s="90">
        <v>0.82509999999999994</v>
      </c>
      <c r="O78" s="12" t="s">
        <v>237</v>
      </c>
      <c r="P78" s="90">
        <v>0.90200000000000002</v>
      </c>
      <c r="R78" t="s">
        <v>129</v>
      </c>
      <c r="S78">
        <v>0.2576</v>
      </c>
    </row>
    <row r="79" spans="1:19" ht="15.75" thickBot="1" x14ac:dyDescent="0.3">
      <c r="A79" t="str">
        <f t="shared" si="1"/>
        <v/>
      </c>
      <c r="B79" t="s">
        <v>128</v>
      </c>
      <c r="D79" t="s">
        <v>128</v>
      </c>
      <c r="E79">
        <v>0.23050000000000001</v>
      </c>
      <c r="F79">
        <v>0.50919999999999999</v>
      </c>
      <c r="I79" t="s">
        <v>130</v>
      </c>
      <c r="J79">
        <v>0.38400000000000001</v>
      </c>
      <c r="L79" s="426"/>
      <c r="M79" s="91">
        <v>39</v>
      </c>
      <c r="O79" s="13" t="s">
        <v>425</v>
      </c>
      <c r="P79" s="91">
        <v>39</v>
      </c>
      <c r="R79" t="s">
        <v>130</v>
      </c>
      <c r="S79">
        <v>0.49940000000000001</v>
      </c>
    </row>
    <row r="80" spans="1:19" x14ac:dyDescent="0.25">
      <c r="A80" t="str">
        <f t="shared" si="1"/>
        <v/>
      </c>
      <c r="B80" t="s">
        <v>129</v>
      </c>
      <c r="D80" t="s">
        <v>129</v>
      </c>
      <c r="E80">
        <v>0.18429999999999999</v>
      </c>
      <c r="F80">
        <v>0.2576</v>
      </c>
      <c r="I80" t="s">
        <v>131</v>
      </c>
      <c r="J80">
        <v>0.68689999999999996</v>
      </c>
      <c r="L80" s="425" t="s">
        <v>53</v>
      </c>
      <c r="M80" s="92">
        <v>0.82420000000000004</v>
      </c>
      <c r="O80" s="12" t="s">
        <v>268</v>
      </c>
      <c r="P80" s="92">
        <v>0.89859999999999995</v>
      </c>
      <c r="R80" t="s">
        <v>131</v>
      </c>
      <c r="S80">
        <v>0.78659999999999997</v>
      </c>
    </row>
    <row r="81" spans="1:19" ht="15.75" thickBot="1" x14ac:dyDescent="0.3">
      <c r="A81" t="str">
        <f t="shared" si="1"/>
        <v/>
      </c>
      <c r="B81" t="s">
        <v>130</v>
      </c>
      <c r="D81" t="s">
        <v>130</v>
      </c>
      <c r="E81">
        <v>0.38400000000000001</v>
      </c>
      <c r="F81">
        <v>0.49940000000000001</v>
      </c>
      <c r="I81" t="s">
        <v>132</v>
      </c>
      <c r="J81">
        <v>0.52400000000000002</v>
      </c>
      <c r="L81" s="426"/>
      <c r="M81" s="93">
        <v>40</v>
      </c>
      <c r="O81" s="13" t="s">
        <v>430</v>
      </c>
      <c r="P81" s="93">
        <v>40</v>
      </c>
      <c r="R81" t="s">
        <v>132</v>
      </c>
      <c r="S81">
        <v>0.58740000000000003</v>
      </c>
    </row>
    <row r="82" spans="1:19" x14ac:dyDescent="0.25">
      <c r="A82" t="str">
        <f t="shared" si="1"/>
        <v/>
      </c>
      <c r="B82" t="s">
        <v>131</v>
      </c>
      <c r="D82" t="s">
        <v>131</v>
      </c>
      <c r="E82">
        <v>0.68689999999999996</v>
      </c>
      <c r="F82">
        <v>0.78659999999999997</v>
      </c>
      <c r="I82" t="s">
        <v>133</v>
      </c>
      <c r="J82">
        <v>0.1119</v>
      </c>
      <c r="L82" s="425" t="s">
        <v>70</v>
      </c>
      <c r="M82" s="94">
        <v>0.8236</v>
      </c>
      <c r="O82" s="12" t="s">
        <v>74</v>
      </c>
      <c r="P82" s="94">
        <v>0.8962</v>
      </c>
      <c r="R82" t="s">
        <v>133</v>
      </c>
      <c r="S82">
        <v>9.0499999999999997E-2</v>
      </c>
    </row>
    <row r="83" spans="1:19" ht="15.75" thickBot="1" x14ac:dyDescent="0.3">
      <c r="A83" t="str">
        <f t="shared" si="1"/>
        <v/>
      </c>
      <c r="B83" t="s">
        <v>132</v>
      </c>
      <c r="D83" t="s">
        <v>132</v>
      </c>
      <c r="E83">
        <v>0.52400000000000002</v>
      </c>
      <c r="F83">
        <v>0.58740000000000003</v>
      </c>
      <c r="I83" t="s">
        <v>134</v>
      </c>
      <c r="J83">
        <v>0.39029999999999998</v>
      </c>
      <c r="L83" s="426"/>
      <c r="M83" s="95">
        <v>41</v>
      </c>
      <c r="O83" s="13" t="s">
        <v>432</v>
      </c>
      <c r="P83" s="95">
        <v>41</v>
      </c>
      <c r="R83" t="s">
        <v>134</v>
      </c>
      <c r="S83">
        <v>0.44440000000000002</v>
      </c>
    </row>
    <row r="84" spans="1:19" x14ac:dyDescent="0.25">
      <c r="A84" t="str">
        <f t="shared" si="1"/>
        <v/>
      </c>
      <c r="B84" t="s">
        <v>133</v>
      </c>
      <c r="D84" t="s">
        <v>133</v>
      </c>
      <c r="E84">
        <v>0.1119</v>
      </c>
      <c r="F84">
        <v>9.0499999999999997E-2</v>
      </c>
      <c r="I84" t="s">
        <v>135</v>
      </c>
      <c r="J84">
        <v>0.94730000000000003</v>
      </c>
      <c r="L84" s="12" t="s">
        <v>237</v>
      </c>
      <c r="M84" s="96">
        <v>0.82250000000000001</v>
      </c>
      <c r="O84" s="12" t="s">
        <v>388</v>
      </c>
      <c r="P84" s="96">
        <v>0.89600000000000002</v>
      </c>
      <c r="R84" t="s">
        <v>135</v>
      </c>
      <c r="S84">
        <v>0.99019999999999997</v>
      </c>
    </row>
    <row r="85" spans="1:19" ht="15.75" thickBot="1" x14ac:dyDescent="0.3">
      <c r="A85" t="str">
        <f t="shared" si="1"/>
        <v/>
      </c>
      <c r="B85" t="s">
        <v>134</v>
      </c>
      <c r="D85" t="s">
        <v>134</v>
      </c>
      <c r="E85">
        <v>0.39029999999999998</v>
      </c>
      <c r="F85">
        <v>0.44440000000000002</v>
      </c>
      <c r="I85" t="s">
        <v>136</v>
      </c>
      <c r="J85">
        <v>0.12570000000000001</v>
      </c>
      <c r="L85" s="13" t="s">
        <v>425</v>
      </c>
      <c r="M85" s="97">
        <v>42</v>
      </c>
      <c r="O85" s="13" t="s">
        <v>422</v>
      </c>
      <c r="P85" s="97">
        <v>42</v>
      </c>
      <c r="R85" t="s">
        <v>136</v>
      </c>
      <c r="S85">
        <v>5.1499999999999997E-2</v>
      </c>
    </row>
    <row r="86" spans="1:19" x14ac:dyDescent="0.25">
      <c r="A86" t="str">
        <f t="shared" si="1"/>
        <v/>
      </c>
      <c r="B86" t="s">
        <v>135</v>
      </c>
      <c r="D86" t="s">
        <v>135</v>
      </c>
      <c r="E86">
        <v>0.94730000000000003</v>
      </c>
      <c r="F86">
        <v>0.99019999999999997</v>
      </c>
      <c r="I86" t="s">
        <v>137</v>
      </c>
      <c r="J86">
        <v>0.29060000000000002</v>
      </c>
      <c r="L86" s="12" t="s">
        <v>355</v>
      </c>
      <c r="M86" s="98">
        <v>0.81989999999999996</v>
      </c>
      <c r="O86" s="12" t="s">
        <v>294</v>
      </c>
      <c r="P86" s="98">
        <v>0.89410000000000001</v>
      </c>
      <c r="R86" t="s">
        <v>137</v>
      </c>
      <c r="S86">
        <v>0.38840000000000002</v>
      </c>
    </row>
    <row r="87" spans="1:19" ht="15.75" thickBot="1" x14ac:dyDescent="0.3">
      <c r="A87" t="str">
        <f t="shared" si="1"/>
        <v/>
      </c>
      <c r="B87" t="s">
        <v>136</v>
      </c>
      <c r="D87" t="s">
        <v>136</v>
      </c>
      <c r="E87">
        <v>0.12570000000000001</v>
      </c>
      <c r="F87">
        <v>5.1499999999999997E-2</v>
      </c>
      <c r="I87" t="s">
        <v>138</v>
      </c>
      <c r="J87">
        <v>0.51519999999999999</v>
      </c>
      <c r="L87" s="13" t="s">
        <v>426</v>
      </c>
      <c r="M87" s="99">
        <v>43</v>
      </c>
      <c r="O87" s="13" t="s">
        <v>419</v>
      </c>
      <c r="P87" s="99">
        <v>43</v>
      </c>
      <c r="R87" t="s">
        <v>138</v>
      </c>
      <c r="S87">
        <v>0.77470000000000006</v>
      </c>
    </row>
    <row r="88" spans="1:19" x14ac:dyDescent="0.25">
      <c r="A88" t="str">
        <f t="shared" si="1"/>
        <v/>
      </c>
      <c r="B88" t="s">
        <v>137</v>
      </c>
      <c r="D88" t="s">
        <v>137</v>
      </c>
      <c r="E88">
        <v>0.29060000000000002</v>
      </c>
      <c r="F88">
        <v>0.38840000000000002</v>
      </c>
      <c r="I88" t="s">
        <v>139</v>
      </c>
      <c r="J88">
        <v>0.59340000000000004</v>
      </c>
      <c r="L88" s="12" t="s">
        <v>219</v>
      </c>
      <c r="M88" s="100">
        <v>0.81859999999999999</v>
      </c>
      <c r="O88" s="12" t="s">
        <v>361</v>
      </c>
      <c r="P88" s="100">
        <v>0.89300000000000002</v>
      </c>
      <c r="R88" t="s">
        <v>139</v>
      </c>
      <c r="S88">
        <v>0.67859999999999998</v>
      </c>
    </row>
    <row r="89" spans="1:19" ht="15.75" thickBot="1" x14ac:dyDescent="0.3">
      <c r="A89" t="str">
        <f t="shared" si="1"/>
        <v/>
      </c>
      <c r="B89" t="s">
        <v>138</v>
      </c>
      <c r="D89" t="s">
        <v>138</v>
      </c>
      <c r="E89">
        <v>0.51519999999999999</v>
      </c>
      <c r="F89">
        <v>0.77470000000000006</v>
      </c>
      <c r="I89" t="s">
        <v>140</v>
      </c>
      <c r="J89">
        <v>0.2412</v>
      </c>
      <c r="L89" s="13" t="s">
        <v>427</v>
      </c>
      <c r="M89" s="101">
        <v>44</v>
      </c>
      <c r="O89" s="13" t="s">
        <v>410</v>
      </c>
      <c r="P89" s="101">
        <v>44</v>
      </c>
      <c r="R89" t="s">
        <v>140</v>
      </c>
      <c r="S89">
        <v>0.40820000000000001</v>
      </c>
    </row>
    <row r="90" spans="1:19" x14ac:dyDescent="0.25">
      <c r="A90" t="str">
        <f t="shared" si="1"/>
        <v/>
      </c>
      <c r="B90" t="s">
        <v>139</v>
      </c>
      <c r="D90" t="s">
        <v>139</v>
      </c>
      <c r="E90">
        <v>0.59340000000000004</v>
      </c>
      <c r="F90">
        <v>0.67859999999999998</v>
      </c>
      <c r="I90" t="s">
        <v>141</v>
      </c>
      <c r="J90">
        <v>0.60870000000000002</v>
      </c>
      <c r="L90" s="425" t="s">
        <v>172</v>
      </c>
      <c r="M90" s="102">
        <v>0.81759999999999999</v>
      </c>
      <c r="O90" s="12" t="s">
        <v>247</v>
      </c>
      <c r="P90" s="102">
        <v>0.8891</v>
      </c>
      <c r="R90" t="s">
        <v>141</v>
      </c>
      <c r="S90">
        <v>0.64959999999999996</v>
      </c>
    </row>
    <row r="91" spans="1:19" ht="15.75" thickBot="1" x14ac:dyDescent="0.3">
      <c r="A91" t="str">
        <f t="shared" si="1"/>
        <v/>
      </c>
      <c r="B91" t="s">
        <v>140</v>
      </c>
      <c r="D91" t="s">
        <v>140</v>
      </c>
      <c r="E91">
        <v>0.2412</v>
      </c>
      <c r="F91">
        <v>0.40820000000000001</v>
      </c>
      <c r="I91" t="s">
        <v>142</v>
      </c>
      <c r="J91">
        <v>5.6899999999999999E-2</v>
      </c>
      <c r="L91" s="426"/>
      <c r="M91" s="103">
        <v>45</v>
      </c>
      <c r="O91" s="13" t="s">
        <v>404</v>
      </c>
      <c r="P91" s="103">
        <v>45</v>
      </c>
      <c r="R91" t="s">
        <v>142</v>
      </c>
      <c r="S91">
        <v>0.11020000000000001</v>
      </c>
    </row>
    <row r="92" spans="1:19" x14ac:dyDescent="0.25">
      <c r="A92" t="str">
        <f t="shared" si="1"/>
        <v/>
      </c>
      <c r="B92" t="s">
        <v>141</v>
      </c>
      <c r="D92" t="s">
        <v>141</v>
      </c>
      <c r="E92">
        <v>0.60870000000000002</v>
      </c>
      <c r="F92">
        <v>0.64959999999999996</v>
      </c>
      <c r="I92" t="s">
        <v>143</v>
      </c>
      <c r="J92">
        <v>0.46970000000000001</v>
      </c>
      <c r="L92" s="12" t="s">
        <v>81</v>
      </c>
      <c r="M92" s="104">
        <v>0.81359999999999999</v>
      </c>
      <c r="O92" s="12" t="s">
        <v>220</v>
      </c>
      <c r="P92" s="104">
        <v>0.88819999999999999</v>
      </c>
      <c r="R92" t="s">
        <v>143</v>
      </c>
      <c r="S92">
        <v>0.35930000000000001</v>
      </c>
    </row>
    <row r="93" spans="1:19" ht="15.75" thickBot="1" x14ac:dyDescent="0.3">
      <c r="A93" t="str">
        <f t="shared" si="1"/>
        <v/>
      </c>
      <c r="B93" t="s">
        <v>142</v>
      </c>
      <c r="D93" t="s">
        <v>142</v>
      </c>
      <c r="E93">
        <v>5.6899999999999999E-2</v>
      </c>
      <c r="F93">
        <v>0.11020000000000001</v>
      </c>
      <c r="I93" t="s">
        <v>144</v>
      </c>
      <c r="J93">
        <v>0.68310000000000004</v>
      </c>
      <c r="L93" s="13" t="s">
        <v>419</v>
      </c>
      <c r="M93" s="105">
        <v>46</v>
      </c>
      <c r="O93" s="13" t="s">
        <v>428</v>
      </c>
      <c r="P93" s="105">
        <v>46</v>
      </c>
      <c r="R93" t="s">
        <v>144</v>
      </c>
      <c r="S93">
        <v>0.44769999999999999</v>
      </c>
    </row>
    <row r="94" spans="1:19" x14ac:dyDescent="0.25">
      <c r="A94" t="str">
        <f t="shared" si="1"/>
        <v/>
      </c>
      <c r="B94" t="s">
        <v>143</v>
      </c>
      <c r="D94" t="s">
        <v>143</v>
      </c>
      <c r="E94">
        <v>0.46970000000000001</v>
      </c>
      <c r="F94">
        <v>0.35930000000000001</v>
      </c>
      <c r="I94" t="s">
        <v>145</v>
      </c>
      <c r="J94">
        <v>0.61180000000000001</v>
      </c>
      <c r="L94" s="12" t="s">
        <v>89</v>
      </c>
      <c r="M94" s="106">
        <v>0.81230000000000002</v>
      </c>
      <c r="O94" s="12" t="s">
        <v>355</v>
      </c>
      <c r="P94" s="106">
        <v>0.88239999999999996</v>
      </c>
      <c r="R94" t="s">
        <v>145</v>
      </c>
      <c r="S94">
        <v>0.73419999999999996</v>
      </c>
    </row>
    <row r="95" spans="1:19" ht="15.75" thickBot="1" x14ac:dyDescent="0.3">
      <c r="A95" t="str">
        <f t="shared" si="1"/>
        <v/>
      </c>
      <c r="B95" t="s">
        <v>144</v>
      </c>
      <c r="D95" t="s">
        <v>144</v>
      </c>
      <c r="E95">
        <v>0.68310000000000004</v>
      </c>
      <c r="F95">
        <v>0.44769999999999999</v>
      </c>
      <c r="I95" t="s">
        <v>146</v>
      </c>
      <c r="J95">
        <v>0.95409999999999995</v>
      </c>
      <c r="L95" s="13" t="s">
        <v>428</v>
      </c>
      <c r="M95" s="107">
        <v>47</v>
      </c>
      <c r="O95" s="13" t="s">
        <v>426</v>
      </c>
      <c r="P95" s="107">
        <v>47</v>
      </c>
      <c r="R95" t="s">
        <v>146</v>
      </c>
      <c r="S95">
        <v>0.91100000000000003</v>
      </c>
    </row>
    <row r="96" spans="1:19" x14ac:dyDescent="0.25">
      <c r="A96" t="str">
        <f t="shared" si="1"/>
        <v/>
      </c>
      <c r="B96" t="s">
        <v>145</v>
      </c>
      <c r="D96" t="s">
        <v>145</v>
      </c>
      <c r="E96">
        <v>0.61180000000000001</v>
      </c>
      <c r="F96">
        <v>0.73419999999999996</v>
      </c>
      <c r="I96" t="s">
        <v>147</v>
      </c>
      <c r="J96">
        <v>0.6502</v>
      </c>
      <c r="L96" s="12" t="s">
        <v>299</v>
      </c>
      <c r="M96" s="108">
        <v>0.80559999999999998</v>
      </c>
      <c r="O96" s="425" t="s">
        <v>108</v>
      </c>
      <c r="P96" s="108">
        <v>0.87519999999999998</v>
      </c>
      <c r="R96" t="s">
        <v>147</v>
      </c>
      <c r="S96">
        <v>0.65029999999999999</v>
      </c>
    </row>
    <row r="97" spans="1:19" ht="15.75" thickBot="1" x14ac:dyDescent="0.3">
      <c r="A97" t="str">
        <f t="shared" si="1"/>
        <v/>
      </c>
      <c r="B97" t="s">
        <v>146</v>
      </c>
      <c r="D97" t="s">
        <v>146</v>
      </c>
      <c r="E97">
        <v>0.95409999999999995</v>
      </c>
      <c r="F97">
        <v>0.91100000000000003</v>
      </c>
      <c r="I97" t="s">
        <v>148</v>
      </c>
      <c r="J97">
        <v>0.2009</v>
      </c>
      <c r="L97" s="13" t="s">
        <v>407</v>
      </c>
      <c r="M97" s="109">
        <v>48</v>
      </c>
      <c r="O97" s="426"/>
      <c r="P97" s="109">
        <v>48</v>
      </c>
      <c r="R97" t="s">
        <v>148</v>
      </c>
      <c r="S97">
        <v>0.2298</v>
      </c>
    </row>
    <row r="98" spans="1:19" x14ac:dyDescent="0.25">
      <c r="A98" t="str">
        <f t="shared" si="1"/>
        <v/>
      </c>
      <c r="B98" t="s">
        <v>147</v>
      </c>
      <c r="D98" t="s">
        <v>147</v>
      </c>
      <c r="E98">
        <v>0.6502</v>
      </c>
      <c r="F98">
        <v>0.65029999999999999</v>
      </c>
      <c r="I98" t="s">
        <v>149</v>
      </c>
      <c r="J98">
        <v>0.40849999999999997</v>
      </c>
      <c r="L98" s="425" t="s">
        <v>108</v>
      </c>
      <c r="M98" s="110">
        <v>0.80059999999999998</v>
      </c>
      <c r="O98" s="12" t="s">
        <v>99</v>
      </c>
      <c r="P98" s="110">
        <v>0.874</v>
      </c>
      <c r="R98" t="s">
        <v>149</v>
      </c>
      <c r="S98">
        <v>0.50270000000000004</v>
      </c>
    </row>
    <row r="99" spans="1:19" ht="15.75" thickBot="1" x14ac:dyDescent="0.3">
      <c r="A99" t="str">
        <f t="shared" si="1"/>
        <v/>
      </c>
      <c r="B99" t="s">
        <v>148</v>
      </c>
      <c r="D99" t="s">
        <v>148</v>
      </c>
      <c r="E99">
        <v>0.2009</v>
      </c>
      <c r="F99">
        <v>0.2298</v>
      </c>
      <c r="I99" t="s">
        <v>150</v>
      </c>
      <c r="J99">
        <v>0.73250000000000004</v>
      </c>
      <c r="L99" s="426"/>
      <c r="M99" s="111">
        <v>49</v>
      </c>
      <c r="O99" s="13" t="s">
        <v>412</v>
      </c>
      <c r="P99" s="111">
        <v>49</v>
      </c>
      <c r="R99" t="s">
        <v>150</v>
      </c>
      <c r="S99">
        <v>0.75080000000000002</v>
      </c>
    </row>
    <row r="100" spans="1:19" x14ac:dyDescent="0.25">
      <c r="A100" t="str">
        <f t="shared" si="1"/>
        <v/>
      </c>
      <c r="B100" t="s">
        <v>149</v>
      </c>
      <c r="D100" t="s">
        <v>149</v>
      </c>
      <c r="E100">
        <v>0.40849999999999997</v>
      </c>
      <c r="F100">
        <v>0.50270000000000004</v>
      </c>
      <c r="I100" t="s">
        <v>151</v>
      </c>
      <c r="J100">
        <v>0.9536</v>
      </c>
      <c r="L100" s="12" t="s">
        <v>173</v>
      </c>
      <c r="M100" s="112">
        <v>0.7974</v>
      </c>
      <c r="O100" s="425" t="s">
        <v>281</v>
      </c>
      <c r="P100" s="112">
        <v>0.87339999999999995</v>
      </c>
      <c r="R100" t="s">
        <v>151</v>
      </c>
      <c r="S100">
        <v>0.97040000000000004</v>
      </c>
    </row>
    <row r="101" spans="1:19" ht="15.75" thickBot="1" x14ac:dyDescent="0.3">
      <c r="A101" t="str">
        <f t="shared" si="1"/>
        <v/>
      </c>
      <c r="B101" t="s">
        <v>150</v>
      </c>
      <c r="D101" t="s">
        <v>150</v>
      </c>
      <c r="E101">
        <v>0.73250000000000004</v>
      </c>
      <c r="F101">
        <v>0.75080000000000002</v>
      </c>
      <c r="I101" t="s">
        <v>152</v>
      </c>
      <c r="J101">
        <v>4.8999999999999998E-3</v>
      </c>
      <c r="L101" s="13" t="s">
        <v>429</v>
      </c>
      <c r="M101" s="113">
        <v>50</v>
      </c>
      <c r="O101" s="426"/>
      <c r="P101" s="113">
        <v>50</v>
      </c>
      <c r="R101" t="s">
        <v>152</v>
      </c>
      <c r="S101">
        <v>5.7000000000000002E-3</v>
      </c>
    </row>
    <row r="102" spans="1:19" ht="15.75" thickBot="1" x14ac:dyDescent="0.3">
      <c r="A102" t="str">
        <f t="shared" si="1"/>
        <v/>
      </c>
      <c r="B102" t="s">
        <v>151</v>
      </c>
      <c r="D102" t="s">
        <v>151</v>
      </c>
      <c r="E102">
        <v>0.9536</v>
      </c>
      <c r="F102">
        <v>0.97040000000000004</v>
      </c>
      <c r="I102" t="s">
        <v>153</v>
      </c>
      <c r="J102">
        <v>0.44990000000000002</v>
      </c>
      <c r="L102" s="62" t="s">
        <v>25</v>
      </c>
      <c r="M102" s="63" t="s">
        <v>398</v>
      </c>
      <c r="O102" s="62" t="s">
        <v>25</v>
      </c>
      <c r="P102" s="63" t="s">
        <v>398</v>
      </c>
      <c r="R102" t="s">
        <v>153</v>
      </c>
      <c r="S102">
        <v>0.73509999999999998</v>
      </c>
    </row>
    <row r="103" spans="1:19" x14ac:dyDescent="0.25">
      <c r="A103" t="str">
        <f t="shared" si="1"/>
        <v/>
      </c>
      <c r="B103" t="s">
        <v>152</v>
      </c>
      <c r="D103" t="s">
        <v>152</v>
      </c>
      <c r="E103">
        <v>4.8999999999999998E-3</v>
      </c>
      <c r="F103">
        <v>5.7000000000000002E-3</v>
      </c>
      <c r="I103" t="s">
        <v>154</v>
      </c>
      <c r="J103">
        <v>0.2109</v>
      </c>
      <c r="L103" s="425" t="s">
        <v>61</v>
      </c>
      <c r="M103" s="114">
        <v>0.79210000000000003</v>
      </c>
      <c r="O103" s="425" t="s">
        <v>84</v>
      </c>
      <c r="P103" s="114">
        <v>0.87280000000000002</v>
      </c>
      <c r="R103" t="s">
        <v>154</v>
      </c>
      <c r="S103">
        <v>0.22600000000000001</v>
      </c>
    </row>
    <row r="104" spans="1:19" ht="15.75" thickBot="1" x14ac:dyDescent="0.3">
      <c r="A104" t="str">
        <f t="shared" si="1"/>
        <v/>
      </c>
      <c r="B104" t="s">
        <v>153</v>
      </c>
      <c r="D104" t="s">
        <v>153</v>
      </c>
      <c r="E104">
        <v>0.44990000000000002</v>
      </c>
      <c r="F104">
        <v>0.73509999999999998</v>
      </c>
      <c r="I104" t="s">
        <v>155</v>
      </c>
      <c r="J104">
        <v>0.27979999999999999</v>
      </c>
      <c r="L104" s="426"/>
      <c r="M104" s="115">
        <v>51</v>
      </c>
      <c r="O104" s="426"/>
      <c r="P104" s="115">
        <v>51</v>
      </c>
      <c r="R104" t="s">
        <v>155</v>
      </c>
      <c r="S104">
        <v>0.43519999999999998</v>
      </c>
    </row>
    <row r="105" spans="1:19" x14ac:dyDescent="0.25">
      <c r="A105" t="str">
        <f t="shared" si="1"/>
        <v/>
      </c>
      <c r="B105" t="s">
        <v>154</v>
      </c>
      <c r="D105" t="s">
        <v>154</v>
      </c>
      <c r="E105">
        <v>0.2109</v>
      </c>
      <c r="F105">
        <v>0.22600000000000001</v>
      </c>
      <c r="I105" t="s">
        <v>156</v>
      </c>
      <c r="J105">
        <v>0.63649999999999995</v>
      </c>
      <c r="L105" s="425" t="s">
        <v>207</v>
      </c>
      <c r="M105" s="116">
        <v>0.7883</v>
      </c>
      <c r="O105" s="12" t="s">
        <v>211</v>
      </c>
      <c r="P105" s="116">
        <v>0.87239999999999995</v>
      </c>
      <c r="R105" t="s">
        <v>156</v>
      </c>
      <c r="S105">
        <v>0.67889999999999995</v>
      </c>
    </row>
    <row r="106" spans="1:19" ht="15.75" thickBot="1" x14ac:dyDescent="0.3">
      <c r="A106" t="str">
        <f t="shared" si="1"/>
        <v/>
      </c>
      <c r="B106" t="s">
        <v>155</v>
      </c>
      <c r="D106" t="s">
        <v>155</v>
      </c>
      <c r="E106">
        <v>0.27979999999999999</v>
      </c>
      <c r="F106">
        <v>0.43519999999999998</v>
      </c>
      <c r="I106" t="s">
        <v>157</v>
      </c>
      <c r="J106">
        <v>0.2213</v>
      </c>
      <c r="L106" s="426"/>
      <c r="M106" s="117">
        <v>52</v>
      </c>
      <c r="O106" s="13" t="s">
        <v>416</v>
      </c>
      <c r="P106" s="117">
        <v>52</v>
      </c>
      <c r="R106" t="s">
        <v>157</v>
      </c>
      <c r="S106">
        <v>0.56989999999999996</v>
      </c>
    </row>
    <row r="107" spans="1:19" x14ac:dyDescent="0.25">
      <c r="A107" t="str">
        <f t="shared" si="1"/>
        <v/>
      </c>
      <c r="B107" t="s">
        <v>156</v>
      </c>
      <c r="D107" t="s">
        <v>156</v>
      </c>
      <c r="E107">
        <v>0.63649999999999995</v>
      </c>
      <c r="F107">
        <v>0.67889999999999995</v>
      </c>
      <c r="I107" t="s">
        <v>158</v>
      </c>
      <c r="J107">
        <v>0.39050000000000001</v>
      </c>
      <c r="L107" s="12" t="s">
        <v>268</v>
      </c>
      <c r="M107" s="118">
        <v>0.78380000000000005</v>
      </c>
      <c r="O107" s="425" t="s">
        <v>280</v>
      </c>
      <c r="P107" s="118">
        <v>0.86529999999999996</v>
      </c>
      <c r="R107" t="s">
        <v>158</v>
      </c>
      <c r="S107">
        <v>0.32069999999999999</v>
      </c>
    </row>
    <row r="108" spans="1:19" ht="15.75" thickBot="1" x14ac:dyDescent="0.3">
      <c r="A108" t="str">
        <f t="shared" si="1"/>
        <v/>
      </c>
      <c r="B108" t="s">
        <v>157</v>
      </c>
      <c r="D108" t="s">
        <v>157</v>
      </c>
      <c r="E108">
        <v>0.2213</v>
      </c>
      <c r="F108">
        <v>0.56989999999999996</v>
      </c>
      <c r="I108" t="s">
        <v>159</v>
      </c>
      <c r="J108">
        <v>0.14099999999999999</v>
      </c>
      <c r="L108" s="13" t="s">
        <v>430</v>
      </c>
      <c r="M108" s="119">
        <v>53</v>
      </c>
      <c r="O108" s="426"/>
      <c r="P108" s="119">
        <v>53</v>
      </c>
      <c r="R108" t="s">
        <v>159</v>
      </c>
      <c r="S108">
        <v>0.2621</v>
      </c>
    </row>
    <row r="109" spans="1:19" x14ac:dyDescent="0.25">
      <c r="A109" t="str">
        <f t="shared" si="1"/>
        <v/>
      </c>
      <c r="B109" t="s">
        <v>158</v>
      </c>
      <c r="D109" t="s">
        <v>158</v>
      </c>
      <c r="E109">
        <v>0.39050000000000001</v>
      </c>
      <c r="F109">
        <v>0.32069999999999999</v>
      </c>
      <c r="I109" t="s">
        <v>160</v>
      </c>
      <c r="J109">
        <v>0.27239999999999998</v>
      </c>
      <c r="L109" s="425" t="s">
        <v>319</v>
      </c>
      <c r="M109" s="120">
        <v>0.7823</v>
      </c>
      <c r="O109" s="425" t="s">
        <v>292</v>
      </c>
      <c r="P109" s="120">
        <v>0.8569</v>
      </c>
      <c r="R109" t="s">
        <v>160</v>
      </c>
      <c r="S109">
        <v>0.48859999999999998</v>
      </c>
    </row>
    <row r="110" spans="1:19" ht="15.75" thickBot="1" x14ac:dyDescent="0.3">
      <c r="A110" t="str">
        <f t="shared" si="1"/>
        <v/>
      </c>
      <c r="B110" t="s">
        <v>159</v>
      </c>
      <c r="D110" t="s">
        <v>159</v>
      </c>
      <c r="E110">
        <v>0.14099999999999999</v>
      </c>
      <c r="F110">
        <v>0.2621</v>
      </c>
      <c r="I110" t="s">
        <v>161</v>
      </c>
      <c r="J110">
        <v>0.41110000000000002</v>
      </c>
      <c r="L110" s="426"/>
      <c r="M110" s="121">
        <v>54</v>
      </c>
      <c r="O110" s="426"/>
      <c r="P110" s="121">
        <v>54</v>
      </c>
      <c r="R110" t="s">
        <v>161</v>
      </c>
      <c r="S110">
        <v>0.56069999999999998</v>
      </c>
    </row>
    <row r="111" spans="1:19" x14ac:dyDescent="0.25">
      <c r="A111" t="str">
        <f t="shared" si="1"/>
        <v/>
      </c>
      <c r="B111" t="s">
        <v>160</v>
      </c>
      <c r="D111" t="s">
        <v>160</v>
      </c>
      <c r="E111">
        <v>0.27239999999999998</v>
      </c>
      <c r="F111">
        <v>0.48859999999999998</v>
      </c>
      <c r="I111" t="s">
        <v>443</v>
      </c>
      <c r="J111">
        <v>8.0399999999999999E-2</v>
      </c>
      <c r="L111" s="12" t="s">
        <v>52</v>
      </c>
      <c r="M111" s="122">
        <v>0.77070000000000005</v>
      </c>
      <c r="O111" s="425" t="s">
        <v>196</v>
      </c>
      <c r="P111" s="122">
        <v>0.85589999999999999</v>
      </c>
      <c r="R111" t="s">
        <v>443</v>
      </c>
      <c r="S111">
        <v>0.1898</v>
      </c>
    </row>
    <row r="112" spans="1:19" ht="15.75" thickBot="1" x14ac:dyDescent="0.3">
      <c r="A112" t="str">
        <f t="shared" si="1"/>
        <v/>
      </c>
      <c r="B112" t="s">
        <v>161</v>
      </c>
      <c r="D112" t="s">
        <v>161</v>
      </c>
      <c r="E112">
        <v>0.41110000000000002</v>
      </c>
      <c r="F112">
        <v>0.56069999999999998</v>
      </c>
      <c r="I112" t="s">
        <v>163</v>
      </c>
      <c r="J112">
        <v>4.8899999999999999E-2</v>
      </c>
      <c r="L112" s="13" t="s">
        <v>431</v>
      </c>
      <c r="M112" s="123">
        <v>55</v>
      </c>
      <c r="O112" s="426"/>
      <c r="P112" s="123">
        <v>55</v>
      </c>
      <c r="R112" t="s">
        <v>163</v>
      </c>
      <c r="S112">
        <v>0.17130000000000001</v>
      </c>
    </row>
    <row r="113" spans="1:19" x14ac:dyDescent="0.25">
      <c r="A113" t="str">
        <f t="shared" si="1"/>
        <v>BAD</v>
      </c>
      <c r="B113" t="s">
        <v>162</v>
      </c>
      <c r="D113" t="s">
        <v>443</v>
      </c>
      <c r="E113">
        <v>8.0399999999999999E-2</v>
      </c>
      <c r="F113">
        <v>0.1898</v>
      </c>
      <c r="I113" t="s">
        <v>164</v>
      </c>
      <c r="J113">
        <v>0.47989999999999999</v>
      </c>
      <c r="L113" s="425" t="s">
        <v>326</v>
      </c>
      <c r="M113" s="124">
        <v>0.76780000000000004</v>
      </c>
      <c r="O113" s="12" t="s">
        <v>83</v>
      </c>
      <c r="P113" s="124">
        <v>0.85389999999999999</v>
      </c>
      <c r="R113" t="s">
        <v>164</v>
      </c>
      <c r="S113">
        <v>0.39550000000000002</v>
      </c>
    </row>
    <row r="114" spans="1:19" ht="15.75" thickBot="1" x14ac:dyDescent="0.3">
      <c r="A114" t="str">
        <f t="shared" si="1"/>
        <v/>
      </c>
      <c r="B114" t="s">
        <v>163</v>
      </c>
      <c r="D114" t="s">
        <v>163</v>
      </c>
      <c r="E114">
        <v>4.8899999999999999E-2</v>
      </c>
      <c r="F114">
        <v>0.17130000000000001</v>
      </c>
      <c r="I114" t="s">
        <v>165</v>
      </c>
      <c r="J114">
        <v>9.7100000000000006E-2</v>
      </c>
      <c r="L114" s="426"/>
      <c r="M114" s="125">
        <v>56</v>
      </c>
      <c r="O114" s="13" t="s">
        <v>416</v>
      </c>
      <c r="P114" s="125">
        <v>56</v>
      </c>
      <c r="R114" t="s">
        <v>165</v>
      </c>
      <c r="S114">
        <v>0.18279999999999999</v>
      </c>
    </row>
    <row r="115" spans="1:19" x14ac:dyDescent="0.25">
      <c r="A115" t="str">
        <f t="shared" si="1"/>
        <v/>
      </c>
      <c r="B115" t="s">
        <v>164</v>
      </c>
      <c r="D115" t="s">
        <v>164</v>
      </c>
      <c r="E115">
        <v>0.47989999999999999</v>
      </c>
      <c r="F115">
        <v>0.39550000000000002</v>
      </c>
      <c r="I115" t="s">
        <v>166</v>
      </c>
      <c r="J115">
        <v>0.91769999999999996</v>
      </c>
      <c r="L115" s="425" t="s">
        <v>279</v>
      </c>
      <c r="M115" s="126">
        <v>0.76680000000000004</v>
      </c>
      <c r="O115" s="425" t="s">
        <v>168</v>
      </c>
      <c r="P115" s="126">
        <v>0.85309999999999997</v>
      </c>
      <c r="R115" t="s">
        <v>166</v>
      </c>
      <c r="S115">
        <v>0.78190000000000004</v>
      </c>
    </row>
    <row r="116" spans="1:19" ht="15.75" thickBot="1" x14ac:dyDescent="0.3">
      <c r="A116" t="str">
        <f t="shared" si="1"/>
        <v/>
      </c>
      <c r="B116" t="s">
        <v>165</v>
      </c>
      <c r="D116" t="s">
        <v>165</v>
      </c>
      <c r="E116">
        <v>9.7100000000000006E-2</v>
      </c>
      <c r="F116">
        <v>0.18279999999999999</v>
      </c>
      <c r="I116" t="s">
        <v>167</v>
      </c>
      <c r="J116">
        <v>0.32579999999999998</v>
      </c>
      <c r="L116" s="426"/>
      <c r="M116" s="127">
        <v>57</v>
      </c>
      <c r="O116" s="426"/>
      <c r="P116" s="127">
        <v>57</v>
      </c>
      <c r="R116" t="s">
        <v>167</v>
      </c>
      <c r="S116">
        <v>0.57599999999999996</v>
      </c>
    </row>
    <row r="117" spans="1:19" x14ac:dyDescent="0.25">
      <c r="A117" t="str">
        <f t="shared" si="1"/>
        <v/>
      </c>
      <c r="B117" t="s">
        <v>166</v>
      </c>
      <c r="D117" t="s">
        <v>166</v>
      </c>
      <c r="E117">
        <v>0.91769999999999996</v>
      </c>
      <c r="F117">
        <v>0.78190000000000004</v>
      </c>
      <c r="I117" t="s">
        <v>168</v>
      </c>
      <c r="J117">
        <v>0.71250000000000002</v>
      </c>
      <c r="L117" s="425" t="s">
        <v>258</v>
      </c>
      <c r="M117" s="128">
        <v>0.76649999999999996</v>
      </c>
      <c r="O117" s="12" t="s">
        <v>113</v>
      </c>
      <c r="P117" s="128">
        <v>0.84589999999999999</v>
      </c>
      <c r="R117" t="s">
        <v>168</v>
      </c>
      <c r="S117">
        <v>0.85309999999999997</v>
      </c>
    </row>
    <row r="118" spans="1:19" ht="15.75" thickBot="1" x14ac:dyDescent="0.3">
      <c r="A118" t="str">
        <f t="shared" si="1"/>
        <v/>
      </c>
      <c r="B118" t="s">
        <v>167</v>
      </c>
      <c r="D118" t="s">
        <v>167</v>
      </c>
      <c r="E118">
        <v>0.32579999999999998</v>
      </c>
      <c r="F118">
        <v>0.57599999999999996</v>
      </c>
      <c r="I118" t="s">
        <v>169</v>
      </c>
      <c r="J118">
        <v>0.96530000000000005</v>
      </c>
      <c r="L118" s="426"/>
      <c r="M118" s="129">
        <v>58</v>
      </c>
      <c r="O118" s="13" t="s">
        <v>433</v>
      </c>
      <c r="P118" s="129">
        <v>58</v>
      </c>
      <c r="R118" t="s">
        <v>169</v>
      </c>
      <c r="S118">
        <v>0.97750000000000004</v>
      </c>
    </row>
    <row r="119" spans="1:19" x14ac:dyDescent="0.25">
      <c r="A119" t="str">
        <f t="shared" si="1"/>
        <v/>
      </c>
      <c r="B119" t="s">
        <v>168</v>
      </c>
      <c r="D119" t="s">
        <v>168</v>
      </c>
      <c r="E119">
        <v>0.71250000000000002</v>
      </c>
      <c r="F119">
        <v>0.85309999999999997</v>
      </c>
      <c r="I119" t="s">
        <v>170</v>
      </c>
      <c r="J119">
        <v>0.64280000000000004</v>
      </c>
      <c r="L119" s="12" t="s">
        <v>71</v>
      </c>
      <c r="M119" s="130">
        <v>0.76349999999999996</v>
      </c>
      <c r="O119" s="425" t="s">
        <v>70</v>
      </c>
      <c r="P119" s="130">
        <v>0.84289999999999998</v>
      </c>
      <c r="R119" t="s">
        <v>170</v>
      </c>
      <c r="S119">
        <v>0.72019999999999995</v>
      </c>
    </row>
    <row r="120" spans="1:19" ht="15.75" thickBot="1" x14ac:dyDescent="0.3">
      <c r="A120" t="str">
        <f t="shared" si="1"/>
        <v/>
      </c>
      <c r="B120" t="s">
        <v>169</v>
      </c>
      <c r="D120" t="s">
        <v>169</v>
      </c>
      <c r="E120">
        <v>0.96530000000000005</v>
      </c>
      <c r="F120">
        <v>0.97750000000000004</v>
      </c>
      <c r="I120" t="s">
        <v>171</v>
      </c>
      <c r="J120">
        <v>0.68369999999999997</v>
      </c>
      <c r="L120" s="13" t="s">
        <v>419</v>
      </c>
      <c r="M120" s="131">
        <v>59</v>
      </c>
      <c r="O120" s="426"/>
      <c r="P120" s="131">
        <v>59</v>
      </c>
      <c r="R120" t="s">
        <v>171</v>
      </c>
      <c r="S120">
        <v>0.76580000000000004</v>
      </c>
    </row>
    <row r="121" spans="1:19" x14ac:dyDescent="0.25">
      <c r="A121" t="str">
        <f t="shared" si="1"/>
        <v/>
      </c>
      <c r="B121" t="s">
        <v>170</v>
      </c>
      <c r="D121" t="s">
        <v>170</v>
      </c>
      <c r="E121">
        <v>0.64280000000000004</v>
      </c>
      <c r="F121">
        <v>0.72019999999999995</v>
      </c>
      <c r="I121" t="s">
        <v>172</v>
      </c>
      <c r="J121">
        <v>0.81759999999999999</v>
      </c>
      <c r="L121" s="12" t="s">
        <v>220</v>
      </c>
      <c r="M121" s="132">
        <v>0.75649999999999995</v>
      </c>
      <c r="O121" s="425" t="s">
        <v>207</v>
      </c>
      <c r="P121" s="132">
        <v>0.84219999999999995</v>
      </c>
      <c r="R121" t="s">
        <v>172</v>
      </c>
      <c r="S121">
        <v>0.9214</v>
      </c>
    </row>
    <row r="122" spans="1:19" ht="15.75" thickBot="1" x14ac:dyDescent="0.3">
      <c r="A122" t="str">
        <f t="shared" si="1"/>
        <v/>
      </c>
      <c r="B122" t="s">
        <v>171</v>
      </c>
      <c r="D122" t="s">
        <v>171</v>
      </c>
      <c r="E122">
        <v>0.68369999999999997</v>
      </c>
      <c r="F122">
        <v>0.76580000000000004</v>
      </c>
      <c r="I122" t="s">
        <v>173</v>
      </c>
      <c r="J122">
        <v>0.7974</v>
      </c>
      <c r="L122" s="13" t="s">
        <v>428</v>
      </c>
      <c r="M122" s="133">
        <v>60</v>
      </c>
      <c r="O122" s="426"/>
      <c r="P122" s="133">
        <v>60</v>
      </c>
      <c r="R122" t="s">
        <v>173</v>
      </c>
      <c r="S122">
        <v>0.91290000000000004</v>
      </c>
    </row>
    <row r="123" spans="1:19" x14ac:dyDescent="0.25">
      <c r="A123" t="str">
        <f t="shared" si="1"/>
        <v/>
      </c>
      <c r="B123" t="s">
        <v>172</v>
      </c>
      <c r="D123" t="s">
        <v>172</v>
      </c>
      <c r="E123">
        <v>0.81759999999999999</v>
      </c>
      <c r="F123">
        <v>0.9214</v>
      </c>
      <c r="I123" t="s">
        <v>174</v>
      </c>
      <c r="J123">
        <v>0.29310000000000003</v>
      </c>
      <c r="L123" s="425" t="s">
        <v>114</v>
      </c>
      <c r="M123" s="134">
        <v>0.754</v>
      </c>
      <c r="O123" s="425" t="s">
        <v>256</v>
      </c>
      <c r="P123" s="134">
        <v>0.83979999999999999</v>
      </c>
      <c r="R123" t="s">
        <v>174</v>
      </c>
      <c r="S123">
        <v>0.34100000000000003</v>
      </c>
    </row>
    <row r="124" spans="1:19" ht="15.75" thickBot="1" x14ac:dyDescent="0.3">
      <c r="A124" t="str">
        <f t="shared" si="1"/>
        <v/>
      </c>
      <c r="B124" t="s">
        <v>173</v>
      </c>
      <c r="D124" t="s">
        <v>173</v>
      </c>
      <c r="E124">
        <v>0.7974</v>
      </c>
      <c r="F124">
        <v>0.91290000000000004</v>
      </c>
      <c r="I124" t="s">
        <v>175</v>
      </c>
      <c r="J124">
        <v>0.1246</v>
      </c>
      <c r="L124" s="426"/>
      <c r="M124" s="135">
        <v>61</v>
      </c>
      <c r="O124" s="426"/>
      <c r="P124" s="135">
        <v>61</v>
      </c>
      <c r="R124" t="s">
        <v>175</v>
      </c>
      <c r="S124">
        <v>9.2399999999999996E-2</v>
      </c>
    </row>
    <row r="125" spans="1:19" x14ac:dyDescent="0.25">
      <c r="A125" t="str">
        <f t="shared" si="1"/>
        <v/>
      </c>
      <c r="B125" t="s">
        <v>174</v>
      </c>
      <c r="D125" t="s">
        <v>174</v>
      </c>
      <c r="E125">
        <v>0.29310000000000003</v>
      </c>
      <c r="F125">
        <v>0.34100000000000003</v>
      </c>
      <c r="I125" t="s">
        <v>176</v>
      </c>
      <c r="J125">
        <v>0.1472</v>
      </c>
      <c r="L125" s="425" t="s">
        <v>249</v>
      </c>
      <c r="M125" s="136">
        <v>0.75219999999999998</v>
      </c>
      <c r="O125" s="12" t="s">
        <v>185</v>
      </c>
      <c r="P125" s="136">
        <v>0.8387</v>
      </c>
      <c r="R125" t="s">
        <v>176</v>
      </c>
      <c r="S125">
        <v>0.25059999999999999</v>
      </c>
    </row>
    <row r="126" spans="1:19" ht="15.75" thickBot="1" x14ac:dyDescent="0.3">
      <c r="A126" t="str">
        <f t="shared" si="1"/>
        <v/>
      </c>
      <c r="B126" t="s">
        <v>175</v>
      </c>
      <c r="D126" t="s">
        <v>175</v>
      </c>
      <c r="E126">
        <v>0.1246</v>
      </c>
      <c r="F126">
        <v>9.2399999999999996E-2</v>
      </c>
      <c r="I126" t="s">
        <v>177</v>
      </c>
      <c r="J126">
        <v>0.18140000000000001</v>
      </c>
      <c r="L126" s="426"/>
      <c r="M126" s="137">
        <v>62</v>
      </c>
      <c r="O126" s="13" t="s">
        <v>424</v>
      </c>
      <c r="P126" s="137">
        <v>62</v>
      </c>
      <c r="R126" t="s">
        <v>177</v>
      </c>
      <c r="S126">
        <v>0.22639999999999999</v>
      </c>
    </row>
    <row r="127" spans="1:19" x14ac:dyDescent="0.25">
      <c r="A127" t="str">
        <f t="shared" si="1"/>
        <v/>
      </c>
      <c r="B127" t="s">
        <v>176</v>
      </c>
      <c r="D127" t="s">
        <v>176</v>
      </c>
      <c r="E127">
        <v>0.1472</v>
      </c>
      <c r="F127">
        <v>0.25059999999999999</v>
      </c>
      <c r="I127" t="s">
        <v>178</v>
      </c>
      <c r="J127">
        <v>0.3332</v>
      </c>
      <c r="L127" s="425" t="s">
        <v>328</v>
      </c>
      <c r="M127" s="138">
        <v>0.75209999999999999</v>
      </c>
      <c r="O127" s="425" t="s">
        <v>51</v>
      </c>
      <c r="P127" s="138">
        <v>0.83789999999999998</v>
      </c>
      <c r="R127" t="s">
        <v>178</v>
      </c>
      <c r="S127">
        <v>0.48259999999999997</v>
      </c>
    </row>
    <row r="128" spans="1:19" ht="15.75" thickBot="1" x14ac:dyDescent="0.3">
      <c r="A128" t="str">
        <f t="shared" si="1"/>
        <v/>
      </c>
      <c r="B128" t="s">
        <v>177</v>
      </c>
      <c r="D128" t="s">
        <v>177</v>
      </c>
      <c r="E128">
        <v>0.18140000000000001</v>
      </c>
      <c r="F128">
        <v>0.22639999999999999</v>
      </c>
      <c r="I128" t="s">
        <v>179</v>
      </c>
      <c r="J128">
        <v>0.30120000000000002</v>
      </c>
      <c r="L128" s="426"/>
      <c r="M128" s="139">
        <v>63</v>
      </c>
      <c r="O128" s="426"/>
      <c r="P128" s="139">
        <v>63</v>
      </c>
      <c r="R128" t="s">
        <v>179</v>
      </c>
      <c r="S128">
        <v>0.67679999999999996</v>
      </c>
    </row>
    <row r="129" spans="1:19" x14ac:dyDescent="0.25">
      <c r="A129" t="str">
        <f t="shared" si="1"/>
        <v/>
      </c>
      <c r="B129" t="s">
        <v>178</v>
      </c>
      <c r="D129" t="s">
        <v>178</v>
      </c>
      <c r="E129">
        <v>0.3332</v>
      </c>
      <c r="F129">
        <v>0.48259999999999997</v>
      </c>
      <c r="I129" t="s">
        <v>180</v>
      </c>
      <c r="J129">
        <v>0.93410000000000004</v>
      </c>
      <c r="L129" s="12" t="s">
        <v>74</v>
      </c>
      <c r="M129" s="140">
        <v>0.75080000000000002</v>
      </c>
      <c r="O129" s="425" t="s">
        <v>332</v>
      </c>
      <c r="P129" s="140">
        <v>0.82830000000000004</v>
      </c>
      <c r="R129" t="s">
        <v>180</v>
      </c>
      <c r="S129">
        <v>0.9718</v>
      </c>
    </row>
    <row r="130" spans="1:19" ht="15.75" thickBot="1" x14ac:dyDescent="0.3">
      <c r="A130" t="str">
        <f t="shared" si="1"/>
        <v/>
      </c>
      <c r="B130" t="s">
        <v>179</v>
      </c>
      <c r="D130" t="s">
        <v>179</v>
      </c>
      <c r="E130">
        <v>0.30120000000000002</v>
      </c>
      <c r="F130">
        <v>0.67679999999999996</v>
      </c>
      <c r="I130" t="s">
        <v>181</v>
      </c>
      <c r="J130">
        <v>0.86860000000000004</v>
      </c>
      <c r="L130" s="13" t="s">
        <v>432</v>
      </c>
      <c r="M130" s="141">
        <v>64</v>
      </c>
      <c r="O130" s="426"/>
      <c r="P130" s="141">
        <v>64</v>
      </c>
      <c r="R130" t="s">
        <v>181</v>
      </c>
      <c r="S130">
        <v>0.90580000000000005</v>
      </c>
    </row>
    <row r="131" spans="1:19" x14ac:dyDescent="0.25">
      <c r="A131" t="str">
        <f t="shared" ref="A131:A194" si="2">IF(B131=D131, "", "BAD")</f>
        <v/>
      </c>
      <c r="B131" t="s">
        <v>180</v>
      </c>
      <c r="D131" t="s">
        <v>180</v>
      </c>
      <c r="E131">
        <v>0.93410000000000004</v>
      </c>
      <c r="F131">
        <v>0.9718</v>
      </c>
      <c r="I131" t="s">
        <v>182</v>
      </c>
      <c r="J131">
        <v>0.1305</v>
      </c>
      <c r="L131" s="425" t="s">
        <v>269</v>
      </c>
      <c r="M131" s="142">
        <v>0.75</v>
      </c>
      <c r="O131" s="425" t="s">
        <v>336</v>
      </c>
      <c r="P131" s="142">
        <v>0.82769999999999999</v>
      </c>
      <c r="R131" t="s">
        <v>182</v>
      </c>
      <c r="S131">
        <v>7.3400000000000007E-2</v>
      </c>
    </row>
    <row r="132" spans="1:19" ht="15.75" thickBot="1" x14ac:dyDescent="0.3">
      <c r="A132" t="str">
        <f t="shared" si="2"/>
        <v/>
      </c>
      <c r="B132" t="s">
        <v>181</v>
      </c>
      <c r="D132" t="s">
        <v>181</v>
      </c>
      <c r="E132">
        <v>0.86860000000000004</v>
      </c>
      <c r="F132">
        <v>0.90580000000000005</v>
      </c>
      <c r="I132" t="s">
        <v>183</v>
      </c>
      <c r="J132">
        <v>0.6946</v>
      </c>
      <c r="L132" s="426"/>
      <c r="M132" s="143">
        <v>65</v>
      </c>
      <c r="O132" s="426"/>
      <c r="P132" s="143">
        <v>65</v>
      </c>
      <c r="R132" t="s">
        <v>183</v>
      </c>
      <c r="S132">
        <v>0.54369999999999996</v>
      </c>
    </row>
    <row r="133" spans="1:19" x14ac:dyDescent="0.25">
      <c r="A133" t="str">
        <f t="shared" si="2"/>
        <v/>
      </c>
      <c r="B133" t="s">
        <v>182</v>
      </c>
      <c r="D133" t="s">
        <v>182</v>
      </c>
      <c r="E133">
        <v>0.1305</v>
      </c>
      <c r="F133">
        <v>7.3400000000000007E-2</v>
      </c>
      <c r="I133" t="s">
        <v>184</v>
      </c>
      <c r="J133">
        <v>0.72009999999999996</v>
      </c>
      <c r="L133" s="12" t="s">
        <v>105</v>
      </c>
      <c r="M133" s="144">
        <v>0.74490000000000001</v>
      </c>
      <c r="O133" s="12" t="s">
        <v>238</v>
      </c>
      <c r="P133" s="144">
        <v>0.82399999999999995</v>
      </c>
      <c r="R133" t="s">
        <v>184</v>
      </c>
      <c r="S133">
        <v>0.90920000000000001</v>
      </c>
    </row>
    <row r="134" spans="1:19" ht="15.75" thickBot="1" x14ac:dyDescent="0.3">
      <c r="A134" t="str">
        <f t="shared" si="2"/>
        <v/>
      </c>
      <c r="B134" t="s">
        <v>183</v>
      </c>
      <c r="D134" t="s">
        <v>183</v>
      </c>
      <c r="E134">
        <v>0.6946</v>
      </c>
      <c r="F134">
        <v>0.54369999999999996</v>
      </c>
      <c r="I134" t="s">
        <v>185</v>
      </c>
      <c r="J134">
        <v>0.83009999999999995</v>
      </c>
      <c r="L134" s="13" t="s">
        <v>412</v>
      </c>
      <c r="M134" s="145">
        <v>66</v>
      </c>
      <c r="O134" s="13" t="s">
        <v>437</v>
      </c>
      <c r="P134" s="145">
        <v>66</v>
      </c>
      <c r="R134" t="s">
        <v>185</v>
      </c>
      <c r="S134">
        <v>0.8387</v>
      </c>
    </row>
    <row r="135" spans="1:19" x14ac:dyDescent="0.25">
      <c r="A135" t="str">
        <f t="shared" si="2"/>
        <v/>
      </c>
      <c r="B135" t="s">
        <v>184</v>
      </c>
      <c r="D135" t="s">
        <v>184</v>
      </c>
      <c r="E135">
        <v>0.72009999999999996</v>
      </c>
      <c r="F135">
        <v>0.90920000000000001</v>
      </c>
      <c r="I135" t="s">
        <v>186</v>
      </c>
      <c r="J135">
        <v>0.33789999999999998</v>
      </c>
      <c r="L135" s="12" t="s">
        <v>264</v>
      </c>
      <c r="M135" s="146">
        <v>0.74050000000000005</v>
      </c>
      <c r="O135" s="425" t="s">
        <v>114</v>
      </c>
      <c r="P135" s="146">
        <v>0.82379999999999998</v>
      </c>
      <c r="R135" t="s">
        <v>186</v>
      </c>
      <c r="S135">
        <v>0.53900000000000003</v>
      </c>
    </row>
    <row r="136" spans="1:19" ht="15.75" thickBot="1" x14ac:dyDescent="0.3">
      <c r="A136" t="str">
        <f t="shared" si="2"/>
        <v/>
      </c>
      <c r="B136" t="s">
        <v>185</v>
      </c>
      <c r="D136" t="s">
        <v>185</v>
      </c>
      <c r="E136">
        <v>0.83009999999999995</v>
      </c>
      <c r="F136">
        <v>0.8387</v>
      </c>
      <c r="I136" t="s">
        <v>187</v>
      </c>
      <c r="J136">
        <v>3.6900000000000002E-2</v>
      </c>
      <c r="L136" s="13" t="s">
        <v>412</v>
      </c>
      <c r="M136" s="147">
        <v>67</v>
      </c>
      <c r="O136" s="426"/>
      <c r="P136" s="147">
        <v>67</v>
      </c>
      <c r="R136" t="s">
        <v>187</v>
      </c>
      <c r="S136">
        <v>5.3900000000000003E-2</v>
      </c>
    </row>
    <row r="137" spans="1:19" x14ac:dyDescent="0.25">
      <c r="A137" t="str">
        <f t="shared" si="2"/>
        <v/>
      </c>
      <c r="B137" t="s">
        <v>186</v>
      </c>
      <c r="D137" t="s">
        <v>186</v>
      </c>
      <c r="E137">
        <v>0.33789999999999998</v>
      </c>
      <c r="F137">
        <v>0.53900000000000003</v>
      </c>
      <c r="I137" t="s">
        <v>188</v>
      </c>
      <c r="J137">
        <v>0.68820000000000003</v>
      </c>
      <c r="L137" s="12" t="s">
        <v>113</v>
      </c>
      <c r="M137" s="148">
        <v>0.73829999999999996</v>
      </c>
      <c r="O137" s="425" t="s">
        <v>325</v>
      </c>
      <c r="P137" s="148">
        <v>0.82310000000000005</v>
      </c>
      <c r="R137" t="s">
        <v>188</v>
      </c>
      <c r="S137">
        <v>0.70820000000000005</v>
      </c>
    </row>
    <row r="138" spans="1:19" ht="15.75" thickBot="1" x14ac:dyDescent="0.3">
      <c r="A138" t="str">
        <f t="shared" si="2"/>
        <v/>
      </c>
      <c r="B138" t="s">
        <v>187</v>
      </c>
      <c r="D138" t="s">
        <v>187</v>
      </c>
      <c r="E138">
        <v>3.6900000000000002E-2</v>
      </c>
      <c r="F138">
        <v>5.3900000000000003E-2</v>
      </c>
      <c r="I138" t="s">
        <v>189</v>
      </c>
      <c r="J138">
        <v>0.2447</v>
      </c>
      <c r="L138" s="13" t="s">
        <v>433</v>
      </c>
      <c r="M138" s="149">
        <v>68</v>
      </c>
      <c r="O138" s="426"/>
      <c r="P138" s="149">
        <v>68</v>
      </c>
      <c r="R138" t="s">
        <v>189</v>
      </c>
      <c r="S138">
        <v>0.24929999999999999</v>
      </c>
    </row>
    <row r="139" spans="1:19" x14ac:dyDescent="0.25">
      <c r="A139" t="str">
        <f t="shared" si="2"/>
        <v/>
      </c>
      <c r="B139" t="s">
        <v>188</v>
      </c>
      <c r="D139" t="s">
        <v>188</v>
      </c>
      <c r="E139">
        <v>0.68820000000000003</v>
      </c>
      <c r="F139">
        <v>0.70820000000000005</v>
      </c>
      <c r="I139" t="s">
        <v>190</v>
      </c>
      <c r="J139">
        <v>0.16239999999999999</v>
      </c>
      <c r="L139" s="425" t="s">
        <v>289</v>
      </c>
      <c r="M139" s="150">
        <v>0.73760000000000003</v>
      </c>
      <c r="O139" s="425" t="s">
        <v>395</v>
      </c>
      <c r="P139" s="150">
        <v>0.82189999999999996</v>
      </c>
      <c r="R139" t="s">
        <v>190</v>
      </c>
      <c r="S139">
        <v>0.27360000000000001</v>
      </c>
    </row>
    <row r="140" spans="1:19" ht="15.75" thickBot="1" x14ac:dyDescent="0.3">
      <c r="A140" t="str">
        <f t="shared" si="2"/>
        <v/>
      </c>
      <c r="B140" t="s">
        <v>189</v>
      </c>
      <c r="D140" t="s">
        <v>189</v>
      </c>
      <c r="E140">
        <v>0.2447</v>
      </c>
      <c r="F140">
        <v>0.24929999999999999</v>
      </c>
      <c r="I140" t="s">
        <v>441</v>
      </c>
      <c r="J140">
        <v>0.1678</v>
      </c>
      <c r="L140" s="426"/>
      <c r="M140" s="151">
        <v>69</v>
      </c>
      <c r="O140" s="426"/>
      <c r="P140" s="151">
        <v>69</v>
      </c>
      <c r="R140" t="s">
        <v>441</v>
      </c>
      <c r="S140">
        <v>0.51519999999999999</v>
      </c>
    </row>
    <row r="141" spans="1:19" x14ac:dyDescent="0.25">
      <c r="A141" t="str">
        <f t="shared" si="2"/>
        <v/>
      </c>
      <c r="B141" t="s">
        <v>190</v>
      </c>
      <c r="D141" t="s">
        <v>190</v>
      </c>
      <c r="E141">
        <v>0.16239999999999999</v>
      </c>
      <c r="F141">
        <v>0.27360000000000001</v>
      </c>
      <c r="I141" t="s">
        <v>191</v>
      </c>
      <c r="J141">
        <v>0.40089999999999998</v>
      </c>
      <c r="L141" s="425" t="s">
        <v>332</v>
      </c>
      <c r="M141" s="152">
        <v>0.73440000000000005</v>
      </c>
      <c r="O141" s="12" t="s">
        <v>374</v>
      </c>
      <c r="P141" s="152">
        <v>0.82130000000000003</v>
      </c>
      <c r="R141" t="s">
        <v>191</v>
      </c>
      <c r="S141">
        <v>0.44719999999999999</v>
      </c>
    </row>
    <row r="142" spans="1:19" ht="15.75" thickBot="1" x14ac:dyDescent="0.3">
      <c r="A142" t="str">
        <f t="shared" si="2"/>
        <v/>
      </c>
      <c r="B142" t="s">
        <v>191</v>
      </c>
      <c r="D142" t="s">
        <v>191</v>
      </c>
      <c r="E142">
        <v>0.40089999999999998</v>
      </c>
      <c r="F142">
        <v>0.44719999999999999</v>
      </c>
      <c r="I142" t="s">
        <v>192</v>
      </c>
      <c r="J142">
        <v>0.39950000000000002</v>
      </c>
      <c r="L142" s="426"/>
      <c r="M142" s="153">
        <v>70</v>
      </c>
      <c r="O142" s="13" t="s">
        <v>421</v>
      </c>
      <c r="P142" s="153">
        <v>70</v>
      </c>
      <c r="R142" t="s">
        <v>192</v>
      </c>
      <c r="S142">
        <v>0.61529999999999996</v>
      </c>
    </row>
    <row r="143" spans="1:19" x14ac:dyDescent="0.25">
      <c r="A143" t="str">
        <f t="shared" si="2"/>
        <v/>
      </c>
      <c r="B143" t="s">
        <v>192</v>
      </c>
      <c r="D143" t="s">
        <v>192</v>
      </c>
      <c r="E143">
        <v>0.39950000000000002</v>
      </c>
      <c r="F143">
        <v>0.61529999999999996</v>
      </c>
      <c r="I143" t="s">
        <v>193</v>
      </c>
      <c r="J143">
        <v>9.9299999999999999E-2</v>
      </c>
      <c r="L143" s="425" t="s">
        <v>150</v>
      </c>
      <c r="M143" s="154">
        <v>0.73250000000000004</v>
      </c>
      <c r="O143" s="425" t="s">
        <v>381</v>
      </c>
      <c r="P143" s="154">
        <v>0.82069999999999999</v>
      </c>
      <c r="R143" t="s">
        <v>193</v>
      </c>
      <c r="S143">
        <v>6.1699999999999998E-2</v>
      </c>
    </row>
    <row r="144" spans="1:19" ht="15.75" thickBot="1" x14ac:dyDescent="0.3">
      <c r="A144" t="str">
        <f t="shared" si="2"/>
        <v/>
      </c>
      <c r="B144" t="s">
        <v>193</v>
      </c>
      <c r="D144" t="s">
        <v>193</v>
      </c>
      <c r="E144">
        <v>9.9299999999999999E-2</v>
      </c>
      <c r="F144">
        <v>6.1699999999999998E-2</v>
      </c>
      <c r="I144" t="s">
        <v>194</v>
      </c>
      <c r="J144">
        <v>0.23300000000000001</v>
      </c>
      <c r="L144" s="426"/>
      <c r="M144" s="155">
        <v>71</v>
      </c>
      <c r="O144" s="426"/>
      <c r="P144" s="155">
        <v>71</v>
      </c>
      <c r="R144" t="s">
        <v>194</v>
      </c>
      <c r="S144">
        <v>0.45379999999999998</v>
      </c>
    </row>
    <row r="145" spans="1:19" x14ac:dyDescent="0.25">
      <c r="A145" t="str">
        <f t="shared" si="2"/>
        <v/>
      </c>
      <c r="B145" t="s">
        <v>194</v>
      </c>
      <c r="D145" t="s">
        <v>194</v>
      </c>
      <c r="E145">
        <v>0.23300000000000001</v>
      </c>
      <c r="F145">
        <v>0.45379999999999998</v>
      </c>
      <c r="I145" t="s">
        <v>195</v>
      </c>
      <c r="J145">
        <v>0.13450000000000001</v>
      </c>
      <c r="L145" s="425" t="s">
        <v>324</v>
      </c>
      <c r="M145" s="156">
        <v>0.73209999999999997</v>
      </c>
      <c r="O145" s="425" t="s">
        <v>286</v>
      </c>
      <c r="P145" s="156">
        <v>0.81740000000000002</v>
      </c>
      <c r="R145" t="s">
        <v>195</v>
      </c>
      <c r="S145">
        <v>0.1008</v>
      </c>
    </row>
    <row r="146" spans="1:19" ht="15.75" thickBot="1" x14ac:dyDescent="0.3">
      <c r="A146" t="str">
        <f t="shared" si="2"/>
        <v/>
      </c>
      <c r="B146" t="s">
        <v>195</v>
      </c>
      <c r="D146" t="s">
        <v>195</v>
      </c>
      <c r="E146">
        <v>0.13450000000000001</v>
      </c>
      <c r="F146">
        <v>0.1008</v>
      </c>
      <c r="I146" t="s">
        <v>196</v>
      </c>
      <c r="J146">
        <v>0.55010000000000003</v>
      </c>
      <c r="L146" s="426"/>
      <c r="M146" s="157">
        <v>72</v>
      </c>
      <c r="O146" s="426"/>
      <c r="P146" s="157">
        <v>72</v>
      </c>
      <c r="R146" t="s">
        <v>196</v>
      </c>
      <c r="S146">
        <v>0.85589999999999999</v>
      </c>
    </row>
    <row r="147" spans="1:19" x14ac:dyDescent="0.25">
      <c r="A147" t="str">
        <f t="shared" si="2"/>
        <v/>
      </c>
      <c r="B147" t="s">
        <v>196</v>
      </c>
      <c r="D147" t="s">
        <v>196</v>
      </c>
      <c r="E147">
        <v>0.55010000000000003</v>
      </c>
      <c r="F147">
        <v>0.85589999999999999</v>
      </c>
      <c r="I147" t="s">
        <v>197</v>
      </c>
      <c r="J147">
        <v>0.9698</v>
      </c>
      <c r="L147" s="425" t="s">
        <v>375</v>
      </c>
      <c r="M147" s="158">
        <v>0.72219999999999995</v>
      </c>
      <c r="O147" s="425" t="s">
        <v>262</v>
      </c>
      <c r="P147" s="158">
        <v>0.81659999999999999</v>
      </c>
      <c r="R147" t="s">
        <v>197</v>
      </c>
      <c r="S147">
        <v>0.96709999999999996</v>
      </c>
    </row>
    <row r="148" spans="1:19" ht="15.75" thickBot="1" x14ac:dyDescent="0.3">
      <c r="A148" t="str">
        <f t="shared" si="2"/>
        <v/>
      </c>
      <c r="B148" t="s">
        <v>197</v>
      </c>
      <c r="D148" t="s">
        <v>197</v>
      </c>
      <c r="E148">
        <v>0.9698</v>
      </c>
      <c r="F148">
        <v>0.96709999999999996</v>
      </c>
      <c r="I148" t="s">
        <v>198</v>
      </c>
      <c r="J148">
        <v>0.41949999999999998</v>
      </c>
      <c r="L148" s="426"/>
      <c r="M148" s="159">
        <v>73</v>
      </c>
      <c r="O148" s="426"/>
      <c r="P148" s="159">
        <v>73</v>
      </c>
      <c r="R148" t="s">
        <v>198</v>
      </c>
      <c r="S148">
        <v>0.55010000000000003</v>
      </c>
    </row>
    <row r="149" spans="1:19" x14ac:dyDescent="0.25">
      <c r="A149" t="str">
        <f t="shared" si="2"/>
        <v/>
      </c>
      <c r="B149" t="s">
        <v>198</v>
      </c>
      <c r="D149" t="s">
        <v>198</v>
      </c>
      <c r="E149">
        <v>0.41949999999999998</v>
      </c>
      <c r="F149">
        <v>0.55010000000000003</v>
      </c>
      <c r="I149" t="s">
        <v>199</v>
      </c>
      <c r="J149">
        <v>0.40450000000000003</v>
      </c>
      <c r="L149" s="425" t="s">
        <v>184</v>
      </c>
      <c r="M149" s="160">
        <v>0.72009999999999996</v>
      </c>
      <c r="O149" s="12" t="s">
        <v>52</v>
      </c>
      <c r="P149" s="160">
        <v>0.81440000000000001</v>
      </c>
      <c r="R149" t="s">
        <v>199</v>
      </c>
      <c r="S149">
        <v>0.3513</v>
      </c>
    </row>
    <row r="150" spans="1:19" ht="15.75" thickBot="1" x14ac:dyDescent="0.3">
      <c r="A150" t="str">
        <f t="shared" si="2"/>
        <v/>
      </c>
      <c r="B150" t="s">
        <v>199</v>
      </c>
      <c r="D150" t="s">
        <v>199</v>
      </c>
      <c r="E150">
        <v>0.40450000000000003</v>
      </c>
      <c r="F150">
        <v>0.3513</v>
      </c>
      <c r="I150" t="s">
        <v>200</v>
      </c>
      <c r="J150">
        <v>0.59019999999999995</v>
      </c>
      <c r="L150" s="426"/>
      <c r="M150" s="161">
        <v>74</v>
      </c>
      <c r="O150" s="13" t="s">
        <v>431</v>
      </c>
      <c r="P150" s="161">
        <v>74</v>
      </c>
      <c r="R150" t="s">
        <v>200</v>
      </c>
      <c r="S150">
        <v>0.66379999999999995</v>
      </c>
    </row>
    <row r="151" spans="1:19" x14ac:dyDescent="0.25">
      <c r="A151" t="str">
        <f t="shared" si="2"/>
        <v/>
      </c>
      <c r="B151" t="s">
        <v>200</v>
      </c>
      <c r="D151" t="s">
        <v>200</v>
      </c>
      <c r="E151">
        <v>0.59019999999999995</v>
      </c>
      <c r="F151">
        <v>0.66379999999999995</v>
      </c>
      <c r="I151" t="s">
        <v>201</v>
      </c>
      <c r="J151">
        <v>0.68320000000000003</v>
      </c>
      <c r="L151" s="425" t="s">
        <v>119</v>
      </c>
      <c r="M151" s="162">
        <v>0.71740000000000004</v>
      </c>
      <c r="O151" s="12" t="s">
        <v>81</v>
      </c>
      <c r="P151" s="162">
        <v>0.80289999999999995</v>
      </c>
      <c r="R151" t="s">
        <v>201</v>
      </c>
      <c r="S151">
        <v>0.70089999999999997</v>
      </c>
    </row>
    <row r="152" spans="1:19" ht="15.75" thickBot="1" x14ac:dyDescent="0.3">
      <c r="A152" t="str">
        <f t="shared" si="2"/>
        <v/>
      </c>
      <c r="B152" t="s">
        <v>201</v>
      </c>
      <c r="D152" t="s">
        <v>201</v>
      </c>
      <c r="E152">
        <v>0.68320000000000003</v>
      </c>
      <c r="F152">
        <v>0.70089999999999997</v>
      </c>
      <c r="I152" t="s">
        <v>202</v>
      </c>
      <c r="J152">
        <v>0.2273</v>
      </c>
      <c r="L152" s="426"/>
      <c r="M152" s="163">
        <v>75</v>
      </c>
      <c r="O152" s="13" t="s">
        <v>419</v>
      </c>
      <c r="P152" s="163">
        <v>75</v>
      </c>
      <c r="R152" t="s">
        <v>202</v>
      </c>
      <c r="S152">
        <v>0.37559999999999999</v>
      </c>
    </row>
    <row r="153" spans="1:19" ht="15.75" thickBot="1" x14ac:dyDescent="0.3">
      <c r="A153" t="str">
        <f t="shared" si="2"/>
        <v/>
      </c>
      <c r="B153" t="s">
        <v>202</v>
      </c>
      <c r="D153" t="s">
        <v>202</v>
      </c>
      <c r="E153">
        <v>0.2273</v>
      </c>
      <c r="F153">
        <v>0.37559999999999999</v>
      </c>
      <c r="I153" t="s">
        <v>203</v>
      </c>
      <c r="J153">
        <v>0.45490000000000003</v>
      </c>
      <c r="L153" s="62" t="s">
        <v>25</v>
      </c>
      <c r="M153" s="63" t="s">
        <v>398</v>
      </c>
      <c r="O153" s="62" t="s">
        <v>25</v>
      </c>
      <c r="P153" s="63" t="s">
        <v>398</v>
      </c>
      <c r="R153" t="s">
        <v>203</v>
      </c>
      <c r="S153">
        <v>0.57699999999999996</v>
      </c>
    </row>
    <row r="154" spans="1:19" x14ac:dyDescent="0.25">
      <c r="A154" t="str">
        <f t="shared" si="2"/>
        <v/>
      </c>
      <c r="B154" t="s">
        <v>203</v>
      </c>
      <c r="D154" t="s">
        <v>203</v>
      </c>
      <c r="E154">
        <v>0.45490000000000003</v>
      </c>
      <c r="F154">
        <v>0.57699999999999996</v>
      </c>
      <c r="I154" t="s">
        <v>204</v>
      </c>
      <c r="J154">
        <v>0.1767</v>
      </c>
      <c r="L154" s="12" t="s">
        <v>370</v>
      </c>
      <c r="M154" s="164">
        <v>0.71730000000000005</v>
      </c>
      <c r="O154" s="425" t="s">
        <v>368</v>
      </c>
      <c r="P154" s="164">
        <v>0.79359999999999997</v>
      </c>
      <c r="R154" t="s">
        <v>204</v>
      </c>
      <c r="S154">
        <v>0.52449999999999997</v>
      </c>
    </row>
    <row r="155" spans="1:19" ht="15.75" thickBot="1" x14ac:dyDescent="0.3">
      <c r="A155" t="str">
        <f t="shared" si="2"/>
        <v/>
      </c>
      <c r="B155" t="s">
        <v>204</v>
      </c>
      <c r="D155" t="s">
        <v>204</v>
      </c>
      <c r="E155">
        <v>0.1767</v>
      </c>
      <c r="F155">
        <v>0.52449999999999997</v>
      </c>
      <c r="I155" t="s">
        <v>205</v>
      </c>
      <c r="J155">
        <v>0.87060000000000004</v>
      </c>
      <c r="L155" s="13" t="s">
        <v>433</v>
      </c>
      <c r="M155" s="165">
        <v>76</v>
      </c>
      <c r="O155" s="426"/>
      <c r="P155" s="165">
        <v>76</v>
      </c>
      <c r="R155" t="s">
        <v>205</v>
      </c>
      <c r="S155">
        <v>0.91339999999999999</v>
      </c>
    </row>
    <row r="156" spans="1:19" x14ac:dyDescent="0.25">
      <c r="A156" t="str">
        <f t="shared" si="2"/>
        <v/>
      </c>
      <c r="B156" t="s">
        <v>205</v>
      </c>
      <c r="D156" t="s">
        <v>205</v>
      </c>
      <c r="E156">
        <v>0.87060000000000004</v>
      </c>
      <c r="F156">
        <v>0.91339999999999999</v>
      </c>
      <c r="I156" t="s">
        <v>206</v>
      </c>
      <c r="J156">
        <v>0.26840000000000003</v>
      </c>
      <c r="L156" s="425" t="s">
        <v>168</v>
      </c>
      <c r="M156" s="166">
        <v>0.71250000000000002</v>
      </c>
      <c r="O156" s="425" t="s">
        <v>382</v>
      </c>
      <c r="P156" s="166">
        <v>0.79279999999999995</v>
      </c>
      <c r="R156" t="s">
        <v>206</v>
      </c>
      <c r="S156">
        <v>0.51629999999999998</v>
      </c>
    </row>
    <row r="157" spans="1:19" ht="15.75" thickBot="1" x14ac:dyDescent="0.3">
      <c r="A157" t="str">
        <f t="shared" si="2"/>
        <v/>
      </c>
      <c r="B157" t="s">
        <v>206</v>
      </c>
      <c r="D157" t="s">
        <v>206</v>
      </c>
      <c r="E157">
        <v>0.26840000000000003</v>
      </c>
      <c r="F157">
        <v>0.51629999999999998</v>
      </c>
      <c r="I157" t="s">
        <v>207</v>
      </c>
      <c r="J157">
        <v>0.7883</v>
      </c>
      <c r="L157" s="426"/>
      <c r="M157" s="167">
        <v>77</v>
      </c>
      <c r="O157" s="426"/>
      <c r="P157" s="167">
        <v>77</v>
      </c>
      <c r="R157" t="s">
        <v>207</v>
      </c>
      <c r="S157">
        <v>0.84219999999999995</v>
      </c>
    </row>
    <row r="158" spans="1:19" x14ac:dyDescent="0.25">
      <c r="A158" t="str">
        <f t="shared" si="2"/>
        <v/>
      </c>
      <c r="B158" t="s">
        <v>207</v>
      </c>
      <c r="D158" t="s">
        <v>207</v>
      </c>
      <c r="E158">
        <v>0.7883</v>
      </c>
      <c r="F158">
        <v>0.84219999999999995</v>
      </c>
      <c r="I158" t="s">
        <v>208</v>
      </c>
      <c r="J158">
        <v>4.7E-2</v>
      </c>
      <c r="L158" s="425" t="s">
        <v>305</v>
      </c>
      <c r="M158" s="168">
        <v>0.70199999999999996</v>
      </c>
      <c r="O158" s="12" t="s">
        <v>370</v>
      </c>
      <c r="P158" s="168">
        <v>0.79179999999999995</v>
      </c>
      <c r="R158" t="s">
        <v>208</v>
      </c>
      <c r="S158">
        <v>5.7099999999999998E-2</v>
      </c>
    </row>
    <row r="159" spans="1:19" ht="15.75" thickBot="1" x14ac:dyDescent="0.3">
      <c r="A159" t="str">
        <f t="shared" si="2"/>
        <v/>
      </c>
      <c r="B159" t="s">
        <v>208</v>
      </c>
      <c r="D159" t="s">
        <v>208</v>
      </c>
      <c r="E159">
        <v>4.7E-2</v>
      </c>
      <c r="F159">
        <v>5.7099999999999998E-2</v>
      </c>
      <c r="I159" t="s">
        <v>209</v>
      </c>
      <c r="J159">
        <v>0.69169999999999998</v>
      </c>
      <c r="L159" s="426"/>
      <c r="M159" s="169">
        <v>78</v>
      </c>
      <c r="O159" s="13" t="s">
        <v>433</v>
      </c>
      <c r="P159" s="169">
        <v>78</v>
      </c>
      <c r="R159" t="s">
        <v>209</v>
      </c>
      <c r="S159">
        <v>0.78380000000000005</v>
      </c>
    </row>
    <row r="160" spans="1:19" x14ac:dyDescent="0.25">
      <c r="A160" t="str">
        <f t="shared" si="2"/>
        <v/>
      </c>
      <c r="B160" t="s">
        <v>209</v>
      </c>
      <c r="D160" t="s">
        <v>209</v>
      </c>
      <c r="E160">
        <v>0.69169999999999998</v>
      </c>
      <c r="F160">
        <v>0.78380000000000005</v>
      </c>
      <c r="I160" t="s">
        <v>210</v>
      </c>
      <c r="J160">
        <v>0.13320000000000001</v>
      </c>
      <c r="L160" s="425" t="s">
        <v>280</v>
      </c>
      <c r="M160" s="170">
        <v>0.70179999999999998</v>
      </c>
      <c r="O160" s="425" t="s">
        <v>328</v>
      </c>
      <c r="P160" s="170">
        <v>0.79090000000000005</v>
      </c>
      <c r="R160" t="s">
        <v>210</v>
      </c>
      <c r="S160">
        <v>0.2074</v>
      </c>
    </row>
    <row r="161" spans="1:19" ht="15.75" thickBot="1" x14ac:dyDescent="0.3">
      <c r="A161" t="str">
        <f t="shared" si="2"/>
        <v/>
      </c>
      <c r="B161" t="s">
        <v>210</v>
      </c>
      <c r="D161" t="s">
        <v>210</v>
      </c>
      <c r="E161">
        <v>0.13320000000000001</v>
      </c>
      <c r="F161">
        <v>0.2074</v>
      </c>
      <c r="I161" t="s">
        <v>211</v>
      </c>
      <c r="J161">
        <v>0.87139999999999995</v>
      </c>
      <c r="L161" s="426"/>
      <c r="M161" s="171">
        <v>79</v>
      </c>
      <c r="O161" s="426"/>
      <c r="P161" s="171">
        <v>79</v>
      </c>
      <c r="R161" t="s">
        <v>211</v>
      </c>
      <c r="S161">
        <v>0.87239999999999995</v>
      </c>
    </row>
    <row r="162" spans="1:19" x14ac:dyDescent="0.25">
      <c r="A162" t="str">
        <f t="shared" si="2"/>
        <v/>
      </c>
      <c r="B162" t="s">
        <v>211</v>
      </c>
      <c r="D162" t="s">
        <v>211</v>
      </c>
      <c r="E162">
        <v>0.87139999999999995</v>
      </c>
      <c r="F162">
        <v>0.87239999999999995</v>
      </c>
      <c r="I162" t="s">
        <v>212</v>
      </c>
      <c r="J162">
        <v>0.43120000000000003</v>
      </c>
      <c r="L162" s="425" t="s">
        <v>183</v>
      </c>
      <c r="M162" s="172">
        <v>0.6946</v>
      </c>
      <c r="O162" s="425" t="s">
        <v>131</v>
      </c>
      <c r="P162" s="172">
        <v>0.78659999999999997</v>
      </c>
      <c r="R162" t="s">
        <v>212</v>
      </c>
      <c r="S162">
        <v>0.70889999999999997</v>
      </c>
    </row>
    <row r="163" spans="1:19" ht="15.75" thickBot="1" x14ac:dyDescent="0.3">
      <c r="A163" t="str">
        <f t="shared" si="2"/>
        <v/>
      </c>
      <c r="B163" t="s">
        <v>212</v>
      </c>
      <c r="D163" t="s">
        <v>212</v>
      </c>
      <c r="E163">
        <v>0.43120000000000003</v>
      </c>
      <c r="F163">
        <v>0.70889999999999997</v>
      </c>
      <c r="I163" t="s">
        <v>213</v>
      </c>
      <c r="J163">
        <v>0.86809999999999998</v>
      </c>
      <c r="L163" s="426"/>
      <c r="M163" s="173">
        <v>80</v>
      </c>
      <c r="O163" s="426"/>
      <c r="P163" s="173">
        <v>80</v>
      </c>
      <c r="R163" t="s">
        <v>213</v>
      </c>
      <c r="S163">
        <v>0.95399999999999996</v>
      </c>
    </row>
    <row r="164" spans="1:19" x14ac:dyDescent="0.25">
      <c r="A164" t="str">
        <f t="shared" si="2"/>
        <v/>
      </c>
      <c r="B164" t="s">
        <v>213</v>
      </c>
      <c r="D164" t="s">
        <v>213</v>
      </c>
      <c r="E164">
        <v>0.86809999999999998</v>
      </c>
      <c r="F164">
        <v>0.95399999999999996</v>
      </c>
      <c r="I164" t="s">
        <v>214</v>
      </c>
      <c r="J164">
        <v>0.36649999999999999</v>
      </c>
      <c r="L164" s="425" t="s">
        <v>395</v>
      </c>
      <c r="M164" s="174">
        <v>0.69379999999999997</v>
      </c>
      <c r="O164" s="12" t="s">
        <v>89</v>
      </c>
      <c r="P164" s="174">
        <v>0.78439999999999999</v>
      </c>
      <c r="R164" t="s">
        <v>214</v>
      </c>
      <c r="S164">
        <v>0.28010000000000002</v>
      </c>
    </row>
    <row r="165" spans="1:19" ht="15.75" thickBot="1" x14ac:dyDescent="0.3">
      <c r="A165" t="str">
        <f t="shared" si="2"/>
        <v/>
      </c>
      <c r="B165" t="s">
        <v>214</v>
      </c>
      <c r="D165" t="s">
        <v>214</v>
      </c>
      <c r="E165">
        <v>0.36649999999999999</v>
      </c>
      <c r="F165">
        <v>0.28010000000000002</v>
      </c>
      <c r="I165" t="s">
        <v>215</v>
      </c>
      <c r="J165">
        <v>0.92479999999999996</v>
      </c>
      <c r="L165" s="426"/>
      <c r="M165" s="175">
        <v>81</v>
      </c>
      <c r="O165" s="13" t="s">
        <v>428</v>
      </c>
      <c r="P165" s="175">
        <v>81</v>
      </c>
      <c r="R165" t="s">
        <v>215</v>
      </c>
      <c r="S165">
        <v>0.9506</v>
      </c>
    </row>
    <row r="166" spans="1:19" x14ac:dyDescent="0.25">
      <c r="A166" t="str">
        <f t="shared" si="2"/>
        <v/>
      </c>
      <c r="B166" t="s">
        <v>215</v>
      </c>
      <c r="D166" t="s">
        <v>215</v>
      </c>
      <c r="E166">
        <v>0.92479999999999996</v>
      </c>
      <c r="F166">
        <v>0.9506</v>
      </c>
      <c r="I166" t="s">
        <v>216</v>
      </c>
      <c r="J166">
        <v>0.90159999999999996</v>
      </c>
      <c r="L166" s="425" t="s">
        <v>209</v>
      </c>
      <c r="M166" s="176">
        <v>0.69169999999999998</v>
      </c>
      <c r="O166" s="425" t="s">
        <v>209</v>
      </c>
      <c r="P166" s="176">
        <v>0.78380000000000005</v>
      </c>
      <c r="R166" t="s">
        <v>216</v>
      </c>
      <c r="S166">
        <v>0.93789999999999996</v>
      </c>
    </row>
    <row r="167" spans="1:19" ht="15.75" thickBot="1" x14ac:dyDescent="0.3">
      <c r="A167" t="str">
        <f t="shared" si="2"/>
        <v/>
      </c>
      <c r="B167" t="s">
        <v>216</v>
      </c>
      <c r="D167" t="s">
        <v>216</v>
      </c>
      <c r="E167">
        <v>0.90159999999999996</v>
      </c>
      <c r="F167">
        <v>0.93789999999999996</v>
      </c>
      <c r="I167" t="s">
        <v>217</v>
      </c>
      <c r="J167">
        <v>0.67969999999999997</v>
      </c>
      <c r="L167" s="426"/>
      <c r="M167" s="177">
        <v>82</v>
      </c>
      <c r="O167" s="426"/>
      <c r="P167" s="177">
        <v>82</v>
      </c>
      <c r="R167" t="s">
        <v>217</v>
      </c>
      <c r="S167">
        <v>0.95950000000000002</v>
      </c>
    </row>
    <row r="168" spans="1:19" x14ac:dyDescent="0.25">
      <c r="A168" t="str">
        <f t="shared" si="2"/>
        <v/>
      </c>
      <c r="B168" t="s">
        <v>217</v>
      </c>
      <c r="D168" t="s">
        <v>217</v>
      </c>
      <c r="E168">
        <v>0.67969999999999997</v>
      </c>
      <c r="F168">
        <v>0.95950000000000002</v>
      </c>
      <c r="I168" t="s">
        <v>218</v>
      </c>
      <c r="J168">
        <v>0.16120000000000001</v>
      </c>
      <c r="L168" s="425" t="s">
        <v>371</v>
      </c>
      <c r="M168" s="178">
        <v>0.68910000000000005</v>
      </c>
      <c r="O168" s="12" t="s">
        <v>166</v>
      </c>
      <c r="P168" s="178">
        <v>0.78190000000000004</v>
      </c>
      <c r="R168" t="s">
        <v>218</v>
      </c>
      <c r="S168">
        <v>0.2177</v>
      </c>
    </row>
    <row r="169" spans="1:19" ht="15.75" thickBot="1" x14ac:dyDescent="0.3">
      <c r="A169" t="str">
        <f t="shared" si="2"/>
        <v/>
      </c>
      <c r="B169" t="s">
        <v>218</v>
      </c>
      <c r="D169" t="s">
        <v>218</v>
      </c>
      <c r="E169">
        <v>0.16120000000000001</v>
      </c>
      <c r="F169">
        <v>0.2177</v>
      </c>
      <c r="I169" t="s">
        <v>219</v>
      </c>
      <c r="J169">
        <v>0.81859999999999999</v>
      </c>
      <c r="L169" s="426"/>
      <c r="M169" s="179">
        <v>83</v>
      </c>
      <c r="O169" s="13" t="s">
        <v>407</v>
      </c>
      <c r="P169" s="179">
        <v>83</v>
      </c>
      <c r="R169" t="s">
        <v>219</v>
      </c>
      <c r="S169">
        <v>0.9577</v>
      </c>
    </row>
    <row r="170" spans="1:19" x14ac:dyDescent="0.25">
      <c r="A170" t="str">
        <f t="shared" si="2"/>
        <v/>
      </c>
      <c r="B170" t="s">
        <v>219</v>
      </c>
      <c r="D170" t="s">
        <v>219</v>
      </c>
      <c r="E170">
        <v>0.81859999999999999</v>
      </c>
      <c r="F170">
        <v>0.9577</v>
      </c>
      <c r="I170" t="s">
        <v>220</v>
      </c>
      <c r="J170">
        <v>0.75649999999999995</v>
      </c>
      <c r="L170" s="425" t="s">
        <v>188</v>
      </c>
      <c r="M170" s="180">
        <v>0.68820000000000003</v>
      </c>
      <c r="O170" s="12" t="s">
        <v>138</v>
      </c>
      <c r="P170" s="180">
        <v>0.77470000000000006</v>
      </c>
      <c r="R170" t="s">
        <v>220</v>
      </c>
      <c r="S170">
        <v>0.88819999999999999</v>
      </c>
    </row>
    <row r="171" spans="1:19" ht="15.75" thickBot="1" x14ac:dyDescent="0.3">
      <c r="A171" t="str">
        <f t="shared" si="2"/>
        <v/>
      </c>
      <c r="B171" t="s">
        <v>220</v>
      </c>
      <c r="D171" t="s">
        <v>220</v>
      </c>
      <c r="E171">
        <v>0.75649999999999995</v>
      </c>
      <c r="F171">
        <v>0.88819999999999999</v>
      </c>
      <c r="I171" t="s">
        <v>221</v>
      </c>
      <c r="J171">
        <v>0.25459999999999999</v>
      </c>
      <c r="L171" s="426"/>
      <c r="M171" s="181">
        <v>84</v>
      </c>
      <c r="O171" s="13" t="s">
        <v>438</v>
      </c>
      <c r="P171" s="181">
        <v>84</v>
      </c>
      <c r="R171" t="s">
        <v>221</v>
      </c>
      <c r="S171">
        <v>0.31509999999999999</v>
      </c>
    </row>
    <row r="172" spans="1:19" x14ac:dyDescent="0.25">
      <c r="A172" t="str">
        <f t="shared" si="2"/>
        <v/>
      </c>
      <c r="B172" t="s">
        <v>221</v>
      </c>
      <c r="D172" t="s">
        <v>221</v>
      </c>
      <c r="E172">
        <v>0.25459999999999999</v>
      </c>
      <c r="F172">
        <v>0.31509999999999999</v>
      </c>
      <c r="I172" t="s">
        <v>222</v>
      </c>
      <c r="J172">
        <v>6.4899999999999999E-2</v>
      </c>
      <c r="L172" s="425" t="s">
        <v>131</v>
      </c>
      <c r="M172" s="182">
        <v>0.68689999999999996</v>
      </c>
      <c r="O172" s="425" t="s">
        <v>326</v>
      </c>
      <c r="P172" s="182">
        <v>0.77470000000000006</v>
      </c>
      <c r="R172" t="s">
        <v>222</v>
      </c>
      <c r="S172">
        <v>8.2600000000000007E-2</v>
      </c>
    </row>
    <row r="173" spans="1:19" ht="15.75" thickBot="1" x14ac:dyDescent="0.3">
      <c r="A173" t="str">
        <f t="shared" si="2"/>
        <v/>
      </c>
      <c r="B173" t="s">
        <v>222</v>
      </c>
      <c r="D173" t="s">
        <v>222</v>
      </c>
      <c r="E173">
        <v>6.4899999999999999E-2</v>
      </c>
      <c r="F173">
        <v>8.2600000000000007E-2</v>
      </c>
      <c r="I173" t="s">
        <v>223</v>
      </c>
      <c r="J173">
        <v>0.83589999999999998</v>
      </c>
      <c r="L173" s="426"/>
      <c r="M173" s="183">
        <v>85</v>
      </c>
      <c r="O173" s="426"/>
      <c r="P173" s="183">
        <v>85</v>
      </c>
      <c r="R173" t="s">
        <v>223</v>
      </c>
      <c r="S173">
        <v>0.91139999999999999</v>
      </c>
    </row>
    <row r="174" spans="1:19" x14ac:dyDescent="0.25">
      <c r="A174" t="str">
        <f t="shared" si="2"/>
        <v/>
      </c>
      <c r="B174" t="s">
        <v>223</v>
      </c>
      <c r="D174" t="s">
        <v>223</v>
      </c>
      <c r="E174">
        <v>0.83589999999999998</v>
      </c>
      <c r="F174">
        <v>0.91139999999999999</v>
      </c>
      <c r="I174" t="s">
        <v>224</v>
      </c>
      <c r="J174">
        <v>0.35149999999999998</v>
      </c>
      <c r="L174" s="425" t="s">
        <v>262</v>
      </c>
      <c r="M174" s="184">
        <v>0.68630000000000002</v>
      </c>
      <c r="O174" s="12" t="s">
        <v>171</v>
      </c>
      <c r="P174" s="184">
        <v>0.76580000000000004</v>
      </c>
      <c r="R174" t="s">
        <v>224</v>
      </c>
      <c r="S174">
        <v>0.47110000000000002</v>
      </c>
    </row>
    <row r="175" spans="1:19" ht="15.75" thickBot="1" x14ac:dyDescent="0.3">
      <c r="A175" t="str">
        <f t="shared" si="2"/>
        <v/>
      </c>
      <c r="B175" t="s">
        <v>224</v>
      </c>
      <c r="D175" t="s">
        <v>224</v>
      </c>
      <c r="E175">
        <v>0.35149999999999998</v>
      </c>
      <c r="F175">
        <v>0.47110000000000002</v>
      </c>
      <c r="I175" t="s">
        <v>225</v>
      </c>
      <c r="J175">
        <v>0.21490000000000001</v>
      </c>
      <c r="L175" s="426"/>
      <c r="M175" s="185">
        <v>86</v>
      </c>
      <c r="O175" s="13" t="s">
        <v>434</v>
      </c>
      <c r="P175" s="185">
        <v>86</v>
      </c>
      <c r="R175" t="s">
        <v>225</v>
      </c>
      <c r="S175">
        <v>0.16539999999999999</v>
      </c>
    </row>
    <row r="176" spans="1:19" x14ac:dyDescent="0.25">
      <c r="A176" t="str">
        <f t="shared" si="2"/>
        <v/>
      </c>
      <c r="B176" t="s">
        <v>225</v>
      </c>
      <c r="D176" t="s">
        <v>225</v>
      </c>
      <c r="E176">
        <v>0.21490000000000001</v>
      </c>
      <c r="F176">
        <v>0.16539999999999999</v>
      </c>
      <c r="I176" t="s">
        <v>226</v>
      </c>
      <c r="J176">
        <v>0.50949999999999995</v>
      </c>
      <c r="L176" s="12" t="s">
        <v>171</v>
      </c>
      <c r="M176" s="186">
        <v>0.68369999999999997</v>
      </c>
      <c r="O176" s="425" t="s">
        <v>379</v>
      </c>
      <c r="P176" s="186">
        <v>0.76229999999999998</v>
      </c>
      <c r="R176" t="s">
        <v>226</v>
      </c>
      <c r="S176">
        <v>0.56999999999999995</v>
      </c>
    </row>
    <row r="177" spans="1:19" ht="15.75" thickBot="1" x14ac:dyDescent="0.3">
      <c r="A177" t="str">
        <f t="shared" si="2"/>
        <v/>
      </c>
      <c r="B177" t="s">
        <v>226</v>
      </c>
      <c r="D177" t="s">
        <v>226</v>
      </c>
      <c r="E177">
        <v>0.50949999999999995</v>
      </c>
      <c r="F177">
        <v>0.56999999999999995</v>
      </c>
      <c r="I177" t="s">
        <v>227</v>
      </c>
      <c r="J177">
        <v>0.13439999999999999</v>
      </c>
      <c r="L177" s="13" t="s">
        <v>434</v>
      </c>
      <c r="M177" s="187">
        <v>87</v>
      </c>
      <c r="O177" s="426"/>
      <c r="P177" s="187">
        <v>87</v>
      </c>
      <c r="R177" t="s">
        <v>227</v>
      </c>
      <c r="S177">
        <v>0.2417</v>
      </c>
    </row>
    <row r="178" spans="1:19" x14ac:dyDescent="0.25">
      <c r="A178" t="str">
        <f t="shared" si="2"/>
        <v/>
      </c>
      <c r="B178" t="s">
        <v>227</v>
      </c>
      <c r="D178" t="s">
        <v>227</v>
      </c>
      <c r="E178">
        <v>0.13439999999999999</v>
      </c>
      <c r="F178">
        <v>0.2417</v>
      </c>
      <c r="I178" t="s">
        <v>228</v>
      </c>
      <c r="J178">
        <v>0.30149999999999999</v>
      </c>
      <c r="L178" s="425" t="s">
        <v>201</v>
      </c>
      <c r="M178" s="188">
        <v>0.68320000000000003</v>
      </c>
      <c r="O178" s="425" t="s">
        <v>249</v>
      </c>
      <c r="P178" s="188">
        <v>0.76</v>
      </c>
      <c r="R178" t="s">
        <v>228</v>
      </c>
      <c r="S178">
        <v>0.36030000000000001</v>
      </c>
    </row>
    <row r="179" spans="1:19" ht="15.75" thickBot="1" x14ac:dyDescent="0.3">
      <c r="A179" t="str">
        <f t="shared" si="2"/>
        <v/>
      </c>
      <c r="B179" t="s">
        <v>228</v>
      </c>
      <c r="D179" t="s">
        <v>228</v>
      </c>
      <c r="E179">
        <v>0.30149999999999999</v>
      </c>
      <c r="F179">
        <v>0.36030000000000001</v>
      </c>
      <c r="I179" t="s">
        <v>229</v>
      </c>
      <c r="J179">
        <v>0.38419999999999999</v>
      </c>
      <c r="L179" s="426"/>
      <c r="M179" s="189">
        <v>88</v>
      </c>
      <c r="O179" s="426"/>
      <c r="P179" s="189">
        <v>88</v>
      </c>
      <c r="R179" t="s">
        <v>229</v>
      </c>
      <c r="S179">
        <v>0.35570000000000002</v>
      </c>
    </row>
    <row r="180" spans="1:19" x14ac:dyDescent="0.25">
      <c r="A180" t="str">
        <f t="shared" si="2"/>
        <v/>
      </c>
      <c r="B180" t="s">
        <v>229</v>
      </c>
      <c r="D180" t="s">
        <v>229</v>
      </c>
      <c r="E180">
        <v>0.38419999999999999</v>
      </c>
      <c r="F180">
        <v>0.35570000000000002</v>
      </c>
      <c r="I180" t="s">
        <v>230</v>
      </c>
      <c r="J180">
        <v>0.31790000000000002</v>
      </c>
      <c r="L180" s="425" t="s">
        <v>144</v>
      </c>
      <c r="M180" s="190">
        <v>0.68310000000000004</v>
      </c>
      <c r="O180" s="425" t="s">
        <v>53</v>
      </c>
      <c r="P180" s="190">
        <v>0.75529999999999997</v>
      </c>
      <c r="R180" t="s">
        <v>230</v>
      </c>
      <c r="S180">
        <v>0.42659999999999998</v>
      </c>
    </row>
    <row r="181" spans="1:19" ht="15.75" thickBot="1" x14ac:dyDescent="0.3">
      <c r="A181" t="str">
        <f t="shared" si="2"/>
        <v/>
      </c>
      <c r="B181" t="s">
        <v>230</v>
      </c>
      <c r="D181" t="s">
        <v>230</v>
      </c>
      <c r="E181">
        <v>0.31790000000000002</v>
      </c>
      <c r="F181">
        <v>0.42659999999999998</v>
      </c>
      <c r="I181" t="s">
        <v>231</v>
      </c>
      <c r="J181">
        <v>0.6411</v>
      </c>
      <c r="L181" s="426"/>
      <c r="M181" s="191">
        <v>89</v>
      </c>
      <c r="O181" s="426"/>
      <c r="P181" s="191">
        <v>89</v>
      </c>
      <c r="R181" t="s">
        <v>231</v>
      </c>
      <c r="S181">
        <v>0.439</v>
      </c>
    </row>
    <row r="182" spans="1:19" x14ac:dyDescent="0.25">
      <c r="A182" t="str">
        <f t="shared" si="2"/>
        <v/>
      </c>
      <c r="B182" t="s">
        <v>231</v>
      </c>
      <c r="D182" t="s">
        <v>231</v>
      </c>
      <c r="E182">
        <v>0.6411</v>
      </c>
      <c r="F182">
        <v>0.439</v>
      </c>
      <c r="I182" t="s">
        <v>232</v>
      </c>
      <c r="J182">
        <v>0.16700000000000001</v>
      </c>
      <c r="L182" s="12" t="s">
        <v>217</v>
      </c>
      <c r="M182" s="192">
        <v>0.67969999999999997</v>
      </c>
      <c r="O182" s="425" t="s">
        <v>150</v>
      </c>
      <c r="P182" s="192">
        <v>0.75080000000000002</v>
      </c>
      <c r="R182" t="s">
        <v>232</v>
      </c>
      <c r="S182">
        <v>0.14050000000000001</v>
      </c>
    </row>
    <row r="183" spans="1:19" ht="15.75" thickBot="1" x14ac:dyDescent="0.3">
      <c r="A183" t="str">
        <f t="shared" si="2"/>
        <v/>
      </c>
      <c r="B183" t="s">
        <v>232</v>
      </c>
      <c r="D183" t="s">
        <v>232</v>
      </c>
      <c r="E183">
        <v>0.16700000000000001</v>
      </c>
      <c r="F183">
        <v>0.14050000000000001</v>
      </c>
      <c r="I183" t="s">
        <v>233</v>
      </c>
      <c r="J183">
        <v>0.51770000000000005</v>
      </c>
      <c r="L183" s="13" t="s">
        <v>435</v>
      </c>
      <c r="M183" s="193">
        <v>90</v>
      </c>
      <c r="O183" s="426"/>
      <c r="P183" s="193">
        <v>90</v>
      </c>
      <c r="R183" t="s">
        <v>233</v>
      </c>
      <c r="S183">
        <v>0.71440000000000003</v>
      </c>
    </row>
    <row r="184" spans="1:19" x14ac:dyDescent="0.25">
      <c r="A184" t="str">
        <f t="shared" si="2"/>
        <v/>
      </c>
      <c r="B184" t="s">
        <v>233</v>
      </c>
      <c r="D184" t="s">
        <v>233</v>
      </c>
      <c r="E184">
        <v>0.51770000000000005</v>
      </c>
      <c r="F184">
        <v>0.71440000000000003</v>
      </c>
      <c r="I184" t="s">
        <v>234</v>
      </c>
      <c r="J184">
        <v>9.7299999999999998E-2</v>
      </c>
      <c r="L184" s="425" t="s">
        <v>286</v>
      </c>
      <c r="M184" s="194">
        <v>0.67530000000000001</v>
      </c>
      <c r="O184" s="425" t="s">
        <v>394</v>
      </c>
      <c r="P184" s="194">
        <v>0.74750000000000005</v>
      </c>
      <c r="R184" t="s">
        <v>234</v>
      </c>
      <c r="S184">
        <v>0.1643</v>
      </c>
    </row>
    <row r="185" spans="1:19" ht="15.75" thickBot="1" x14ac:dyDescent="0.3">
      <c r="A185" t="str">
        <f t="shared" si="2"/>
        <v/>
      </c>
      <c r="B185" t="s">
        <v>234</v>
      </c>
      <c r="D185" t="s">
        <v>234</v>
      </c>
      <c r="E185">
        <v>9.7299999999999998E-2</v>
      </c>
      <c r="F185">
        <v>0.1643</v>
      </c>
      <c r="I185" t="s">
        <v>235</v>
      </c>
      <c r="J185">
        <v>0.39300000000000002</v>
      </c>
      <c r="L185" s="426"/>
      <c r="M185" s="195">
        <v>91</v>
      </c>
      <c r="O185" s="426"/>
      <c r="P185" s="195">
        <v>91</v>
      </c>
      <c r="R185" t="s">
        <v>235</v>
      </c>
      <c r="S185">
        <v>0.54069999999999996</v>
      </c>
    </row>
    <row r="186" spans="1:19" x14ac:dyDescent="0.25">
      <c r="A186" t="str">
        <f t="shared" si="2"/>
        <v/>
      </c>
      <c r="B186" t="s">
        <v>235</v>
      </c>
      <c r="D186" t="s">
        <v>235</v>
      </c>
      <c r="E186">
        <v>0.39300000000000002</v>
      </c>
      <c r="F186">
        <v>0.54069999999999996</v>
      </c>
      <c r="I186" t="s">
        <v>236</v>
      </c>
      <c r="J186">
        <v>0.24829999999999999</v>
      </c>
      <c r="L186" s="425" t="s">
        <v>281</v>
      </c>
      <c r="M186" s="196">
        <v>0.67369999999999997</v>
      </c>
      <c r="O186" s="425" t="s">
        <v>119</v>
      </c>
      <c r="P186" s="196">
        <v>0.74450000000000005</v>
      </c>
      <c r="R186" t="s">
        <v>236</v>
      </c>
      <c r="S186">
        <v>0.25659999999999999</v>
      </c>
    </row>
    <row r="187" spans="1:19" ht="15.75" thickBot="1" x14ac:dyDescent="0.3">
      <c r="A187" t="str">
        <f t="shared" si="2"/>
        <v/>
      </c>
      <c r="B187" t="s">
        <v>236</v>
      </c>
      <c r="D187" t="s">
        <v>236</v>
      </c>
      <c r="E187">
        <v>0.24829999999999999</v>
      </c>
      <c r="F187">
        <v>0.25659999999999999</v>
      </c>
      <c r="I187" t="s">
        <v>237</v>
      </c>
      <c r="J187">
        <v>0.82250000000000001</v>
      </c>
      <c r="L187" s="426"/>
      <c r="M187" s="197">
        <v>92</v>
      </c>
      <c r="O187" s="426"/>
      <c r="P187" s="197">
        <v>92</v>
      </c>
      <c r="R187" t="s">
        <v>237</v>
      </c>
      <c r="S187">
        <v>0.90200000000000002</v>
      </c>
    </row>
    <row r="188" spans="1:19" x14ac:dyDescent="0.25">
      <c r="A188" t="str">
        <f t="shared" si="2"/>
        <v/>
      </c>
      <c r="B188" t="s">
        <v>237</v>
      </c>
      <c r="D188" t="s">
        <v>237</v>
      </c>
      <c r="E188">
        <v>0.82250000000000001</v>
      </c>
      <c r="F188">
        <v>0.90200000000000002</v>
      </c>
      <c r="I188" t="s">
        <v>238</v>
      </c>
      <c r="J188">
        <v>0.60050000000000003</v>
      </c>
      <c r="L188" s="425" t="s">
        <v>84</v>
      </c>
      <c r="M188" s="198">
        <v>0.67069999999999996</v>
      </c>
      <c r="O188" s="425" t="s">
        <v>362</v>
      </c>
      <c r="P188" s="198">
        <v>0.74270000000000003</v>
      </c>
      <c r="R188" t="s">
        <v>238</v>
      </c>
      <c r="S188">
        <v>0.82399999999999995</v>
      </c>
    </row>
    <row r="189" spans="1:19" ht="15.75" thickBot="1" x14ac:dyDescent="0.3">
      <c r="A189" t="str">
        <f t="shared" si="2"/>
        <v/>
      </c>
      <c r="B189" t="s">
        <v>238</v>
      </c>
      <c r="D189" t="s">
        <v>238</v>
      </c>
      <c r="E189">
        <v>0.60050000000000003</v>
      </c>
      <c r="F189">
        <v>0.82399999999999995</v>
      </c>
      <c r="I189" t="s">
        <v>239</v>
      </c>
      <c r="J189">
        <v>3.4700000000000002E-2</v>
      </c>
      <c r="L189" s="426"/>
      <c r="M189" s="199">
        <v>93</v>
      </c>
      <c r="O189" s="426"/>
      <c r="P189" s="199">
        <v>93</v>
      </c>
      <c r="R189" t="s">
        <v>239</v>
      </c>
      <c r="S189">
        <v>0.1041</v>
      </c>
    </row>
    <row r="190" spans="1:19" x14ac:dyDescent="0.25">
      <c r="A190" t="str">
        <f t="shared" si="2"/>
        <v/>
      </c>
      <c r="B190" t="s">
        <v>239</v>
      </c>
      <c r="D190" t="s">
        <v>239</v>
      </c>
      <c r="E190">
        <v>3.4700000000000002E-2</v>
      </c>
      <c r="F190">
        <v>0.1041</v>
      </c>
      <c r="I190" t="s">
        <v>240</v>
      </c>
      <c r="J190">
        <v>0.52470000000000006</v>
      </c>
      <c r="L190" s="425" t="s">
        <v>354</v>
      </c>
      <c r="M190" s="200">
        <v>0.66569999999999996</v>
      </c>
      <c r="O190" s="425" t="s">
        <v>65</v>
      </c>
      <c r="P190" s="200">
        <v>0.74009999999999998</v>
      </c>
      <c r="R190" t="s">
        <v>240</v>
      </c>
      <c r="S190">
        <v>0.63419999999999999</v>
      </c>
    </row>
    <row r="191" spans="1:19" ht="15.75" thickBot="1" x14ac:dyDescent="0.3">
      <c r="A191" t="str">
        <f t="shared" si="2"/>
        <v/>
      </c>
      <c r="B191" t="s">
        <v>240</v>
      </c>
      <c r="D191" t="s">
        <v>240</v>
      </c>
      <c r="E191">
        <v>0.52470000000000006</v>
      </c>
      <c r="F191">
        <v>0.63419999999999999</v>
      </c>
      <c r="I191" t="s">
        <v>241</v>
      </c>
      <c r="J191">
        <v>0.2014</v>
      </c>
      <c r="L191" s="426"/>
      <c r="M191" s="201">
        <v>94</v>
      </c>
      <c r="O191" s="426"/>
      <c r="P191" s="201">
        <v>94</v>
      </c>
      <c r="R191" t="s">
        <v>241</v>
      </c>
      <c r="S191">
        <v>0.2051</v>
      </c>
    </row>
    <row r="192" spans="1:19" x14ac:dyDescent="0.25">
      <c r="A192" t="str">
        <f t="shared" si="2"/>
        <v/>
      </c>
      <c r="B192" t="s">
        <v>241</v>
      </c>
      <c r="D192" t="s">
        <v>241</v>
      </c>
      <c r="E192">
        <v>0.2014</v>
      </c>
      <c r="F192">
        <v>0.2051</v>
      </c>
      <c r="I192" t="s">
        <v>242</v>
      </c>
      <c r="J192">
        <v>0.26029999999999998</v>
      </c>
      <c r="L192" s="425" t="s">
        <v>292</v>
      </c>
      <c r="M192" s="202">
        <v>0.6653</v>
      </c>
      <c r="O192" s="425" t="s">
        <v>78</v>
      </c>
      <c r="P192" s="202">
        <v>0.73740000000000006</v>
      </c>
      <c r="R192" t="s">
        <v>242</v>
      </c>
      <c r="S192">
        <v>0.2787</v>
      </c>
    </row>
    <row r="193" spans="1:19" ht="15.75" thickBot="1" x14ac:dyDescent="0.3">
      <c r="A193" t="str">
        <f t="shared" si="2"/>
        <v/>
      </c>
      <c r="B193" t="s">
        <v>242</v>
      </c>
      <c r="D193" t="s">
        <v>242</v>
      </c>
      <c r="E193">
        <v>0.26029999999999998</v>
      </c>
      <c r="F193">
        <v>0.2787</v>
      </c>
      <c r="I193" t="s">
        <v>243</v>
      </c>
      <c r="J193">
        <v>0.33650000000000002</v>
      </c>
      <c r="L193" s="426"/>
      <c r="M193" s="203">
        <v>95</v>
      </c>
      <c r="O193" s="426"/>
      <c r="P193" s="203">
        <v>95</v>
      </c>
      <c r="R193" t="s">
        <v>243</v>
      </c>
      <c r="S193">
        <v>0.48039999999999999</v>
      </c>
    </row>
    <row r="194" spans="1:19" x14ac:dyDescent="0.25">
      <c r="A194" t="str">
        <f t="shared" si="2"/>
        <v/>
      </c>
      <c r="B194" t="s">
        <v>243</v>
      </c>
      <c r="D194" t="s">
        <v>243</v>
      </c>
      <c r="E194">
        <v>0.33650000000000002</v>
      </c>
      <c r="F194">
        <v>0.48039999999999999</v>
      </c>
      <c r="I194" t="s">
        <v>244</v>
      </c>
      <c r="J194">
        <v>0.84789999999999999</v>
      </c>
      <c r="L194" s="425" t="s">
        <v>365</v>
      </c>
      <c r="M194" s="204">
        <v>0.66279999999999994</v>
      </c>
      <c r="O194" s="425" t="s">
        <v>100</v>
      </c>
      <c r="P194" s="204">
        <v>0.73680000000000001</v>
      </c>
      <c r="R194" t="s">
        <v>244</v>
      </c>
      <c r="S194">
        <v>0.90239999999999998</v>
      </c>
    </row>
    <row r="195" spans="1:19" ht="15.75" thickBot="1" x14ac:dyDescent="0.3">
      <c r="A195" t="str">
        <f t="shared" ref="A195:A258" si="3">IF(B195=D195, "", "BAD")</f>
        <v/>
      </c>
      <c r="B195" t="s">
        <v>244</v>
      </c>
      <c r="D195" t="s">
        <v>244</v>
      </c>
      <c r="E195">
        <v>0.84789999999999999</v>
      </c>
      <c r="F195">
        <v>0.90239999999999998</v>
      </c>
      <c r="I195" t="s">
        <v>245</v>
      </c>
      <c r="J195">
        <v>0.3301</v>
      </c>
      <c r="L195" s="426"/>
      <c r="M195" s="205">
        <v>96</v>
      </c>
      <c r="O195" s="426"/>
      <c r="P195" s="205">
        <v>96</v>
      </c>
      <c r="R195" t="s">
        <v>245</v>
      </c>
      <c r="S195">
        <v>0.39229999999999998</v>
      </c>
    </row>
    <row r="196" spans="1:19" x14ac:dyDescent="0.25">
      <c r="A196" t="str">
        <f t="shared" si="3"/>
        <v/>
      </c>
      <c r="B196" t="s">
        <v>245</v>
      </c>
      <c r="D196" t="s">
        <v>245</v>
      </c>
      <c r="E196">
        <v>0.3301</v>
      </c>
      <c r="F196">
        <v>0.39229999999999998</v>
      </c>
      <c r="I196" t="s">
        <v>246</v>
      </c>
      <c r="J196">
        <v>0.50219999999999998</v>
      </c>
      <c r="L196" s="425" t="s">
        <v>117</v>
      </c>
      <c r="M196" s="206">
        <v>0.65890000000000004</v>
      </c>
      <c r="O196" s="425" t="s">
        <v>153</v>
      </c>
      <c r="P196" s="206">
        <v>0.73509999999999998</v>
      </c>
      <c r="R196" t="s">
        <v>246</v>
      </c>
      <c r="S196">
        <v>0.53959999999999997</v>
      </c>
    </row>
    <row r="197" spans="1:19" ht="15.75" thickBot="1" x14ac:dyDescent="0.3">
      <c r="A197" t="str">
        <f t="shared" si="3"/>
        <v/>
      </c>
      <c r="B197" t="s">
        <v>246</v>
      </c>
      <c r="D197" t="s">
        <v>246</v>
      </c>
      <c r="E197">
        <v>0.50219999999999998</v>
      </c>
      <c r="F197">
        <v>0.53959999999999997</v>
      </c>
      <c r="I197" t="s">
        <v>247</v>
      </c>
      <c r="J197">
        <v>0.84219999999999995</v>
      </c>
      <c r="L197" s="426"/>
      <c r="M197" s="207">
        <v>97</v>
      </c>
      <c r="O197" s="426"/>
      <c r="P197" s="207">
        <v>97</v>
      </c>
      <c r="R197" t="s">
        <v>247</v>
      </c>
      <c r="S197">
        <v>0.8891</v>
      </c>
    </row>
    <row r="198" spans="1:19" x14ac:dyDescent="0.25">
      <c r="A198" t="str">
        <f t="shared" si="3"/>
        <v/>
      </c>
      <c r="B198" t="s">
        <v>247</v>
      </c>
      <c r="D198" t="s">
        <v>247</v>
      </c>
      <c r="E198">
        <v>0.84219999999999995</v>
      </c>
      <c r="F198">
        <v>0.8891</v>
      </c>
      <c r="I198" t="s">
        <v>248</v>
      </c>
      <c r="J198">
        <v>0.26269999999999999</v>
      </c>
      <c r="L198" s="425" t="s">
        <v>256</v>
      </c>
      <c r="M198" s="208">
        <v>0.65480000000000005</v>
      </c>
      <c r="O198" s="12" t="s">
        <v>313</v>
      </c>
      <c r="P198" s="208">
        <v>0.73429999999999995</v>
      </c>
      <c r="R198" t="s">
        <v>248</v>
      </c>
      <c r="S198">
        <v>0.26490000000000002</v>
      </c>
    </row>
    <row r="199" spans="1:19" ht="15.75" thickBot="1" x14ac:dyDescent="0.3">
      <c r="A199" t="str">
        <f t="shared" si="3"/>
        <v/>
      </c>
      <c r="B199" t="s">
        <v>248</v>
      </c>
      <c r="D199" t="s">
        <v>248</v>
      </c>
      <c r="E199">
        <v>0.26269999999999999</v>
      </c>
      <c r="F199">
        <v>0.26490000000000002</v>
      </c>
      <c r="I199" t="s">
        <v>249</v>
      </c>
      <c r="J199">
        <v>0.75219999999999998</v>
      </c>
      <c r="L199" s="426"/>
      <c r="M199" s="209">
        <v>98</v>
      </c>
      <c r="O199" s="13" t="s">
        <v>437</v>
      </c>
      <c r="P199" s="209">
        <v>98</v>
      </c>
      <c r="R199" t="s">
        <v>249</v>
      </c>
      <c r="S199">
        <v>0.76</v>
      </c>
    </row>
    <row r="200" spans="1:19" x14ac:dyDescent="0.25">
      <c r="A200" t="str">
        <f t="shared" si="3"/>
        <v/>
      </c>
      <c r="B200" t="s">
        <v>249</v>
      </c>
      <c r="D200" t="s">
        <v>249</v>
      </c>
      <c r="E200">
        <v>0.75219999999999998</v>
      </c>
      <c r="F200">
        <v>0.76</v>
      </c>
      <c r="I200" t="s">
        <v>250</v>
      </c>
      <c r="J200">
        <v>0.3201</v>
      </c>
      <c r="L200" s="425" t="s">
        <v>300</v>
      </c>
      <c r="M200" s="210">
        <v>0.65139999999999998</v>
      </c>
      <c r="O200" s="425" t="s">
        <v>145</v>
      </c>
      <c r="P200" s="210">
        <v>0.73419999999999996</v>
      </c>
      <c r="R200" t="s">
        <v>250</v>
      </c>
      <c r="S200">
        <v>0.31159999999999999</v>
      </c>
    </row>
    <row r="201" spans="1:19" ht="15.75" thickBot="1" x14ac:dyDescent="0.3">
      <c r="A201" t="str">
        <f t="shared" si="3"/>
        <v/>
      </c>
      <c r="B201" t="s">
        <v>250</v>
      </c>
      <c r="D201" t="s">
        <v>250</v>
      </c>
      <c r="E201">
        <v>0.3201</v>
      </c>
      <c r="F201">
        <v>0.31159999999999999</v>
      </c>
      <c r="I201" t="s">
        <v>251</v>
      </c>
      <c r="J201">
        <v>0.245</v>
      </c>
      <c r="L201" s="426"/>
      <c r="M201" s="211">
        <v>99</v>
      </c>
      <c r="O201" s="426"/>
      <c r="P201" s="211">
        <v>99</v>
      </c>
      <c r="R201" t="s">
        <v>251</v>
      </c>
      <c r="S201">
        <v>0.42280000000000001</v>
      </c>
    </row>
    <row r="202" spans="1:19" x14ac:dyDescent="0.25">
      <c r="A202" t="str">
        <f t="shared" si="3"/>
        <v/>
      </c>
      <c r="B202" t="s">
        <v>251</v>
      </c>
      <c r="D202" t="s">
        <v>251</v>
      </c>
      <c r="E202">
        <v>0.245</v>
      </c>
      <c r="F202">
        <v>0.42280000000000001</v>
      </c>
      <c r="I202" t="s">
        <v>252</v>
      </c>
      <c r="J202">
        <v>0.53739999999999999</v>
      </c>
      <c r="L202" s="425" t="s">
        <v>147</v>
      </c>
      <c r="M202" s="212">
        <v>0.6502</v>
      </c>
      <c r="O202" s="425" t="s">
        <v>302</v>
      </c>
      <c r="P202" s="212">
        <v>0.72430000000000005</v>
      </c>
      <c r="R202" t="s">
        <v>252</v>
      </c>
      <c r="S202">
        <v>0.39369999999999999</v>
      </c>
    </row>
    <row r="203" spans="1:19" ht="15.75" thickBot="1" x14ac:dyDescent="0.3">
      <c r="A203" t="str">
        <f t="shared" si="3"/>
        <v/>
      </c>
      <c r="B203" t="s">
        <v>252</v>
      </c>
      <c r="D203" t="s">
        <v>252</v>
      </c>
      <c r="E203">
        <v>0.53739999999999999</v>
      </c>
      <c r="F203">
        <v>0.39369999999999999</v>
      </c>
      <c r="I203" t="s">
        <v>253</v>
      </c>
      <c r="J203">
        <v>0.15640000000000001</v>
      </c>
      <c r="L203" s="426"/>
      <c r="M203" s="213">
        <v>100</v>
      </c>
      <c r="O203" s="426"/>
      <c r="P203" s="213">
        <v>100</v>
      </c>
      <c r="R203" t="s">
        <v>253</v>
      </c>
      <c r="S203">
        <v>0.30840000000000001</v>
      </c>
    </row>
    <row r="204" spans="1:19" ht="15.75" thickBot="1" x14ac:dyDescent="0.3">
      <c r="A204" t="str">
        <f t="shared" si="3"/>
        <v/>
      </c>
      <c r="B204" t="s">
        <v>253</v>
      </c>
      <c r="D204" t="s">
        <v>253</v>
      </c>
      <c r="E204">
        <v>0.15640000000000001</v>
      </c>
      <c r="F204">
        <v>0.30840000000000001</v>
      </c>
      <c r="I204" t="s">
        <v>254</v>
      </c>
      <c r="J204">
        <v>0.224</v>
      </c>
      <c r="L204" s="62" t="s">
        <v>25</v>
      </c>
      <c r="M204" s="63" t="s">
        <v>398</v>
      </c>
      <c r="O204" s="62" t="s">
        <v>25</v>
      </c>
      <c r="P204" s="63" t="s">
        <v>398</v>
      </c>
      <c r="R204" t="s">
        <v>254</v>
      </c>
      <c r="S204">
        <v>0.4103</v>
      </c>
    </row>
    <row r="205" spans="1:19" x14ac:dyDescent="0.25">
      <c r="A205" t="str">
        <f t="shared" si="3"/>
        <v/>
      </c>
      <c r="B205" t="s">
        <v>254</v>
      </c>
      <c r="D205" t="s">
        <v>254</v>
      </c>
      <c r="E205">
        <v>0.224</v>
      </c>
      <c r="F205">
        <v>0.4103</v>
      </c>
      <c r="I205" t="s">
        <v>255</v>
      </c>
      <c r="J205">
        <v>0.14099999999999999</v>
      </c>
      <c r="L205" s="425" t="s">
        <v>337</v>
      </c>
      <c r="M205" s="214">
        <v>0.64870000000000005</v>
      </c>
      <c r="O205" s="425" t="s">
        <v>289</v>
      </c>
      <c r="P205" s="214">
        <v>0.72299999999999998</v>
      </c>
      <c r="R205" t="s">
        <v>255</v>
      </c>
      <c r="S205">
        <v>7.8600000000000003E-2</v>
      </c>
    </row>
    <row r="206" spans="1:19" ht="15.75" thickBot="1" x14ac:dyDescent="0.3">
      <c r="A206" t="str">
        <f t="shared" si="3"/>
        <v/>
      </c>
      <c r="B206" t="s">
        <v>255</v>
      </c>
      <c r="D206" t="s">
        <v>255</v>
      </c>
      <c r="E206">
        <v>0.14099999999999999</v>
      </c>
      <c r="F206">
        <v>7.8600000000000003E-2</v>
      </c>
      <c r="I206" t="s">
        <v>256</v>
      </c>
      <c r="J206">
        <v>0.65480000000000005</v>
      </c>
      <c r="L206" s="426"/>
      <c r="M206" s="215">
        <v>101</v>
      </c>
      <c r="O206" s="426"/>
      <c r="P206" s="215">
        <v>101</v>
      </c>
      <c r="R206" t="s">
        <v>256</v>
      </c>
      <c r="S206">
        <v>0.83979999999999999</v>
      </c>
    </row>
    <row r="207" spans="1:19" x14ac:dyDescent="0.25">
      <c r="A207" t="str">
        <f t="shared" si="3"/>
        <v/>
      </c>
      <c r="B207" t="s">
        <v>256</v>
      </c>
      <c r="D207" t="s">
        <v>256</v>
      </c>
      <c r="E207">
        <v>0.65480000000000005</v>
      </c>
      <c r="F207">
        <v>0.83979999999999999</v>
      </c>
      <c r="I207" t="s">
        <v>257</v>
      </c>
      <c r="J207">
        <v>0.26079999999999998</v>
      </c>
      <c r="L207" s="425" t="s">
        <v>104</v>
      </c>
      <c r="M207" s="214">
        <v>0.64429999999999998</v>
      </c>
      <c r="O207" s="425" t="s">
        <v>170</v>
      </c>
      <c r="P207" s="214">
        <v>0.72019999999999995</v>
      </c>
      <c r="R207" t="s">
        <v>257</v>
      </c>
      <c r="S207">
        <v>0.37669999999999998</v>
      </c>
    </row>
    <row r="208" spans="1:19" ht="15.75" thickBot="1" x14ac:dyDescent="0.3">
      <c r="A208" t="str">
        <f t="shared" si="3"/>
        <v/>
      </c>
      <c r="B208" t="s">
        <v>257</v>
      </c>
      <c r="D208" t="s">
        <v>257</v>
      </c>
      <c r="E208">
        <v>0.26079999999999998</v>
      </c>
      <c r="F208">
        <v>0.37669999999999998</v>
      </c>
      <c r="I208" t="s">
        <v>258</v>
      </c>
      <c r="J208">
        <v>0.76649999999999996</v>
      </c>
      <c r="L208" s="426"/>
      <c r="M208" s="215">
        <v>102</v>
      </c>
      <c r="O208" s="426"/>
      <c r="P208" s="215">
        <v>102</v>
      </c>
      <c r="R208" t="s">
        <v>258</v>
      </c>
      <c r="S208">
        <v>0.57979999999999998</v>
      </c>
    </row>
    <row r="209" spans="1:19" x14ac:dyDescent="0.25">
      <c r="A209" t="str">
        <f t="shared" si="3"/>
        <v/>
      </c>
      <c r="B209" t="s">
        <v>258</v>
      </c>
      <c r="D209" t="s">
        <v>258</v>
      </c>
      <c r="E209">
        <v>0.76649999999999996</v>
      </c>
      <c r="F209">
        <v>0.57979999999999998</v>
      </c>
      <c r="I209" t="s">
        <v>259</v>
      </c>
      <c r="J209">
        <v>0.55510000000000004</v>
      </c>
      <c r="L209" s="425" t="s">
        <v>170</v>
      </c>
      <c r="M209" s="214">
        <v>0.64280000000000004</v>
      </c>
      <c r="O209" s="12" t="s">
        <v>331</v>
      </c>
      <c r="P209" s="214">
        <v>0.71550000000000002</v>
      </c>
      <c r="R209" t="s">
        <v>259</v>
      </c>
      <c r="S209">
        <v>0.63570000000000004</v>
      </c>
    </row>
    <row r="210" spans="1:19" ht="15.75" thickBot="1" x14ac:dyDescent="0.3">
      <c r="A210" t="str">
        <f t="shared" si="3"/>
        <v/>
      </c>
      <c r="B210" t="s">
        <v>259</v>
      </c>
      <c r="D210" t="s">
        <v>259</v>
      </c>
      <c r="E210">
        <v>0.55510000000000004</v>
      </c>
      <c r="F210">
        <v>0.63570000000000004</v>
      </c>
      <c r="I210" t="s">
        <v>260</v>
      </c>
      <c r="J210">
        <v>0.8377</v>
      </c>
      <c r="L210" s="426"/>
      <c r="M210" s="215">
        <v>103</v>
      </c>
      <c r="O210" s="13" t="s">
        <v>415</v>
      </c>
      <c r="P210" s="215">
        <v>103</v>
      </c>
      <c r="R210" t="s">
        <v>260</v>
      </c>
      <c r="S210">
        <v>0.90969999999999995</v>
      </c>
    </row>
    <row r="211" spans="1:19" x14ac:dyDescent="0.25">
      <c r="A211" t="str">
        <f t="shared" si="3"/>
        <v/>
      </c>
      <c r="B211" t="s">
        <v>260</v>
      </c>
      <c r="D211" t="s">
        <v>260</v>
      </c>
      <c r="E211">
        <v>0.8377</v>
      </c>
      <c r="F211">
        <v>0.90969999999999995</v>
      </c>
      <c r="I211" t="s">
        <v>261</v>
      </c>
      <c r="J211">
        <v>0.43009999999999998</v>
      </c>
      <c r="L211" s="425" t="s">
        <v>393</v>
      </c>
      <c r="M211" s="214">
        <v>0.64280000000000004</v>
      </c>
      <c r="O211" s="425" t="s">
        <v>233</v>
      </c>
      <c r="P211" s="214">
        <v>0.71440000000000003</v>
      </c>
      <c r="R211" t="s">
        <v>261</v>
      </c>
      <c r="S211">
        <v>0.44240000000000002</v>
      </c>
    </row>
    <row r="212" spans="1:19" ht="15.75" thickBot="1" x14ac:dyDescent="0.3">
      <c r="A212" t="str">
        <f t="shared" si="3"/>
        <v/>
      </c>
      <c r="B212" t="s">
        <v>261</v>
      </c>
      <c r="D212" t="s">
        <v>261</v>
      </c>
      <c r="E212">
        <v>0.43009999999999998</v>
      </c>
      <c r="F212">
        <v>0.44240000000000002</v>
      </c>
      <c r="I212" t="s">
        <v>262</v>
      </c>
      <c r="J212">
        <v>0.68630000000000002</v>
      </c>
      <c r="L212" s="426"/>
      <c r="M212" s="215">
        <v>104</v>
      </c>
      <c r="O212" s="426"/>
      <c r="P212" s="215">
        <v>104</v>
      </c>
      <c r="R212" t="s">
        <v>262</v>
      </c>
      <c r="S212">
        <v>0.81659999999999999</v>
      </c>
    </row>
    <row r="213" spans="1:19" x14ac:dyDescent="0.25">
      <c r="A213" t="str">
        <f t="shared" si="3"/>
        <v/>
      </c>
      <c r="B213" t="s">
        <v>262</v>
      </c>
      <c r="D213" t="s">
        <v>262</v>
      </c>
      <c r="E213">
        <v>0.68630000000000002</v>
      </c>
      <c r="F213">
        <v>0.81659999999999999</v>
      </c>
      <c r="I213" t="s">
        <v>263</v>
      </c>
      <c r="J213">
        <v>0.92100000000000004</v>
      </c>
      <c r="L213" s="425" t="s">
        <v>231</v>
      </c>
      <c r="M213" s="214">
        <v>0.6411</v>
      </c>
      <c r="O213" s="12" t="s">
        <v>270</v>
      </c>
      <c r="P213" s="214">
        <v>0.71319999999999995</v>
      </c>
      <c r="R213" t="s">
        <v>263</v>
      </c>
      <c r="S213">
        <v>0.95420000000000005</v>
      </c>
    </row>
    <row r="214" spans="1:19" ht="15.75" thickBot="1" x14ac:dyDescent="0.3">
      <c r="A214" t="str">
        <f t="shared" si="3"/>
        <v/>
      </c>
      <c r="B214" t="s">
        <v>263</v>
      </c>
      <c r="D214" t="s">
        <v>263</v>
      </c>
      <c r="E214">
        <v>0.92100000000000004</v>
      </c>
      <c r="F214">
        <v>0.95420000000000005</v>
      </c>
      <c r="I214" t="s">
        <v>264</v>
      </c>
      <c r="J214">
        <v>0.74050000000000005</v>
      </c>
      <c r="L214" s="426"/>
      <c r="M214" s="215">
        <v>105</v>
      </c>
      <c r="O214" s="13" t="s">
        <v>434</v>
      </c>
      <c r="P214" s="215">
        <v>105</v>
      </c>
      <c r="R214" t="s">
        <v>264</v>
      </c>
      <c r="S214">
        <v>0.91639999999999999</v>
      </c>
    </row>
    <row r="215" spans="1:19" x14ac:dyDescent="0.25">
      <c r="A215" t="str">
        <f t="shared" si="3"/>
        <v/>
      </c>
      <c r="B215" t="s">
        <v>264</v>
      </c>
      <c r="D215" t="s">
        <v>264</v>
      </c>
      <c r="E215">
        <v>0.74050000000000005</v>
      </c>
      <c r="F215">
        <v>0.91639999999999999</v>
      </c>
      <c r="I215" t="s">
        <v>265</v>
      </c>
      <c r="J215">
        <v>0.90480000000000005</v>
      </c>
      <c r="L215" s="425" t="s">
        <v>91</v>
      </c>
      <c r="M215" s="214">
        <v>0.64059999999999995</v>
      </c>
      <c r="O215" s="425" t="s">
        <v>212</v>
      </c>
      <c r="P215" s="214">
        <v>0.70889999999999997</v>
      </c>
      <c r="R215" t="s">
        <v>265</v>
      </c>
      <c r="S215">
        <v>0.91020000000000001</v>
      </c>
    </row>
    <row r="216" spans="1:19" ht="15.75" thickBot="1" x14ac:dyDescent="0.3">
      <c r="A216" t="str">
        <f t="shared" si="3"/>
        <v/>
      </c>
      <c r="B216" t="s">
        <v>265</v>
      </c>
      <c r="D216" t="s">
        <v>265</v>
      </c>
      <c r="E216">
        <v>0.90480000000000005</v>
      </c>
      <c r="F216">
        <v>0.91020000000000001</v>
      </c>
      <c r="I216" t="s">
        <v>266</v>
      </c>
      <c r="J216">
        <v>0.35849999999999999</v>
      </c>
      <c r="L216" s="426"/>
      <c r="M216" s="215">
        <v>106</v>
      </c>
      <c r="O216" s="426"/>
      <c r="P216" s="215">
        <v>106</v>
      </c>
      <c r="R216" t="s">
        <v>266</v>
      </c>
      <c r="S216">
        <v>0.1971</v>
      </c>
    </row>
    <row r="217" spans="1:19" x14ac:dyDescent="0.25">
      <c r="A217" t="str">
        <f t="shared" si="3"/>
        <v/>
      </c>
      <c r="B217" t="s">
        <v>266</v>
      </c>
      <c r="D217" t="s">
        <v>266</v>
      </c>
      <c r="E217">
        <v>0.35849999999999999</v>
      </c>
      <c r="F217">
        <v>0.1971</v>
      </c>
      <c r="I217" t="s">
        <v>267</v>
      </c>
      <c r="J217">
        <v>0.54659999999999997</v>
      </c>
      <c r="L217" s="425" t="s">
        <v>75</v>
      </c>
      <c r="M217" s="214">
        <v>0.63959999999999995</v>
      </c>
      <c r="O217" s="425" t="s">
        <v>188</v>
      </c>
      <c r="P217" s="214">
        <v>0.70820000000000005</v>
      </c>
      <c r="R217" t="s">
        <v>267</v>
      </c>
      <c r="S217">
        <v>0.52170000000000005</v>
      </c>
    </row>
    <row r="218" spans="1:19" ht="15.75" thickBot="1" x14ac:dyDescent="0.3">
      <c r="A218" t="str">
        <f t="shared" si="3"/>
        <v/>
      </c>
      <c r="B218" t="s">
        <v>267</v>
      </c>
      <c r="D218" t="s">
        <v>267</v>
      </c>
      <c r="E218">
        <v>0.54659999999999997</v>
      </c>
      <c r="F218">
        <v>0.52170000000000005</v>
      </c>
      <c r="I218" t="s">
        <v>268</v>
      </c>
      <c r="J218">
        <v>0.78380000000000005</v>
      </c>
      <c r="L218" s="426"/>
      <c r="M218" s="215">
        <v>107</v>
      </c>
      <c r="O218" s="426"/>
      <c r="P218" s="215">
        <v>107</v>
      </c>
      <c r="R218" t="s">
        <v>268</v>
      </c>
      <c r="S218">
        <v>0.89859999999999995</v>
      </c>
    </row>
    <row r="219" spans="1:19" x14ac:dyDescent="0.25">
      <c r="A219" t="str">
        <f t="shared" si="3"/>
        <v/>
      </c>
      <c r="B219" t="s">
        <v>268</v>
      </c>
      <c r="D219" t="s">
        <v>268</v>
      </c>
      <c r="E219">
        <v>0.78380000000000005</v>
      </c>
      <c r="F219">
        <v>0.89859999999999995</v>
      </c>
      <c r="I219" t="s">
        <v>269</v>
      </c>
      <c r="J219">
        <v>0.75</v>
      </c>
      <c r="L219" s="12" t="s">
        <v>156</v>
      </c>
      <c r="M219" s="214">
        <v>0.63649999999999995</v>
      </c>
      <c r="O219" s="425" t="s">
        <v>61</v>
      </c>
      <c r="P219" s="214">
        <v>0.70679999999999998</v>
      </c>
      <c r="R219" t="s">
        <v>269</v>
      </c>
      <c r="S219">
        <v>0.68459999999999999</v>
      </c>
    </row>
    <row r="220" spans="1:19" ht="15.75" thickBot="1" x14ac:dyDescent="0.3">
      <c r="A220" t="str">
        <f t="shared" si="3"/>
        <v/>
      </c>
      <c r="B220" t="s">
        <v>269</v>
      </c>
      <c r="D220" t="s">
        <v>269</v>
      </c>
      <c r="E220">
        <v>0.75</v>
      </c>
      <c r="F220">
        <v>0.68459999999999999</v>
      </c>
      <c r="I220" t="s">
        <v>270</v>
      </c>
      <c r="J220">
        <v>0.55620000000000003</v>
      </c>
      <c r="L220" s="13" t="s">
        <v>436</v>
      </c>
      <c r="M220" s="215">
        <v>108</v>
      </c>
      <c r="O220" s="426"/>
      <c r="P220" s="215">
        <v>108</v>
      </c>
      <c r="R220" t="s">
        <v>270</v>
      </c>
      <c r="S220">
        <v>0.71319999999999995</v>
      </c>
    </row>
    <row r="221" spans="1:19" x14ac:dyDescent="0.25">
      <c r="A221" t="str">
        <f t="shared" si="3"/>
        <v/>
      </c>
      <c r="B221" t="s">
        <v>270</v>
      </c>
      <c r="D221" t="s">
        <v>270</v>
      </c>
      <c r="E221">
        <v>0.55620000000000003</v>
      </c>
      <c r="F221">
        <v>0.71319999999999995</v>
      </c>
      <c r="I221" t="s">
        <v>271</v>
      </c>
      <c r="J221">
        <v>0.27400000000000002</v>
      </c>
      <c r="L221" s="425" t="s">
        <v>127</v>
      </c>
      <c r="M221" s="214">
        <v>0.61990000000000001</v>
      </c>
      <c r="O221" s="425" t="s">
        <v>337</v>
      </c>
      <c r="P221" s="214">
        <v>0.7056</v>
      </c>
      <c r="R221" t="s">
        <v>271</v>
      </c>
      <c r="S221">
        <v>0.34289999999999998</v>
      </c>
    </row>
    <row r="222" spans="1:19" ht="15.75" thickBot="1" x14ac:dyDescent="0.3">
      <c r="A222" t="str">
        <f t="shared" si="3"/>
        <v/>
      </c>
      <c r="B222" t="s">
        <v>271</v>
      </c>
      <c r="D222" t="s">
        <v>271</v>
      </c>
      <c r="E222">
        <v>0.27400000000000002</v>
      </c>
      <c r="F222">
        <v>0.34289999999999998</v>
      </c>
      <c r="I222" t="s">
        <v>272</v>
      </c>
      <c r="J222">
        <v>0.50370000000000004</v>
      </c>
      <c r="L222" s="426"/>
      <c r="M222" s="215">
        <v>109</v>
      </c>
      <c r="O222" s="426"/>
      <c r="P222" s="215">
        <v>109</v>
      </c>
      <c r="R222" t="s">
        <v>272</v>
      </c>
      <c r="S222">
        <v>0.61099999999999999</v>
      </c>
    </row>
    <row r="223" spans="1:19" x14ac:dyDescent="0.25">
      <c r="A223" t="str">
        <f t="shared" si="3"/>
        <v/>
      </c>
      <c r="B223" t="s">
        <v>272</v>
      </c>
      <c r="D223" t="s">
        <v>272</v>
      </c>
      <c r="E223">
        <v>0.50370000000000004</v>
      </c>
      <c r="F223">
        <v>0.61099999999999999</v>
      </c>
      <c r="I223" t="s">
        <v>273</v>
      </c>
      <c r="J223">
        <v>0.37790000000000001</v>
      </c>
      <c r="L223" s="425" t="s">
        <v>145</v>
      </c>
      <c r="M223" s="214">
        <v>0.61180000000000001</v>
      </c>
      <c r="O223" s="425" t="s">
        <v>96</v>
      </c>
      <c r="P223" s="214">
        <v>0.70350000000000001</v>
      </c>
      <c r="R223" t="s">
        <v>273</v>
      </c>
      <c r="S223">
        <v>0.38990000000000002</v>
      </c>
    </row>
    <row r="224" spans="1:19" ht="15.75" thickBot="1" x14ac:dyDescent="0.3">
      <c r="A224" t="str">
        <f t="shared" si="3"/>
        <v/>
      </c>
      <c r="B224" t="s">
        <v>273</v>
      </c>
      <c r="D224" t="s">
        <v>273</v>
      </c>
      <c r="E224">
        <v>0.37790000000000001</v>
      </c>
      <c r="F224">
        <v>0.38990000000000002</v>
      </c>
      <c r="I224" t="s">
        <v>274</v>
      </c>
      <c r="J224">
        <v>0.94320000000000004</v>
      </c>
      <c r="L224" s="426"/>
      <c r="M224" s="215">
        <v>110</v>
      </c>
      <c r="O224" s="426"/>
      <c r="P224" s="215">
        <v>110</v>
      </c>
      <c r="R224" t="s">
        <v>274</v>
      </c>
      <c r="S224">
        <v>0.91369999999999996</v>
      </c>
    </row>
    <row r="225" spans="1:19" x14ac:dyDescent="0.25">
      <c r="A225" t="str">
        <f t="shared" si="3"/>
        <v/>
      </c>
      <c r="B225" t="s">
        <v>274</v>
      </c>
      <c r="D225" t="s">
        <v>274</v>
      </c>
      <c r="E225">
        <v>0.94320000000000004</v>
      </c>
      <c r="F225">
        <v>0.91369999999999996</v>
      </c>
      <c r="I225" t="s">
        <v>275</v>
      </c>
      <c r="J225">
        <v>0.2122</v>
      </c>
      <c r="L225" s="425" t="s">
        <v>383</v>
      </c>
      <c r="M225" s="214">
        <v>0.6109</v>
      </c>
      <c r="O225" s="425" t="s">
        <v>201</v>
      </c>
      <c r="P225" s="214">
        <v>0.70089999999999997</v>
      </c>
      <c r="R225" t="s">
        <v>275</v>
      </c>
      <c r="S225">
        <v>0.37909999999999999</v>
      </c>
    </row>
    <row r="226" spans="1:19" ht="15.75" thickBot="1" x14ac:dyDescent="0.3">
      <c r="A226" t="str">
        <f t="shared" si="3"/>
        <v/>
      </c>
      <c r="B226" t="s">
        <v>275</v>
      </c>
      <c r="D226" t="s">
        <v>275</v>
      </c>
      <c r="E226">
        <v>0.2122</v>
      </c>
      <c r="F226">
        <v>0.37909999999999999</v>
      </c>
      <c r="I226" t="s">
        <v>276</v>
      </c>
      <c r="J226">
        <v>6.8400000000000002E-2</v>
      </c>
      <c r="L226" s="426"/>
      <c r="M226" s="215">
        <v>111</v>
      </c>
      <c r="O226" s="426"/>
      <c r="P226" s="215">
        <v>111</v>
      </c>
      <c r="R226" t="s">
        <v>276</v>
      </c>
      <c r="S226">
        <v>0.2954</v>
      </c>
    </row>
    <row r="227" spans="1:19" x14ac:dyDescent="0.25">
      <c r="A227" t="str">
        <f t="shared" si="3"/>
        <v/>
      </c>
      <c r="B227" t="s">
        <v>276</v>
      </c>
      <c r="D227" t="s">
        <v>276</v>
      </c>
      <c r="E227">
        <v>6.8400000000000002E-2</v>
      </c>
      <c r="F227">
        <v>0.2954</v>
      </c>
      <c r="I227" t="s">
        <v>277</v>
      </c>
      <c r="J227">
        <v>0.12540000000000001</v>
      </c>
      <c r="L227" s="425" t="s">
        <v>141</v>
      </c>
      <c r="M227" s="214">
        <v>0.60870000000000002</v>
      </c>
      <c r="O227" s="425" t="s">
        <v>324</v>
      </c>
      <c r="P227" s="214">
        <v>0.69530000000000003</v>
      </c>
      <c r="R227" t="s">
        <v>277</v>
      </c>
      <c r="S227">
        <v>0.1386</v>
      </c>
    </row>
    <row r="228" spans="1:19" ht="15.75" thickBot="1" x14ac:dyDescent="0.3">
      <c r="A228" t="str">
        <f t="shared" si="3"/>
        <v/>
      </c>
      <c r="B228" t="s">
        <v>277</v>
      </c>
      <c r="D228" t="s">
        <v>277</v>
      </c>
      <c r="E228">
        <v>0.12540000000000001</v>
      </c>
      <c r="F228">
        <v>0.1386</v>
      </c>
      <c r="I228" t="s">
        <v>278</v>
      </c>
      <c r="J228">
        <v>4.3799999999999999E-2</v>
      </c>
      <c r="L228" s="426"/>
      <c r="M228" s="215">
        <v>112</v>
      </c>
      <c r="O228" s="426"/>
      <c r="P228" s="215">
        <v>112</v>
      </c>
      <c r="R228" t="s">
        <v>278</v>
      </c>
      <c r="S228">
        <v>0.12920000000000001</v>
      </c>
    </row>
    <row r="229" spans="1:19" x14ac:dyDescent="0.25">
      <c r="A229" t="str">
        <f t="shared" si="3"/>
        <v/>
      </c>
      <c r="B229" t="s">
        <v>278</v>
      </c>
      <c r="D229" t="s">
        <v>278</v>
      </c>
      <c r="E229">
        <v>4.3799999999999999E-2</v>
      </c>
      <c r="F229">
        <v>0.12920000000000001</v>
      </c>
      <c r="I229" t="s">
        <v>279</v>
      </c>
      <c r="J229">
        <v>0.76680000000000004</v>
      </c>
      <c r="L229" s="425" t="s">
        <v>382</v>
      </c>
      <c r="M229" s="214">
        <v>0.60809999999999997</v>
      </c>
      <c r="O229" s="425" t="s">
        <v>269</v>
      </c>
      <c r="P229" s="214">
        <v>0.68459999999999999</v>
      </c>
      <c r="R229" t="s">
        <v>279</v>
      </c>
      <c r="S229">
        <v>0.65790000000000004</v>
      </c>
    </row>
    <row r="230" spans="1:19" ht="15.75" thickBot="1" x14ac:dyDescent="0.3">
      <c r="A230" t="str">
        <f t="shared" si="3"/>
        <v/>
      </c>
      <c r="B230" t="s">
        <v>279</v>
      </c>
      <c r="D230" t="s">
        <v>279</v>
      </c>
      <c r="E230">
        <v>0.76680000000000004</v>
      </c>
      <c r="F230">
        <v>0.65790000000000004</v>
      </c>
      <c r="I230" t="s">
        <v>280</v>
      </c>
      <c r="J230">
        <v>0.70179999999999998</v>
      </c>
      <c r="L230" s="426"/>
      <c r="M230" s="215">
        <v>113</v>
      </c>
      <c r="O230" s="426"/>
      <c r="P230" s="215">
        <v>113</v>
      </c>
      <c r="R230" t="s">
        <v>280</v>
      </c>
      <c r="S230">
        <v>0.86529999999999996</v>
      </c>
    </row>
    <row r="231" spans="1:19" x14ac:dyDescent="0.25">
      <c r="A231" t="str">
        <f t="shared" si="3"/>
        <v/>
      </c>
      <c r="B231" t="s">
        <v>280</v>
      </c>
      <c r="D231" t="s">
        <v>280</v>
      </c>
      <c r="E231">
        <v>0.70179999999999998</v>
      </c>
      <c r="F231">
        <v>0.86529999999999996</v>
      </c>
      <c r="I231" t="s">
        <v>281</v>
      </c>
      <c r="J231">
        <v>0.67369999999999997</v>
      </c>
      <c r="L231" s="425" t="s">
        <v>100</v>
      </c>
      <c r="M231" s="214">
        <v>0.60799999999999998</v>
      </c>
      <c r="O231" s="425" t="s">
        <v>365</v>
      </c>
      <c r="P231" s="214">
        <v>0.68140000000000001</v>
      </c>
      <c r="R231" t="s">
        <v>281</v>
      </c>
      <c r="S231">
        <v>0.87339999999999995</v>
      </c>
    </row>
    <row r="232" spans="1:19" ht="15.75" thickBot="1" x14ac:dyDescent="0.3">
      <c r="A232" t="str">
        <f t="shared" si="3"/>
        <v/>
      </c>
      <c r="B232" t="s">
        <v>281</v>
      </c>
      <c r="D232" t="s">
        <v>281</v>
      </c>
      <c r="E232">
        <v>0.67369999999999997</v>
      </c>
      <c r="F232">
        <v>0.87339999999999995</v>
      </c>
      <c r="I232" t="s">
        <v>282</v>
      </c>
      <c r="J232">
        <v>0.45150000000000001</v>
      </c>
      <c r="L232" s="426"/>
      <c r="M232" s="215">
        <v>114</v>
      </c>
      <c r="O232" s="426"/>
      <c r="P232" s="215">
        <v>114</v>
      </c>
      <c r="R232" t="s">
        <v>282</v>
      </c>
      <c r="S232">
        <v>0.3896</v>
      </c>
    </row>
    <row r="233" spans="1:19" x14ac:dyDescent="0.25">
      <c r="A233" t="str">
        <f t="shared" si="3"/>
        <v/>
      </c>
      <c r="B233" t="s">
        <v>282</v>
      </c>
      <c r="D233" t="s">
        <v>282</v>
      </c>
      <c r="E233">
        <v>0.45150000000000001</v>
      </c>
      <c r="F233">
        <v>0.3896</v>
      </c>
      <c r="I233" t="s">
        <v>283</v>
      </c>
      <c r="J233">
        <v>0.2266</v>
      </c>
      <c r="L233" s="12" t="s">
        <v>313</v>
      </c>
      <c r="M233" s="214">
        <v>0.60489999999999999</v>
      </c>
      <c r="O233" s="12" t="s">
        <v>156</v>
      </c>
      <c r="P233" s="214">
        <v>0.67889999999999995</v>
      </c>
      <c r="R233" t="s">
        <v>283</v>
      </c>
      <c r="S233">
        <v>0.21360000000000001</v>
      </c>
    </row>
    <row r="234" spans="1:19" ht="15.75" thickBot="1" x14ac:dyDescent="0.3">
      <c r="A234" t="str">
        <f t="shared" si="3"/>
        <v/>
      </c>
      <c r="B234" t="s">
        <v>283</v>
      </c>
      <c r="D234" t="s">
        <v>283</v>
      </c>
      <c r="E234">
        <v>0.2266</v>
      </c>
      <c r="F234">
        <v>0.21360000000000001</v>
      </c>
      <c r="I234" t="s">
        <v>284</v>
      </c>
      <c r="J234">
        <v>0.48099999999999998</v>
      </c>
      <c r="L234" s="13" t="s">
        <v>437</v>
      </c>
      <c r="M234" s="215">
        <v>115</v>
      </c>
      <c r="O234" s="13" t="s">
        <v>436</v>
      </c>
      <c r="P234" s="215">
        <v>115</v>
      </c>
      <c r="R234" t="s">
        <v>284</v>
      </c>
      <c r="S234">
        <v>0.55869999999999997</v>
      </c>
    </row>
    <row r="235" spans="1:19" x14ac:dyDescent="0.25">
      <c r="A235" t="str">
        <f t="shared" si="3"/>
        <v/>
      </c>
      <c r="B235" t="s">
        <v>284</v>
      </c>
      <c r="D235" t="s">
        <v>284</v>
      </c>
      <c r="E235">
        <v>0.48099999999999998</v>
      </c>
      <c r="F235">
        <v>0.55869999999999997</v>
      </c>
      <c r="I235" t="s">
        <v>285</v>
      </c>
      <c r="J235">
        <v>0.19450000000000001</v>
      </c>
      <c r="L235" s="425" t="s">
        <v>362</v>
      </c>
      <c r="M235" s="214">
        <v>0.60199999999999998</v>
      </c>
      <c r="O235" s="425" t="s">
        <v>139</v>
      </c>
      <c r="P235" s="214">
        <v>0.67859999999999998</v>
      </c>
      <c r="R235" t="s">
        <v>285</v>
      </c>
      <c r="S235">
        <v>0.12740000000000001</v>
      </c>
    </row>
    <row r="236" spans="1:19" ht="15.75" thickBot="1" x14ac:dyDescent="0.3">
      <c r="A236" t="str">
        <f t="shared" si="3"/>
        <v/>
      </c>
      <c r="B236" t="s">
        <v>285</v>
      </c>
      <c r="D236" t="s">
        <v>285</v>
      </c>
      <c r="E236">
        <v>0.19450000000000001</v>
      </c>
      <c r="F236">
        <v>0.12740000000000001</v>
      </c>
      <c r="I236" t="s">
        <v>286</v>
      </c>
      <c r="J236">
        <v>0.67530000000000001</v>
      </c>
      <c r="L236" s="426"/>
      <c r="M236" s="215">
        <v>116</v>
      </c>
      <c r="O236" s="426"/>
      <c r="P236" s="215">
        <v>116</v>
      </c>
      <c r="R236" t="s">
        <v>286</v>
      </c>
      <c r="S236">
        <v>0.81740000000000002</v>
      </c>
    </row>
    <row r="237" spans="1:19" x14ac:dyDescent="0.25">
      <c r="A237" t="str">
        <f t="shared" si="3"/>
        <v/>
      </c>
      <c r="B237" t="s">
        <v>286</v>
      </c>
      <c r="D237" t="s">
        <v>286</v>
      </c>
      <c r="E237">
        <v>0.67530000000000001</v>
      </c>
      <c r="F237">
        <v>0.81740000000000002</v>
      </c>
      <c r="I237" t="s">
        <v>287</v>
      </c>
      <c r="J237">
        <v>0.53049999999999997</v>
      </c>
      <c r="L237" s="12" t="s">
        <v>238</v>
      </c>
      <c r="M237" s="214">
        <v>0.60050000000000003</v>
      </c>
      <c r="O237" s="12" t="s">
        <v>179</v>
      </c>
      <c r="P237" s="214">
        <v>0.67679999999999996</v>
      </c>
      <c r="R237" t="s">
        <v>287</v>
      </c>
      <c r="S237">
        <v>0.44180000000000003</v>
      </c>
    </row>
    <row r="238" spans="1:19" ht="15.75" thickBot="1" x14ac:dyDescent="0.3">
      <c r="A238" t="str">
        <f t="shared" si="3"/>
        <v/>
      </c>
      <c r="B238" t="s">
        <v>287</v>
      </c>
      <c r="D238" t="s">
        <v>287</v>
      </c>
      <c r="E238">
        <v>0.53049999999999997</v>
      </c>
      <c r="F238">
        <v>0.44180000000000003</v>
      </c>
      <c r="I238" t="s">
        <v>288</v>
      </c>
      <c r="J238">
        <v>0.5554</v>
      </c>
      <c r="L238" s="13" t="s">
        <v>437</v>
      </c>
      <c r="M238" s="215">
        <v>117</v>
      </c>
      <c r="O238" s="13" t="s">
        <v>439</v>
      </c>
      <c r="P238" s="215">
        <v>117</v>
      </c>
      <c r="R238" t="s">
        <v>288</v>
      </c>
      <c r="S238">
        <v>0.58699999999999997</v>
      </c>
    </row>
    <row r="239" spans="1:19" x14ac:dyDescent="0.25">
      <c r="A239" t="str">
        <f t="shared" si="3"/>
        <v/>
      </c>
      <c r="B239" t="s">
        <v>288</v>
      </c>
      <c r="D239" t="s">
        <v>288</v>
      </c>
      <c r="E239">
        <v>0.5554</v>
      </c>
      <c r="F239">
        <v>0.58699999999999997</v>
      </c>
      <c r="I239" t="s">
        <v>289</v>
      </c>
      <c r="J239">
        <v>0.73760000000000003</v>
      </c>
      <c r="L239" s="425" t="s">
        <v>139</v>
      </c>
      <c r="M239" s="214">
        <v>0.59340000000000004</v>
      </c>
      <c r="O239" s="425" t="s">
        <v>321</v>
      </c>
      <c r="P239" s="214">
        <v>0.67090000000000005</v>
      </c>
      <c r="R239" t="s">
        <v>289</v>
      </c>
      <c r="S239">
        <v>0.72299999999999998</v>
      </c>
    </row>
    <row r="240" spans="1:19" ht="15.75" thickBot="1" x14ac:dyDescent="0.3">
      <c r="A240" t="str">
        <f t="shared" si="3"/>
        <v/>
      </c>
      <c r="B240" t="s">
        <v>289</v>
      </c>
      <c r="D240" t="s">
        <v>289</v>
      </c>
      <c r="E240">
        <v>0.73760000000000003</v>
      </c>
      <c r="F240">
        <v>0.72299999999999998</v>
      </c>
      <c r="I240" t="s">
        <v>290</v>
      </c>
      <c r="J240">
        <v>0.1767</v>
      </c>
      <c r="L240" s="426"/>
      <c r="M240" s="215">
        <v>118</v>
      </c>
      <c r="O240" s="426"/>
      <c r="P240" s="215">
        <v>118</v>
      </c>
      <c r="R240" t="s">
        <v>290</v>
      </c>
      <c r="S240">
        <v>0.30659999999999998</v>
      </c>
    </row>
    <row r="241" spans="1:19" x14ac:dyDescent="0.25">
      <c r="A241" t="str">
        <f t="shared" si="3"/>
        <v/>
      </c>
      <c r="B241" t="s">
        <v>290</v>
      </c>
      <c r="D241" t="s">
        <v>290</v>
      </c>
      <c r="E241">
        <v>0.1767</v>
      </c>
      <c r="F241">
        <v>0.30659999999999998</v>
      </c>
      <c r="I241" t="s">
        <v>291</v>
      </c>
      <c r="J241">
        <v>0.21110000000000001</v>
      </c>
      <c r="L241" s="425" t="s">
        <v>120</v>
      </c>
      <c r="M241" s="214">
        <v>0.59289999999999998</v>
      </c>
      <c r="O241" s="425" t="s">
        <v>380</v>
      </c>
      <c r="P241" s="214">
        <v>0.67079999999999995</v>
      </c>
      <c r="R241" t="s">
        <v>291</v>
      </c>
      <c r="S241">
        <v>0.2278</v>
      </c>
    </row>
    <row r="242" spans="1:19" ht="15.75" thickBot="1" x14ac:dyDescent="0.3">
      <c r="A242" t="str">
        <f t="shared" si="3"/>
        <v/>
      </c>
      <c r="B242" t="s">
        <v>291</v>
      </c>
      <c r="D242" t="s">
        <v>291</v>
      </c>
      <c r="E242">
        <v>0.21110000000000001</v>
      </c>
      <c r="F242">
        <v>0.2278</v>
      </c>
      <c r="I242" t="s">
        <v>292</v>
      </c>
      <c r="J242">
        <v>0.6653</v>
      </c>
      <c r="L242" s="426"/>
      <c r="M242" s="215">
        <v>119</v>
      </c>
      <c r="O242" s="426"/>
      <c r="P242" s="215">
        <v>119</v>
      </c>
      <c r="R242" t="s">
        <v>292</v>
      </c>
      <c r="S242">
        <v>0.8569</v>
      </c>
    </row>
    <row r="243" spans="1:19" x14ac:dyDescent="0.25">
      <c r="A243" t="str">
        <f t="shared" si="3"/>
        <v/>
      </c>
      <c r="B243" t="s">
        <v>292</v>
      </c>
      <c r="D243" t="s">
        <v>292</v>
      </c>
      <c r="E243">
        <v>0.6653</v>
      </c>
      <c r="F243">
        <v>0.8569</v>
      </c>
      <c r="I243" t="s">
        <v>293</v>
      </c>
      <c r="J243">
        <v>0.88119999999999998</v>
      </c>
      <c r="L243" s="425" t="s">
        <v>200</v>
      </c>
      <c r="M243" s="214">
        <v>0.59019999999999995</v>
      </c>
      <c r="O243" s="425" t="s">
        <v>75</v>
      </c>
      <c r="P243" s="214">
        <v>0.66900000000000004</v>
      </c>
      <c r="R243" t="s">
        <v>293</v>
      </c>
      <c r="S243">
        <v>0.92249999999999999</v>
      </c>
    </row>
    <row r="244" spans="1:19" ht="15.75" thickBot="1" x14ac:dyDescent="0.3">
      <c r="A244" t="str">
        <f t="shared" si="3"/>
        <v/>
      </c>
      <c r="B244" t="s">
        <v>293</v>
      </c>
      <c r="D244" t="s">
        <v>293</v>
      </c>
      <c r="E244">
        <v>0.88119999999999998</v>
      </c>
      <c r="F244">
        <v>0.92249999999999999</v>
      </c>
      <c r="I244" t="s">
        <v>294</v>
      </c>
      <c r="J244">
        <v>0.86650000000000005</v>
      </c>
      <c r="L244" s="426"/>
      <c r="M244" s="215">
        <v>120</v>
      </c>
      <c r="O244" s="426"/>
      <c r="P244" s="215">
        <v>120</v>
      </c>
      <c r="R244" t="s">
        <v>294</v>
      </c>
      <c r="S244">
        <v>0.89410000000000001</v>
      </c>
    </row>
    <row r="245" spans="1:19" x14ac:dyDescent="0.25">
      <c r="A245" t="str">
        <f t="shared" si="3"/>
        <v/>
      </c>
      <c r="B245" t="s">
        <v>294</v>
      </c>
      <c r="D245" t="s">
        <v>294</v>
      </c>
      <c r="E245">
        <v>0.86650000000000005</v>
      </c>
      <c r="F245">
        <v>0.89410000000000001</v>
      </c>
      <c r="I245" t="s">
        <v>295</v>
      </c>
      <c r="J245">
        <v>0.2329</v>
      </c>
      <c r="L245" s="425" t="s">
        <v>321</v>
      </c>
      <c r="M245" s="214">
        <v>0.58950000000000002</v>
      </c>
      <c r="O245" s="425" t="s">
        <v>200</v>
      </c>
      <c r="P245" s="214">
        <v>0.66379999999999995</v>
      </c>
      <c r="R245" t="s">
        <v>295</v>
      </c>
      <c r="S245">
        <v>0.2213</v>
      </c>
    </row>
    <row r="246" spans="1:19" ht="15.75" thickBot="1" x14ac:dyDescent="0.3">
      <c r="A246" t="str">
        <f t="shared" si="3"/>
        <v/>
      </c>
      <c r="B246" t="s">
        <v>295</v>
      </c>
      <c r="D246" t="s">
        <v>295</v>
      </c>
      <c r="E246">
        <v>0.2329</v>
      </c>
      <c r="F246">
        <v>0.2213</v>
      </c>
      <c r="I246" t="s">
        <v>296</v>
      </c>
      <c r="J246">
        <v>0.29430000000000001</v>
      </c>
      <c r="L246" s="426"/>
      <c r="M246" s="215">
        <v>121</v>
      </c>
      <c r="O246" s="426"/>
      <c r="P246" s="215">
        <v>121</v>
      </c>
      <c r="R246" t="s">
        <v>296</v>
      </c>
      <c r="S246">
        <v>0.41699999999999998</v>
      </c>
    </row>
    <row r="247" spans="1:19" x14ac:dyDescent="0.25">
      <c r="A247" t="str">
        <f t="shared" si="3"/>
        <v/>
      </c>
      <c r="B247" t="s">
        <v>296</v>
      </c>
      <c r="D247" t="s">
        <v>296</v>
      </c>
      <c r="E247">
        <v>0.29430000000000001</v>
      </c>
      <c r="F247">
        <v>0.41699999999999998</v>
      </c>
      <c r="I247" t="s">
        <v>297</v>
      </c>
      <c r="J247">
        <v>0.20860000000000001</v>
      </c>
      <c r="L247" s="425" t="s">
        <v>336</v>
      </c>
      <c r="M247" s="214">
        <v>0.58630000000000004</v>
      </c>
      <c r="O247" s="425" t="s">
        <v>305</v>
      </c>
      <c r="P247" s="214">
        <v>0.65890000000000004</v>
      </c>
      <c r="R247" t="s">
        <v>297</v>
      </c>
      <c r="S247">
        <v>0.20399999999999999</v>
      </c>
    </row>
    <row r="248" spans="1:19" ht="15.75" thickBot="1" x14ac:dyDescent="0.3">
      <c r="A248" t="str">
        <f t="shared" si="3"/>
        <v/>
      </c>
      <c r="B248" t="s">
        <v>297</v>
      </c>
      <c r="D248" t="s">
        <v>297</v>
      </c>
      <c r="E248">
        <v>0.20860000000000001</v>
      </c>
      <c r="F248">
        <v>0.20399999999999999</v>
      </c>
      <c r="I248" t="s">
        <v>298</v>
      </c>
      <c r="J248">
        <v>0.47470000000000001</v>
      </c>
      <c r="L248" s="426"/>
      <c r="M248" s="215">
        <v>122</v>
      </c>
      <c r="O248" s="426"/>
      <c r="P248" s="215">
        <v>122</v>
      </c>
      <c r="R248" t="s">
        <v>298</v>
      </c>
      <c r="S248">
        <v>0.47789999999999999</v>
      </c>
    </row>
    <row r="249" spans="1:19" x14ac:dyDescent="0.25">
      <c r="A249" t="str">
        <f t="shared" si="3"/>
        <v/>
      </c>
      <c r="B249" t="s">
        <v>298</v>
      </c>
      <c r="D249" t="s">
        <v>298</v>
      </c>
      <c r="E249">
        <v>0.47470000000000001</v>
      </c>
      <c r="F249">
        <v>0.47789999999999999</v>
      </c>
      <c r="I249" t="s">
        <v>299</v>
      </c>
      <c r="J249">
        <v>0.80559999999999998</v>
      </c>
      <c r="L249" s="12" t="s">
        <v>56</v>
      </c>
      <c r="M249" s="214">
        <v>0.58130000000000004</v>
      </c>
      <c r="O249" s="425" t="s">
        <v>279</v>
      </c>
      <c r="P249" s="214">
        <v>0.65790000000000004</v>
      </c>
      <c r="R249" t="s">
        <v>299</v>
      </c>
      <c r="S249">
        <v>0.94169999999999998</v>
      </c>
    </row>
    <row r="250" spans="1:19" ht="15.75" thickBot="1" x14ac:dyDescent="0.3">
      <c r="A250" t="str">
        <f t="shared" si="3"/>
        <v/>
      </c>
      <c r="B250" t="s">
        <v>299</v>
      </c>
      <c r="D250" t="s">
        <v>299</v>
      </c>
      <c r="E250">
        <v>0.80559999999999998</v>
      </c>
      <c r="F250">
        <v>0.94169999999999998</v>
      </c>
      <c r="I250" t="s">
        <v>300</v>
      </c>
      <c r="J250">
        <v>0.65139999999999998</v>
      </c>
      <c r="L250" s="13" t="s">
        <v>434</v>
      </c>
      <c r="M250" s="215">
        <v>123</v>
      </c>
      <c r="O250" s="426"/>
      <c r="P250" s="215">
        <v>123</v>
      </c>
      <c r="R250" t="s">
        <v>300</v>
      </c>
      <c r="S250">
        <v>0.46960000000000002</v>
      </c>
    </row>
    <row r="251" spans="1:19" x14ac:dyDescent="0.25">
      <c r="A251" t="str">
        <f t="shared" si="3"/>
        <v/>
      </c>
      <c r="B251" t="s">
        <v>300</v>
      </c>
      <c r="D251" t="s">
        <v>300</v>
      </c>
      <c r="E251">
        <v>0.65139999999999998</v>
      </c>
      <c r="F251">
        <v>0.46960000000000002</v>
      </c>
      <c r="I251" t="s">
        <v>301</v>
      </c>
      <c r="J251">
        <v>0.29570000000000002</v>
      </c>
      <c r="L251" s="425" t="s">
        <v>76</v>
      </c>
      <c r="M251" s="214">
        <v>0.57450000000000001</v>
      </c>
      <c r="O251" s="425" t="s">
        <v>371</v>
      </c>
      <c r="P251" s="214">
        <v>0.65639999999999998</v>
      </c>
      <c r="R251" t="s">
        <v>301</v>
      </c>
      <c r="S251">
        <v>9.5699999999999993E-2</v>
      </c>
    </row>
    <row r="252" spans="1:19" ht="15.75" thickBot="1" x14ac:dyDescent="0.3">
      <c r="A252" t="str">
        <f t="shared" si="3"/>
        <v/>
      </c>
      <c r="B252" t="s">
        <v>301</v>
      </c>
      <c r="D252" t="s">
        <v>301</v>
      </c>
      <c r="E252">
        <v>0.29570000000000002</v>
      </c>
      <c r="F252">
        <v>9.5699999999999993E-2</v>
      </c>
      <c r="I252" t="s">
        <v>302</v>
      </c>
      <c r="J252">
        <v>0.82509999999999994</v>
      </c>
      <c r="L252" s="426"/>
      <c r="M252" s="215">
        <v>124</v>
      </c>
      <c r="O252" s="426"/>
      <c r="P252" s="215">
        <v>124</v>
      </c>
      <c r="R252" t="s">
        <v>302</v>
      </c>
      <c r="S252">
        <v>0.72430000000000005</v>
      </c>
    </row>
    <row r="253" spans="1:19" x14ac:dyDescent="0.25">
      <c r="A253" t="str">
        <f t="shared" si="3"/>
        <v/>
      </c>
      <c r="B253" t="s">
        <v>302</v>
      </c>
      <c r="D253" t="s">
        <v>302</v>
      </c>
      <c r="E253">
        <v>0.82509999999999994</v>
      </c>
      <c r="F253">
        <v>0.72430000000000005</v>
      </c>
      <c r="I253" t="s">
        <v>303</v>
      </c>
      <c r="J253">
        <v>0.35849999999999999</v>
      </c>
      <c r="L253" s="425" t="s">
        <v>394</v>
      </c>
      <c r="M253" s="214">
        <v>0.57340000000000002</v>
      </c>
      <c r="O253" s="425" t="s">
        <v>147</v>
      </c>
      <c r="P253" s="214">
        <v>0.65029999999999999</v>
      </c>
      <c r="R253" t="s">
        <v>303</v>
      </c>
      <c r="S253">
        <v>0.45960000000000001</v>
      </c>
    </row>
    <row r="254" spans="1:19" ht="15.75" thickBot="1" x14ac:dyDescent="0.3">
      <c r="A254" t="str">
        <f t="shared" si="3"/>
        <v/>
      </c>
      <c r="B254" t="s">
        <v>303</v>
      </c>
      <c r="D254" t="s">
        <v>303</v>
      </c>
      <c r="E254">
        <v>0.35849999999999999</v>
      </c>
      <c r="F254">
        <v>0.45960000000000001</v>
      </c>
      <c r="I254" t="s">
        <v>304</v>
      </c>
      <c r="J254">
        <v>0.50770000000000004</v>
      </c>
      <c r="L254" s="426"/>
      <c r="M254" s="215">
        <v>125</v>
      </c>
      <c r="O254" s="426"/>
      <c r="P254" s="215">
        <v>125</v>
      </c>
      <c r="R254" t="s">
        <v>304</v>
      </c>
      <c r="S254">
        <v>0.26419999999999999</v>
      </c>
    </row>
    <row r="255" spans="1:19" ht="15.75" thickBot="1" x14ac:dyDescent="0.3">
      <c r="A255" t="str">
        <f t="shared" si="3"/>
        <v/>
      </c>
      <c r="B255" t="s">
        <v>304</v>
      </c>
      <c r="D255" t="s">
        <v>304</v>
      </c>
      <c r="E255">
        <v>0.50770000000000004</v>
      </c>
      <c r="F255">
        <v>0.26419999999999999</v>
      </c>
      <c r="I255" t="s">
        <v>305</v>
      </c>
      <c r="J255">
        <v>0.70199999999999996</v>
      </c>
      <c r="L255" s="62" t="s">
        <v>25</v>
      </c>
      <c r="M255" s="63" t="s">
        <v>398</v>
      </c>
      <c r="O255" s="62" t="s">
        <v>25</v>
      </c>
      <c r="P255" s="63" t="s">
        <v>398</v>
      </c>
      <c r="R255" t="s">
        <v>305</v>
      </c>
      <c r="S255">
        <v>0.65890000000000004</v>
      </c>
    </row>
    <row r="256" spans="1:19" x14ac:dyDescent="0.25">
      <c r="A256" t="str">
        <f t="shared" si="3"/>
        <v/>
      </c>
      <c r="B256" t="s">
        <v>305</v>
      </c>
      <c r="D256" t="s">
        <v>305</v>
      </c>
      <c r="E256">
        <v>0.70199999999999996</v>
      </c>
      <c r="F256">
        <v>0.65890000000000004</v>
      </c>
      <c r="I256" t="s">
        <v>306</v>
      </c>
      <c r="J256">
        <v>0.1542</v>
      </c>
      <c r="L256" s="425" t="s">
        <v>373</v>
      </c>
      <c r="M256" s="214">
        <v>0.57150000000000001</v>
      </c>
      <c r="O256" s="425" t="s">
        <v>141</v>
      </c>
      <c r="P256" s="214">
        <v>0.64959999999999996</v>
      </c>
      <c r="R256" t="s">
        <v>306</v>
      </c>
      <c r="S256">
        <v>0.29970000000000002</v>
      </c>
    </row>
    <row r="257" spans="1:19" ht="15.75" thickBot="1" x14ac:dyDescent="0.3">
      <c r="A257" t="str">
        <f t="shared" si="3"/>
        <v/>
      </c>
      <c r="B257" t="s">
        <v>306</v>
      </c>
      <c r="D257" t="s">
        <v>306</v>
      </c>
      <c r="E257">
        <v>0.1542</v>
      </c>
      <c r="F257">
        <v>0.29970000000000002</v>
      </c>
      <c r="I257" t="s">
        <v>307</v>
      </c>
      <c r="J257">
        <v>0.1198</v>
      </c>
      <c r="L257" s="426"/>
      <c r="M257" s="215">
        <v>126</v>
      </c>
      <c r="O257" s="426"/>
      <c r="P257" s="215">
        <v>126</v>
      </c>
      <c r="R257" t="s">
        <v>307</v>
      </c>
      <c r="S257">
        <v>0.1953</v>
      </c>
    </row>
    <row r="258" spans="1:19" x14ac:dyDescent="0.25">
      <c r="A258" t="str">
        <f t="shared" si="3"/>
        <v/>
      </c>
      <c r="B258" t="s">
        <v>307</v>
      </c>
      <c r="D258" t="s">
        <v>307</v>
      </c>
      <c r="E258">
        <v>0.1198</v>
      </c>
      <c r="F258">
        <v>0.1953</v>
      </c>
      <c r="I258" t="s">
        <v>308</v>
      </c>
      <c r="J258">
        <v>0.51319999999999999</v>
      </c>
      <c r="L258" s="425" t="s">
        <v>118</v>
      </c>
      <c r="M258" s="214">
        <v>0.56430000000000002</v>
      </c>
      <c r="O258" s="425" t="s">
        <v>383</v>
      </c>
      <c r="P258" s="214">
        <v>0.64729999999999999</v>
      </c>
      <c r="R258" t="s">
        <v>308</v>
      </c>
      <c r="S258">
        <v>0.58809999999999996</v>
      </c>
    </row>
    <row r="259" spans="1:19" ht="15.75" thickBot="1" x14ac:dyDescent="0.3">
      <c r="A259" t="str">
        <f t="shared" ref="A259:A322" si="4">IF(B259=D259, "", "BAD")</f>
        <v/>
      </c>
      <c r="B259" t="s">
        <v>308</v>
      </c>
      <c r="D259" t="s">
        <v>308</v>
      </c>
      <c r="E259">
        <v>0.51319999999999999</v>
      </c>
      <c r="F259">
        <v>0.58809999999999996</v>
      </c>
      <c r="I259" t="s">
        <v>309</v>
      </c>
      <c r="J259">
        <v>0.33600000000000002</v>
      </c>
      <c r="L259" s="426"/>
      <c r="M259" s="215">
        <v>127</v>
      </c>
      <c r="O259" s="426"/>
      <c r="P259" s="215">
        <v>127</v>
      </c>
      <c r="R259" t="s">
        <v>309</v>
      </c>
      <c r="S259">
        <v>0.50170000000000003</v>
      </c>
    </row>
    <row r="260" spans="1:19" x14ac:dyDescent="0.25">
      <c r="A260" t="str">
        <f t="shared" si="4"/>
        <v/>
      </c>
      <c r="B260" t="s">
        <v>309</v>
      </c>
      <c r="D260" t="s">
        <v>309</v>
      </c>
      <c r="E260">
        <v>0.33600000000000002</v>
      </c>
      <c r="F260">
        <v>0.50170000000000003</v>
      </c>
      <c r="I260" t="s">
        <v>310</v>
      </c>
      <c r="J260">
        <v>0.40579999999999999</v>
      </c>
      <c r="L260" s="425" t="s">
        <v>366</v>
      </c>
      <c r="M260" s="214">
        <v>0.56289999999999996</v>
      </c>
      <c r="O260" s="425" t="s">
        <v>127</v>
      </c>
      <c r="P260" s="214">
        <v>0.64159999999999995</v>
      </c>
      <c r="R260" t="s">
        <v>310</v>
      </c>
      <c r="S260">
        <v>0.4506</v>
      </c>
    </row>
    <row r="261" spans="1:19" ht="15.75" thickBot="1" x14ac:dyDescent="0.3">
      <c r="A261" t="str">
        <f t="shared" si="4"/>
        <v/>
      </c>
      <c r="B261" t="s">
        <v>310</v>
      </c>
      <c r="D261" t="s">
        <v>310</v>
      </c>
      <c r="E261">
        <v>0.40579999999999999</v>
      </c>
      <c r="F261">
        <v>0.4506</v>
      </c>
      <c r="I261" t="s">
        <v>311</v>
      </c>
      <c r="J261">
        <v>8.5000000000000006E-2</v>
      </c>
      <c r="L261" s="426"/>
      <c r="M261" s="215">
        <v>128</v>
      </c>
      <c r="O261" s="426"/>
      <c r="P261" s="215">
        <v>128</v>
      </c>
      <c r="R261" t="s">
        <v>311</v>
      </c>
      <c r="S261">
        <v>7.5200000000000003E-2</v>
      </c>
    </row>
    <row r="262" spans="1:19" x14ac:dyDescent="0.25">
      <c r="A262" t="str">
        <f t="shared" si="4"/>
        <v/>
      </c>
      <c r="B262" t="s">
        <v>311</v>
      </c>
      <c r="D262" t="s">
        <v>311</v>
      </c>
      <c r="E262">
        <v>8.5000000000000006E-2</v>
      </c>
      <c r="F262">
        <v>7.5200000000000003E-2</v>
      </c>
      <c r="I262" t="s">
        <v>312</v>
      </c>
      <c r="J262">
        <v>0.3256</v>
      </c>
      <c r="L262" s="425" t="s">
        <v>364</v>
      </c>
      <c r="M262" s="214">
        <v>0.55969999999999998</v>
      </c>
      <c r="O262" s="425" t="s">
        <v>314</v>
      </c>
      <c r="P262" s="214">
        <v>0.63749999999999996</v>
      </c>
      <c r="R262" t="s">
        <v>312</v>
      </c>
      <c r="S262">
        <v>0.1532</v>
      </c>
    </row>
    <row r="263" spans="1:19" ht="15.75" thickBot="1" x14ac:dyDescent="0.3">
      <c r="A263" t="str">
        <f t="shared" si="4"/>
        <v/>
      </c>
      <c r="B263" t="s">
        <v>312</v>
      </c>
      <c r="D263" t="s">
        <v>312</v>
      </c>
      <c r="E263">
        <v>0.3256</v>
      </c>
      <c r="F263">
        <v>0.1532</v>
      </c>
      <c r="I263" t="s">
        <v>313</v>
      </c>
      <c r="J263">
        <v>0.60489999999999999</v>
      </c>
      <c r="L263" s="426"/>
      <c r="M263" s="215">
        <v>129</v>
      </c>
      <c r="O263" s="426"/>
      <c r="P263" s="215">
        <v>129</v>
      </c>
      <c r="R263" t="s">
        <v>313</v>
      </c>
      <c r="S263">
        <v>0.73429999999999995</v>
      </c>
    </row>
    <row r="264" spans="1:19" x14ac:dyDescent="0.25">
      <c r="A264" t="str">
        <f t="shared" si="4"/>
        <v/>
      </c>
      <c r="B264" t="s">
        <v>313</v>
      </c>
      <c r="D264" t="s">
        <v>313</v>
      </c>
      <c r="E264">
        <v>0.60489999999999999</v>
      </c>
      <c r="F264">
        <v>0.73429999999999995</v>
      </c>
      <c r="I264" t="s">
        <v>314</v>
      </c>
      <c r="J264">
        <v>0.49399999999999999</v>
      </c>
      <c r="L264" s="12" t="s">
        <v>270</v>
      </c>
      <c r="M264" s="214">
        <v>0.55620000000000003</v>
      </c>
      <c r="O264" s="12" t="s">
        <v>259</v>
      </c>
      <c r="P264" s="214">
        <v>0.63570000000000004</v>
      </c>
      <c r="R264" t="s">
        <v>314</v>
      </c>
      <c r="S264">
        <v>0.63749999999999996</v>
      </c>
    </row>
    <row r="265" spans="1:19" ht="15.75" thickBot="1" x14ac:dyDescent="0.3">
      <c r="A265" t="str">
        <f t="shared" si="4"/>
        <v/>
      </c>
      <c r="B265" t="s">
        <v>314</v>
      </c>
      <c r="D265" t="s">
        <v>314</v>
      </c>
      <c r="E265">
        <v>0.49399999999999999</v>
      </c>
      <c r="F265">
        <v>0.63749999999999996</v>
      </c>
      <c r="I265" t="s">
        <v>315</v>
      </c>
      <c r="J265">
        <v>0.44190000000000002</v>
      </c>
      <c r="L265" s="13" t="s">
        <v>434</v>
      </c>
      <c r="M265" s="215">
        <v>130</v>
      </c>
      <c r="O265" s="13" t="s">
        <v>433</v>
      </c>
      <c r="P265" s="215">
        <v>130</v>
      </c>
      <c r="R265" t="s">
        <v>315</v>
      </c>
      <c r="S265">
        <v>0.29070000000000001</v>
      </c>
    </row>
    <row r="266" spans="1:19" x14ac:dyDescent="0.25">
      <c r="A266" t="str">
        <f t="shared" si="4"/>
        <v/>
      </c>
      <c r="B266" t="s">
        <v>315</v>
      </c>
      <c r="D266" t="s">
        <v>315</v>
      </c>
      <c r="E266">
        <v>0.44190000000000002</v>
      </c>
      <c r="F266">
        <v>0.29070000000000001</v>
      </c>
      <c r="I266" t="s">
        <v>316</v>
      </c>
      <c r="J266">
        <v>0.1852</v>
      </c>
      <c r="L266" s="425" t="s">
        <v>288</v>
      </c>
      <c r="M266" s="214">
        <v>0.5554</v>
      </c>
      <c r="O266" s="425" t="s">
        <v>240</v>
      </c>
      <c r="P266" s="214">
        <v>0.63419999999999999</v>
      </c>
      <c r="R266" t="s">
        <v>316</v>
      </c>
      <c r="S266">
        <v>0.24199999999999999</v>
      </c>
    </row>
    <row r="267" spans="1:19" ht="15.75" thickBot="1" x14ac:dyDescent="0.3">
      <c r="A267" t="str">
        <f t="shared" si="4"/>
        <v/>
      </c>
      <c r="B267" t="s">
        <v>316</v>
      </c>
      <c r="D267" t="s">
        <v>316</v>
      </c>
      <c r="E267">
        <v>0.1852</v>
      </c>
      <c r="F267">
        <v>0.24199999999999999</v>
      </c>
      <c r="I267" t="s">
        <v>317</v>
      </c>
      <c r="J267">
        <v>0.40029999999999999</v>
      </c>
      <c r="L267" s="426"/>
      <c r="M267" s="215">
        <v>131</v>
      </c>
      <c r="O267" s="426"/>
      <c r="P267" s="215">
        <v>131</v>
      </c>
      <c r="R267" t="s">
        <v>317</v>
      </c>
      <c r="S267">
        <v>0.59099999999999997</v>
      </c>
    </row>
    <row r="268" spans="1:19" x14ac:dyDescent="0.25">
      <c r="A268" t="str">
        <f t="shared" si="4"/>
        <v/>
      </c>
      <c r="B268" t="s">
        <v>317</v>
      </c>
      <c r="D268" t="s">
        <v>317</v>
      </c>
      <c r="E268">
        <v>0.40029999999999999</v>
      </c>
      <c r="F268">
        <v>0.59099999999999997</v>
      </c>
      <c r="I268" t="s">
        <v>318</v>
      </c>
      <c r="J268">
        <v>0.42659999999999998</v>
      </c>
      <c r="L268" s="12" t="s">
        <v>259</v>
      </c>
      <c r="M268" s="214">
        <v>0.55510000000000004</v>
      </c>
      <c r="O268" s="425" t="s">
        <v>351</v>
      </c>
      <c r="P268" s="214">
        <v>0.63319999999999999</v>
      </c>
      <c r="R268" t="s">
        <v>318</v>
      </c>
      <c r="S268">
        <v>0.5252</v>
      </c>
    </row>
    <row r="269" spans="1:19" ht="15.75" thickBot="1" x14ac:dyDescent="0.3">
      <c r="A269" t="str">
        <f t="shared" si="4"/>
        <v/>
      </c>
      <c r="B269" t="s">
        <v>318</v>
      </c>
      <c r="D269" t="s">
        <v>318</v>
      </c>
      <c r="E269">
        <v>0.42659999999999998</v>
      </c>
      <c r="F269">
        <v>0.5252</v>
      </c>
      <c r="I269" t="s">
        <v>319</v>
      </c>
      <c r="J269">
        <v>0.7823</v>
      </c>
      <c r="L269" s="13" t="s">
        <v>433</v>
      </c>
      <c r="M269" s="215">
        <v>132</v>
      </c>
      <c r="O269" s="426"/>
      <c r="P269" s="215">
        <v>132</v>
      </c>
      <c r="R269" t="s">
        <v>319</v>
      </c>
      <c r="S269">
        <v>0.90629999999999999</v>
      </c>
    </row>
    <row r="270" spans="1:19" x14ac:dyDescent="0.25">
      <c r="A270" t="str">
        <f t="shared" si="4"/>
        <v/>
      </c>
      <c r="B270" t="s">
        <v>319</v>
      </c>
      <c r="D270" t="s">
        <v>319</v>
      </c>
      <c r="E270">
        <v>0.7823</v>
      </c>
      <c r="F270">
        <v>0.90629999999999999</v>
      </c>
      <c r="I270" t="s">
        <v>320</v>
      </c>
      <c r="J270">
        <v>0.1116</v>
      </c>
      <c r="L270" s="425" t="s">
        <v>196</v>
      </c>
      <c r="M270" s="214">
        <v>0.55010000000000003</v>
      </c>
      <c r="O270" s="425" t="s">
        <v>366</v>
      </c>
      <c r="P270" s="214">
        <v>0.62929999999999997</v>
      </c>
      <c r="R270" t="s">
        <v>320</v>
      </c>
      <c r="S270">
        <v>0.30149999999999999</v>
      </c>
    </row>
    <row r="271" spans="1:19" ht="15.75" thickBot="1" x14ac:dyDescent="0.3">
      <c r="A271" t="str">
        <f t="shared" si="4"/>
        <v/>
      </c>
      <c r="B271" t="s">
        <v>320</v>
      </c>
      <c r="D271" t="s">
        <v>320</v>
      </c>
      <c r="E271">
        <v>0.1116</v>
      </c>
      <c r="F271">
        <v>0.30149999999999999</v>
      </c>
      <c r="I271" t="s">
        <v>321</v>
      </c>
      <c r="J271">
        <v>0.58950000000000002</v>
      </c>
      <c r="L271" s="426"/>
      <c r="M271" s="215">
        <v>133</v>
      </c>
      <c r="O271" s="426"/>
      <c r="P271" s="215">
        <v>133</v>
      </c>
      <c r="R271" t="s">
        <v>321</v>
      </c>
      <c r="S271">
        <v>0.67090000000000005</v>
      </c>
    </row>
    <row r="272" spans="1:19" x14ac:dyDescent="0.25">
      <c r="A272" t="str">
        <f t="shared" si="4"/>
        <v/>
      </c>
      <c r="B272" t="s">
        <v>321</v>
      </c>
      <c r="D272" t="s">
        <v>321</v>
      </c>
      <c r="E272">
        <v>0.58950000000000002</v>
      </c>
      <c r="F272">
        <v>0.67090000000000005</v>
      </c>
      <c r="I272" t="s">
        <v>322</v>
      </c>
      <c r="J272">
        <v>0.40589999999999998</v>
      </c>
      <c r="L272" s="425" t="s">
        <v>96</v>
      </c>
      <c r="M272" s="214">
        <v>0.54969999999999997</v>
      </c>
      <c r="O272" s="425" t="s">
        <v>347</v>
      </c>
      <c r="P272" s="214">
        <v>0.62570000000000003</v>
      </c>
      <c r="R272" t="s">
        <v>322</v>
      </c>
      <c r="S272">
        <v>0.35749999999999998</v>
      </c>
    </row>
    <row r="273" spans="1:19" ht="15.75" thickBot="1" x14ac:dyDescent="0.3">
      <c r="A273" t="str">
        <f t="shared" si="4"/>
        <v/>
      </c>
      <c r="B273" t="s">
        <v>322</v>
      </c>
      <c r="D273" t="s">
        <v>322</v>
      </c>
      <c r="E273">
        <v>0.40589999999999998</v>
      </c>
      <c r="F273">
        <v>0.35749999999999998</v>
      </c>
      <c r="I273" t="s">
        <v>323</v>
      </c>
      <c r="J273">
        <v>0.13469999999999999</v>
      </c>
      <c r="L273" s="426"/>
      <c r="M273" s="215">
        <v>134</v>
      </c>
      <c r="O273" s="426"/>
      <c r="P273" s="215">
        <v>134</v>
      </c>
      <c r="R273" t="s">
        <v>323</v>
      </c>
      <c r="S273">
        <v>7.5300000000000006E-2</v>
      </c>
    </row>
    <row r="274" spans="1:19" x14ac:dyDescent="0.25">
      <c r="A274" t="str">
        <f t="shared" si="4"/>
        <v/>
      </c>
      <c r="B274" t="s">
        <v>323</v>
      </c>
      <c r="D274" t="s">
        <v>323</v>
      </c>
      <c r="E274">
        <v>0.13469999999999999</v>
      </c>
      <c r="F274">
        <v>7.5300000000000006E-2</v>
      </c>
      <c r="I274" t="s">
        <v>324</v>
      </c>
      <c r="J274">
        <v>0.73209999999999997</v>
      </c>
      <c r="L274" s="425" t="s">
        <v>267</v>
      </c>
      <c r="M274" s="214">
        <v>0.54659999999999997</v>
      </c>
      <c r="O274" s="425" t="s">
        <v>393</v>
      </c>
      <c r="P274" s="214">
        <v>0.62219999999999998</v>
      </c>
      <c r="R274" t="s">
        <v>324</v>
      </c>
      <c r="S274">
        <v>0.69530000000000003</v>
      </c>
    </row>
    <row r="275" spans="1:19" ht="15.75" thickBot="1" x14ac:dyDescent="0.3">
      <c r="A275" t="str">
        <f t="shared" si="4"/>
        <v/>
      </c>
      <c r="B275" t="s">
        <v>324</v>
      </c>
      <c r="D275" t="s">
        <v>324</v>
      </c>
      <c r="E275">
        <v>0.73209999999999997</v>
      </c>
      <c r="F275">
        <v>0.69530000000000003</v>
      </c>
      <c r="I275" t="s">
        <v>325</v>
      </c>
      <c r="J275">
        <v>0.86660000000000004</v>
      </c>
      <c r="L275" s="426"/>
      <c r="M275" s="215">
        <v>135</v>
      </c>
      <c r="O275" s="426"/>
      <c r="P275" s="215">
        <v>135</v>
      </c>
      <c r="R275" t="s">
        <v>325</v>
      </c>
      <c r="S275">
        <v>0.82310000000000005</v>
      </c>
    </row>
    <row r="276" spans="1:19" x14ac:dyDescent="0.25">
      <c r="A276" t="str">
        <f t="shared" si="4"/>
        <v/>
      </c>
      <c r="B276" t="s">
        <v>325</v>
      </c>
      <c r="D276" t="s">
        <v>325</v>
      </c>
      <c r="E276">
        <v>0.86660000000000004</v>
      </c>
      <c r="F276">
        <v>0.82310000000000005</v>
      </c>
      <c r="I276" t="s">
        <v>326</v>
      </c>
      <c r="J276">
        <v>0.76780000000000004</v>
      </c>
      <c r="L276" s="425" t="s">
        <v>345</v>
      </c>
      <c r="M276" s="214">
        <v>0.53810000000000002</v>
      </c>
      <c r="O276" s="425" t="s">
        <v>354</v>
      </c>
      <c r="P276" s="214">
        <v>0.61960000000000004</v>
      </c>
      <c r="R276" t="s">
        <v>326</v>
      </c>
      <c r="S276">
        <v>0.77470000000000006</v>
      </c>
    </row>
    <row r="277" spans="1:19" ht="15.75" thickBot="1" x14ac:dyDescent="0.3">
      <c r="A277" t="str">
        <f t="shared" si="4"/>
        <v/>
      </c>
      <c r="B277" t="s">
        <v>326</v>
      </c>
      <c r="D277" t="s">
        <v>326</v>
      </c>
      <c r="E277">
        <v>0.76780000000000004</v>
      </c>
      <c r="F277">
        <v>0.77470000000000006</v>
      </c>
      <c r="I277" t="s">
        <v>327</v>
      </c>
      <c r="J277">
        <v>0.33939999999999998</v>
      </c>
      <c r="L277" s="426"/>
      <c r="M277" s="215">
        <v>136</v>
      </c>
      <c r="O277" s="426"/>
      <c r="P277" s="215">
        <v>136</v>
      </c>
      <c r="R277" t="s">
        <v>327</v>
      </c>
      <c r="S277">
        <v>0.33550000000000002</v>
      </c>
    </row>
    <row r="278" spans="1:19" x14ac:dyDescent="0.25">
      <c r="A278" t="str">
        <f t="shared" si="4"/>
        <v/>
      </c>
      <c r="B278" t="s">
        <v>327</v>
      </c>
      <c r="D278" t="s">
        <v>327</v>
      </c>
      <c r="E278">
        <v>0.33939999999999998</v>
      </c>
      <c r="F278">
        <v>0.33550000000000002</v>
      </c>
      <c r="I278" t="s">
        <v>328</v>
      </c>
      <c r="J278">
        <v>0.75209999999999999</v>
      </c>
      <c r="L278" s="425" t="s">
        <v>252</v>
      </c>
      <c r="M278" s="214">
        <v>0.53739999999999999</v>
      </c>
      <c r="O278" s="425" t="s">
        <v>192</v>
      </c>
      <c r="P278" s="214">
        <v>0.61529999999999996</v>
      </c>
      <c r="R278" t="s">
        <v>328</v>
      </c>
      <c r="S278">
        <v>0.79090000000000005</v>
      </c>
    </row>
    <row r="279" spans="1:19" ht="15.75" thickBot="1" x14ac:dyDescent="0.3">
      <c r="A279" t="str">
        <f t="shared" si="4"/>
        <v/>
      </c>
      <c r="B279" t="s">
        <v>328</v>
      </c>
      <c r="D279" t="s">
        <v>328</v>
      </c>
      <c r="E279">
        <v>0.75209999999999999</v>
      </c>
      <c r="F279">
        <v>0.79090000000000005</v>
      </c>
      <c r="I279" t="s">
        <v>329</v>
      </c>
      <c r="J279">
        <v>0.9052</v>
      </c>
      <c r="L279" s="426"/>
      <c r="M279" s="215">
        <v>137</v>
      </c>
      <c r="O279" s="426"/>
      <c r="P279" s="215">
        <v>137</v>
      </c>
      <c r="R279" t="s">
        <v>329</v>
      </c>
      <c r="S279">
        <v>0.95840000000000003</v>
      </c>
    </row>
    <row r="280" spans="1:19" x14ac:dyDescent="0.25">
      <c r="A280" t="str">
        <f t="shared" si="4"/>
        <v/>
      </c>
      <c r="B280" t="s">
        <v>329</v>
      </c>
      <c r="D280" t="s">
        <v>329</v>
      </c>
      <c r="E280">
        <v>0.9052</v>
      </c>
      <c r="F280">
        <v>0.95840000000000003</v>
      </c>
      <c r="I280" t="s">
        <v>330</v>
      </c>
      <c r="J280">
        <v>0.20710000000000001</v>
      </c>
      <c r="L280" s="425" t="s">
        <v>349</v>
      </c>
      <c r="M280" s="214">
        <v>0.53300000000000003</v>
      </c>
      <c r="O280" s="425" t="s">
        <v>91</v>
      </c>
      <c r="P280" s="214">
        <v>0.61260000000000003</v>
      </c>
      <c r="R280" t="s">
        <v>330</v>
      </c>
      <c r="S280">
        <v>0.33300000000000002</v>
      </c>
    </row>
    <row r="281" spans="1:19" ht="15.75" thickBot="1" x14ac:dyDescent="0.3">
      <c r="A281" t="str">
        <f t="shared" si="4"/>
        <v/>
      </c>
      <c r="B281" t="s">
        <v>330</v>
      </c>
      <c r="D281" t="s">
        <v>330</v>
      </c>
      <c r="E281">
        <v>0.20710000000000001</v>
      </c>
      <c r="F281">
        <v>0.33300000000000002</v>
      </c>
      <c r="I281" t="s">
        <v>331</v>
      </c>
      <c r="J281">
        <v>0.87270000000000003</v>
      </c>
      <c r="L281" s="426"/>
      <c r="M281" s="215">
        <v>138</v>
      </c>
      <c r="O281" s="426"/>
      <c r="P281" s="215">
        <v>138</v>
      </c>
      <c r="R281" t="s">
        <v>331</v>
      </c>
      <c r="S281">
        <v>0.71550000000000002</v>
      </c>
    </row>
    <row r="282" spans="1:19" x14ac:dyDescent="0.25">
      <c r="A282" t="str">
        <f t="shared" si="4"/>
        <v/>
      </c>
      <c r="B282" t="s">
        <v>331</v>
      </c>
      <c r="D282" t="s">
        <v>331</v>
      </c>
      <c r="E282">
        <v>0.87270000000000003</v>
      </c>
      <c r="F282">
        <v>0.71550000000000002</v>
      </c>
      <c r="I282" t="s">
        <v>332</v>
      </c>
      <c r="J282">
        <v>0.73440000000000005</v>
      </c>
      <c r="L282" s="425" t="s">
        <v>287</v>
      </c>
      <c r="M282" s="214">
        <v>0.53049999999999997</v>
      </c>
      <c r="O282" s="425" t="s">
        <v>80</v>
      </c>
      <c r="P282" s="214">
        <v>0.61260000000000003</v>
      </c>
      <c r="R282" t="s">
        <v>332</v>
      </c>
      <c r="S282">
        <v>0.82830000000000004</v>
      </c>
    </row>
    <row r="283" spans="1:19" ht="15.75" thickBot="1" x14ac:dyDescent="0.3">
      <c r="A283" t="str">
        <f t="shared" si="4"/>
        <v/>
      </c>
      <c r="B283" t="s">
        <v>332</v>
      </c>
      <c r="D283" t="s">
        <v>332</v>
      </c>
      <c r="E283">
        <v>0.73440000000000005</v>
      </c>
      <c r="F283">
        <v>0.82830000000000004</v>
      </c>
      <c r="I283" t="s">
        <v>333</v>
      </c>
      <c r="J283">
        <v>8.5199999999999998E-2</v>
      </c>
      <c r="L283" s="426"/>
      <c r="M283" s="215">
        <v>139</v>
      </c>
      <c r="O283" s="426"/>
      <c r="P283" s="215">
        <v>139</v>
      </c>
      <c r="R283" t="s">
        <v>333</v>
      </c>
      <c r="S283">
        <v>9.2299999999999993E-2</v>
      </c>
    </row>
    <row r="284" spans="1:19" x14ac:dyDescent="0.25">
      <c r="A284" t="str">
        <f t="shared" si="4"/>
        <v/>
      </c>
      <c r="B284" t="s">
        <v>333</v>
      </c>
      <c r="D284" t="s">
        <v>333</v>
      </c>
      <c r="E284">
        <v>8.5199999999999998E-2</v>
      </c>
      <c r="F284">
        <v>9.2299999999999993E-2</v>
      </c>
      <c r="I284" t="s">
        <v>334</v>
      </c>
      <c r="J284">
        <v>0.36709999999999998</v>
      </c>
      <c r="L284" s="425" t="s">
        <v>381</v>
      </c>
      <c r="M284" s="214">
        <v>0.53029999999999999</v>
      </c>
      <c r="O284" s="425" t="s">
        <v>272</v>
      </c>
      <c r="P284" s="214">
        <v>0.61099999999999999</v>
      </c>
      <c r="R284" t="s">
        <v>334</v>
      </c>
      <c r="S284">
        <v>0.56879999999999997</v>
      </c>
    </row>
    <row r="285" spans="1:19" ht="15.75" thickBot="1" x14ac:dyDescent="0.3">
      <c r="A285" t="str">
        <f t="shared" si="4"/>
        <v/>
      </c>
      <c r="B285" t="s">
        <v>334</v>
      </c>
      <c r="D285" t="s">
        <v>334</v>
      </c>
      <c r="E285">
        <v>0.36709999999999998</v>
      </c>
      <c r="F285">
        <v>0.56879999999999997</v>
      </c>
      <c r="I285" t="s">
        <v>335</v>
      </c>
      <c r="J285">
        <v>0.15329999999999999</v>
      </c>
      <c r="L285" s="426"/>
      <c r="M285" s="215">
        <v>140</v>
      </c>
      <c r="O285" s="426"/>
      <c r="P285" s="215">
        <v>140</v>
      </c>
      <c r="R285" t="s">
        <v>335</v>
      </c>
      <c r="S285">
        <v>0.30869999999999997</v>
      </c>
    </row>
    <row r="286" spans="1:19" x14ac:dyDescent="0.25">
      <c r="A286" t="str">
        <f t="shared" si="4"/>
        <v/>
      </c>
      <c r="B286" t="s">
        <v>335</v>
      </c>
      <c r="D286" t="s">
        <v>335</v>
      </c>
      <c r="E286">
        <v>0.15329999999999999</v>
      </c>
      <c r="F286">
        <v>0.30869999999999997</v>
      </c>
      <c r="I286" t="s">
        <v>336</v>
      </c>
      <c r="J286">
        <v>0.58630000000000004</v>
      </c>
      <c r="L286" s="425" t="s">
        <v>121</v>
      </c>
      <c r="M286" s="214">
        <v>0.52969999999999995</v>
      </c>
      <c r="O286" s="425" t="s">
        <v>120</v>
      </c>
      <c r="P286" s="214">
        <v>0.60809999999999997</v>
      </c>
      <c r="R286" t="s">
        <v>336</v>
      </c>
      <c r="S286">
        <v>0.82769999999999999</v>
      </c>
    </row>
    <row r="287" spans="1:19" ht="15.75" thickBot="1" x14ac:dyDescent="0.3">
      <c r="A287" t="str">
        <f t="shared" si="4"/>
        <v/>
      </c>
      <c r="B287" t="s">
        <v>336</v>
      </c>
      <c r="D287" t="s">
        <v>336</v>
      </c>
      <c r="E287">
        <v>0.58630000000000004</v>
      </c>
      <c r="F287">
        <v>0.82769999999999999</v>
      </c>
      <c r="I287" t="s">
        <v>337</v>
      </c>
      <c r="J287">
        <v>0.64870000000000005</v>
      </c>
      <c r="L287" s="426"/>
      <c r="M287" s="215">
        <v>141</v>
      </c>
      <c r="O287" s="426"/>
      <c r="P287" s="215">
        <v>141</v>
      </c>
      <c r="R287" t="s">
        <v>337</v>
      </c>
      <c r="S287">
        <v>0.7056</v>
      </c>
    </row>
    <row r="288" spans="1:19" x14ac:dyDescent="0.25">
      <c r="A288" t="str">
        <f t="shared" si="4"/>
        <v/>
      </c>
      <c r="B288" t="s">
        <v>337</v>
      </c>
      <c r="D288" t="s">
        <v>337</v>
      </c>
      <c r="E288">
        <v>0.64870000000000005</v>
      </c>
      <c r="F288">
        <v>0.7056</v>
      </c>
      <c r="I288" t="s">
        <v>338</v>
      </c>
      <c r="J288">
        <v>0.1651</v>
      </c>
      <c r="L288" s="425" t="s">
        <v>347</v>
      </c>
      <c r="M288" s="214">
        <v>0.5292</v>
      </c>
      <c r="O288" s="425" t="s">
        <v>376</v>
      </c>
      <c r="P288" s="214">
        <v>0.60770000000000002</v>
      </c>
      <c r="R288" t="s">
        <v>338</v>
      </c>
      <c r="S288">
        <v>0.1285</v>
      </c>
    </row>
    <row r="289" spans="1:19" ht="15.75" thickBot="1" x14ac:dyDescent="0.3">
      <c r="A289" t="str">
        <f t="shared" si="4"/>
        <v/>
      </c>
      <c r="B289" t="s">
        <v>338</v>
      </c>
      <c r="D289" t="s">
        <v>338</v>
      </c>
      <c r="E289">
        <v>0.1651</v>
      </c>
      <c r="F289">
        <v>0.1285</v>
      </c>
      <c r="I289" t="s">
        <v>340</v>
      </c>
      <c r="J289">
        <v>0.33789999999999998</v>
      </c>
      <c r="L289" s="426"/>
      <c r="M289" s="215">
        <v>142</v>
      </c>
      <c r="O289" s="426"/>
      <c r="P289" s="215">
        <v>142</v>
      </c>
      <c r="R289" t="s">
        <v>340</v>
      </c>
      <c r="S289">
        <v>0.59809999999999997</v>
      </c>
    </row>
    <row r="290" spans="1:19" x14ac:dyDescent="0.25">
      <c r="A290" t="str">
        <f t="shared" si="4"/>
        <v/>
      </c>
      <c r="B290" t="s">
        <v>339</v>
      </c>
      <c r="D290" t="s">
        <v>339</v>
      </c>
      <c r="E290">
        <v>9.7500000000000003E-2</v>
      </c>
      <c r="F290">
        <v>0.23449999999999999</v>
      </c>
      <c r="I290" t="s">
        <v>341</v>
      </c>
      <c r="J290">
        <v>0.39419999999999999</v>
      </c>
      <c r="L290" s="425" t="s">
        <v>240</v>
      </c>
      <c r="M290" s="214">
        <v>0.52470000000000006</v>
      </c>
      <c r="O290" s="425" t="s">
        <v>373</v>
      </c>
      <c r="P290" s="214">
        <v>0.60009999999999997</v>
      </c>
      <c r="R290" t="s">
        <v>341</v>
      </c>
      <c r="S290">
        <v>0.1464</v>
      </c>
    </row>
    <row r="291" spans="1:19" ht="15.75" thickBot="1" x14ac:dyDescent="0.3">
      <c r="A291" t="str">
        <f t="shared" si="4"/>
        <v/>
      </c>
      <c r="B291" t="s">
        <v>340</v>
      </c>
      <c r="D291" t="s">
        <v>340</v>
      </c>
      <c r="E291">
        <v>0.33789999999999998</v>
      </c>
      <c r="F291">
        <v>0.59809999999999997</v>
      </c>
      <c r="I291" t="s">
        <v>342</v>
      </c>
      <c r="J291">
        <v>0.3957</v>
      </c>
      <c r="L291" s="426"/>
      <c r="M291" s="215">
        <v>143</v>
      </c>
      <c r="O291" s="426"/>
      <c r="P291" s="215">
        <v>143</v>
      </c>
      <c r="R291" t="s">
        <v>342</v>
      </c>
      <c r="S291">
        <v>0.33750000000000002</v>
      </c>
    </row>
    <row r="292" spans="1:19" x14ac:dyDescent="0.25">
      <c r="A292" t="str">
        <f t="shared" si="4"/>
        <v/>
      </c>
      <c r="B292" t="s">
        <v>341</v>
      </c>
      <c r="D292" t="s">
        <v>341</v>
      </c>
      <c r="E292">
        <v>0.39419999999999999</v>
      </c>
      <c r="F292">
        <v>0.1464</v>
      </c>
      <c r="I292" t="s">
        <v>343</v>
      </c>
      <c r="J292">
        <v>6.7199999999999996E-2</v>
      </c>
      <c r="L292" s="425" t="s">
        <v>132</v>
      </c>
      <c r="M292" s="214">
        <v>0.52400000000000002</v>
      </c>
      <c r="O292" s="425" t="s">
        <v>340</v>
      </c>
      <c r="P292" s="214">
        <v>0.59809999999999997</v>
      </c>
      <c r="R292" t="s">
        <v>343</v>
      </c>
      <c r="S292">
        <v>0.1164</v>
      </c>
    </row>
    <row r="293" spans="1:19" ht="15.75" thickBot="1" x14ac:dyDescent="0.3">
      <c r="A293" t="str">
        <f t="shared" si="4"/>
        <v/>
      </c>
      <c r="B293" t="s">
        <v>342</v>
      </c>
      <c r="D293" t="s">
        <v>342</v>
      </c>
      <c r="E293">
        <v>0.3957</v>
      </c>
      <c r="F293">
        <v>0.33750000000000002</v>
      </c>
      <c r="I293" t="s">
        <v>344</v>
      </c>
      <c r="J293">
        <v>0.45029999999999998</v>
      </c>
      <c r="L293" s="426"/>
      <c r="M293" s="215">
        <v>144</v>
      </c>
      <c r="O293" s="426"/>
      <c r="P293" s="215">
        <v>144</v>
      </c>
      <c r="R293" t="s">
        <v>344</v>
      </c>
      <c r="S293">
        <v>0.48220000000000002</v>
      </c>
    </row>
    <row r="294" spans="1:19" x14ac:dyDescent="0.25">
      <c r="A294" t="str">
        <f t="shared" si="4"/>
        <v/>
      </c>
      <c r="B294" t="s">
        <v>343</v>
      </c>
      <c r="D294" t="s">
        <v>343</v>
      </c>
      <c r="E294">
        <v>6.7199999999999996E-2</v>
      </c>
      <c r="F294">
        <v>0.1164</v>
      </c>
      <c r="I294" t="s">
        <v>345</v>
      </c>
      <c r="J294">
        <v>0.53810000000000002</v>
      </c>
      <c r="L294" s="425" t="s">
        <v>233</v>
      </c>
      <c r="M294" s="214">
        <v>0.51770000000000005</v>
      </c>
      <c r="O294" s="12" t="s">
        <v>317</v>
      </c>
      <c r="P294" s="214">
        <v>0.59099999999999997</v>
      </c>
      <c r="R294" t="s">
        <v>345</v>
      </c>
      <c r="S294">
        <v>0.41970000000000002</v>
      </c>
    </row>
    <row r="295" spans="1:19" ht="15.75" thickBot="1" x14ac:dyDescent="0.3">
      <c r="A295" t="str">
        <f t="shared" si="4"/>
        <v/>
      </c>
      <c r="B295" t="s">
        <v>344</v>
      </c>
      <c r="D295" t="s">
        <v>344</v>
      </c>
      <c r="E295">
        <v>0.45029999999999998</v>
      </c>
      <c r="F295">
        <v>0.48220000000000002</v>
      </c>
      <c r="I295" t="s">
        <v>346</v>
      </c>
      <c r="J295">
        <v>0.17949999999999999</v>
      </c>
      <c r="L295" s="426"/>
      <c r="M295" s="215">
        <v>145</v>
      </c>
      <c r="O295" s="13" t="s">
        <v>439</v>
      </c>
      <c r="P295" s="215">
        <v>145</v>
      </c>
      <c r="R295" t="s">
        <v>346</v>
      </c>
      <c r="S295">
        <v>0.31780000000000003</v>
      </c>
    </row>
    <row r="296" spans="1:19" x14ac:dyDescent="0.25">
      <c r="A296" t="str">
        <f t="shared" si="4"/>
        <v/>
      </c>
      <c r="B296" t="s">
        <v>345</v>
      </c>
      <c r="D296" t="s">
        <v>345</v>
      </c>
      <c r="E296">
        <v>0.53810000000000002</v>
      </c>
      <c r="F296">
        <v>0.41970000000000002</v>
      </c>
      <c r="I296" t="s">
        <v>347</v>
      </c>
      <c r="J296">
        <v>0.5292</v>
      </c>
      <c r="L296" s="425" t="s">
        <v>87</v>
      </c>
      <c r="M296" s="214">
        <v>0.51649999999999996</v>
      </c>
      <c r="O296" s="425" t="s">
        <v>66</v>
      </c>
      <c r="P296" s="214">
        <v>0.58989999999999998</v>
      </c>
      <c r="R296" t="s">
        <v>347</v>
      </c>
      <c r="S296">
        <v>0.62570000000000003</v>
      </c>
    </row>
    <row r="297" spans="1:19" ht="15.75" thickBot="1" x14ac:dyDescent="0.3">
      <c r="A297" t="str">
        <f t="shared" si="4"/>
        <v/>
      </c>
      <c r="B297" t="s">
        <v>346</v>
      </c>
      <c r="D297" t="s">
        <v>346</v>
      </c>
      <c r="E297">
        <v>0.17949999999999999</v>
      </c>
      <c r="F297">
        <v>0.31780000000000003</v>
      </c>
      <c r="I297" t="s">
        <v>348</v>
      </c>
      <c r="J297">
        <v>0.45490000000000003</v>
      </c>
      <c r="L297" s="426"/>
      <c r="M297" s="215">
        <v>146</v>
      </c>
      <c r="O297" s="426"/>
      <c r="P297" s="215">
        <v>146</v>
      </c>
      <c r="R297" t="s">
        <v>348</v>
      </c>
      <c r="S297">
        <v>0.4536</v>
      </c>
    </row>
    <row r="298" spans="1:19" x14ac:dyDescent="0.25">
      <c r="A298" t="str">
        <f t="shared" si="4"/>
        <v/>
      </c>
      <c r="B298" t="s">
        <v>347</v>
      </c>
      <c r="D298" t="s">
        <v>347</v>
      </c>
      <c r="E298">
        <v>0.5292</v>
      </c>
      <c r="F298">
        <v>0.62570000000000003</v>
      </c>
      <c r="I298" t="s">
        <v>349</v>
      </c>
      <c r="J298">
        <v>0.53300000000000003</v>
      </c>
      <c r="L298" s="12" t="s">
        <v>138</v>
      </c>
      <c r="M298" s="214">
        <v>0.51519999999999999</v>
      </c>
      <c r="O298" s="425" t="s">
        <v>308</v>
      </c>
      <c r="P298" s="214">
        <v>0.58809999999999996</v>
      </c>
      <c r="R298" t="s">
        <v>349</v>
      </c>
      <c r="S298">
        <v>0.56169999999999998</v>
      </c>
    </row>
    <row r="299" spans="1:19" ht="15.75" thickBot="1" x14ac:dyDescent="0.3">
      <c r="A299" t="str">
        <f t="shared" si="4"/>
        <v/>
      </c>
      <c r="B299" t="s">
        <v>348</v>
      </c>
      <c r="D299" t="s">
        <v>348</v>
      </c>
      <c r="E299">
        <v>0.45490000000000003</v>
      </c>
      <c r="F299">
        <v>0.4536</v>
      </c>
      <c r="I299" t="s">
        <v>350</v>
      </c>
      <c r="J299">
        <v>0.42859999999999998</v>
      </c>
      <c r="L299" s="13" t="s">
        <v>438</v>
      </c>
      <c r="M299" s="215">
        <v>147</v>
      </c>
      <c r="O299" s="426"/>
      <c r="P299" s="215">
        <v>147</v>
      </c>
      <c r="R299" t="s">
        <v>350</v>
      </c>
      <c r="S299">
        <v>0.36209999999999998</v>
      </c>
    </row>
    <row r="300" spans="1:19" x14ac:dyDescent="0.25">
      <c r="A300" t="str">
        <f t="shared" si="4"/>
        <v/>
      </c>
      <c r="B300" t="s">
        <v>349</v>
      </c>
      <c r="D300" t="s">
        <v>349</v>
      </c>
      <c r="E300">
        <v>0.53300000000000003</v>
      </c>
      <c r="F300">
        <v>0.56169999999999998</v>
      </c>
      <c r="I300" t="s">
        <v>351</v>
      </c>
      <c r="J300">
        <v>0.49180000000000001</v>
      </c>
      <c r="L300" s="425" t="s">
        <v>308</v>
      </c>
      <c r="M300" s="214">
        <v>0.51319999999999999</v>
      </c>
      <c r="O300" s="425" t="s">
        <v>132</v>
      </c>
      <c r="P300" s="214">
        <v>0.58740000000000003</v>
      </c>
      <c r="R300" t="s">
        <v>351</v>
      </c>
      <c r="S300">
        <v>0.63319999999999999</v>
      </c>
    </row>
    <row r="301" spans="1:19" ht="15.75" thickBot="1" x14ac:dyDescent="0.3">
      <c r="A301" t="str">
        <f t="shared" si="4"/>
        <v/>
      </c>
      <c r="B301" t="s">
        <v>350</v>
      </c>
      <c r="D301" t="s">
        <v>350</v>
      </c>
      <c r="E301">
        <v>0.42859999999999998</v>
      </c>
      <c r="F301">
        <v>0.36209999999999998</v>
      </c>
      <c r="I301" t="s">
        <v>352</v>
      </c>
      <c r="J301">
        <v>9.2499999999999999E-2</v>
      </c>
      <c r="L301" s="426"/>
      <c r="M301" s="215">
        <v>148</v>
      </c>
      <c r="O301" s="426"/>
      <c r="P301" s="215">
        <v>148</v>
      </c>
      <c r="R301" t="s">
        <v>352</v>
      </c>
      <c r="S301">
        <v>0.25869999999999999</v>
      </c>
    </row>
    <row r="302" spans="1:19" x14ac:dyDescent="0.25">
      <c r="A302" t="str">
        <f t="shared" si="4"/>
        <v/>
      </c>
      <c r="B302" t="s">
        <v>351</v>
      </c>
      <c r="D302" t="s">
        <v>351</v>
      </c>
      <c r="E302">
        <v>0.49180000000000001</v>
      </c>
      <c r="F302">
        <v>0.63319999999999999</v>
      </c>
      <c r="I302" t="s">
        <v>353</v>
      </c>
      <c r="J302">
        <v>0.29160000000000003</v>
      </c>
      <c r="L302" s="425" t="s">
        <v>115</v>
      </c>
      <c r="M302" s="214">
        <v>0.50990000000000002</v>
      </c>
      <c r="O302" s="425" t="s">
        <v>288</v>
      </c>
      <c r="P302" s="214">
        <v>0.58699999999999997</v>
      </c>
      <c r="R302" t="s">
        <v>353</v>
      </c>
      <c r="S302">
        <v>0.34560000000000002</v>
      </c>
    </row>
    <row r="303" spans="1:19" ht="15.75" thickBot="1" x14ac:dyDescent="0.3">
      <c r="A303" t="str">
        <f t="shared" si="4"/>
        <v/>
      </c>
      <c r="B303" t="s">
        <v>352</v>
      </c>
      <c r="D303" t="s">
        <v>352</v>
      </c>
      <c r="E303">
        <v>9.2499999999999999E-2</v>
      </c>
      <c r="F303">
        <v>0.25869999999999999</v>
      </c>
      <c r="I303" t="s">
        <v>354</v>
      </c>
      <c r="J303">
        <v>0.66569999999999996</v>
      </c>
      <c r="L303" s="426"/>
      <c r="M303" s="215">
        <v>149</v>
      </c>
      <c r="O303" s="426"/>
      <c r="P303" s="215">
        <v>149</v>
      </c>
      <c r="R303" t="s">
        <v>354</v>
      </c>
      <c r="S303">
        <v>0.61960000000000004</v>
      </c>
    </row>
    <row r="304" spans="1:19" x14ac:dyDescent="0.25">
      <c r="A304" t="str">
        <f t="shared" si="4"/>
        <v/>
      </c>
      <c r="B304" t="s">
        <v>353</v>
      </c>
      <c r="D304" t="s">
        <v>353</v>
      </c>
      <c r="E304">
        <v>0.29160000000000003</v>
      </c>
      <c r="F304">
        <v>0.34560000000000002</v>
      </c>
      <c r="I304" t="s">
        <v>355</v>
      </c>
      <c r="J304">
        <v>0.81989999999999996</v>
      </c>
      <c r="L304" s="12" t="s">
        <v>226</v>
      </c>
      <c r="M304" s="214">
        <v>0.50949999999999995</v>
      </c>
      <c r="O304" s="425" t="s">
        <v>258</v>
      </c>
      <c r="P304" s="214">
        <v>0.57979999999999998</v>
      </c>
      <c r="R304" t="s">
        <v>355</v>
      </c>
      <c r="S304">
        <v>0.88239999999999996</v>
      </c>
    </row>
    <row r="305" spans="1:19" ht="15.75" thickBot="1" x14ac:dyDescent="0.3">
      <c r="A305" t="str">
        <f t="shared" si="4"/>
        <v/>
      </c>
      <c r="B305" t="s">
        <v>354</v>
      </c>
      <c r="D305" t="s">
        <v>354</v>
      </c>
      <c r="E305">
        <v>0.66569999999999996</v>
      </c>
      <c r="F305">
        <v>0.61960000000000004</v>
      </c>
      <c r="I305" t="s">
        <v>356</v>
      </c>
      <c r="J305">
        <v>0.2069</v>
      </c>
      <c r="L305" s="13" t="s">
        <v>437</v>
      </c>
      <c r="M305" s="215">
        <v>150</v>
      </c>
      <c r="O305" s="426"/>
      <c r="P305" s="215">
        <v>150</v>
      </c>
      <c r="R305" t="s">
        <v>356</v>
      </c>
      <c r="S305">
        <v>0.17699999999999999</v>
      </c>
    </row>
    <row r="306" spans="1:19" ht="15.75" thickBot="1" x14ac:dyDescent="0.3">
      <c r="A306" t="str">
        <f t="shared" si="4"/>
        <v/>
      </c>
      <c r="B306" t="s">
        <v>355</v>
      </c>
      <c r="D306" t="s">
        <v>355</v>
      </c>
      <c r="E306">
        <v>0.81989999999999996</v>
      </c>
      <c r="F306">
        <v>0.88239999999999996</v>
      </c>
      <c r="I306" t="s">
        <v>357</v>
      </c>
      <c r="J306">
        <v>0.16520000000000001</v>
      </c>
      <c r="L306" s="62" t="s">
        <v>25</v>
      </c>
      <c r="M306" s="63" t="s">
        <v>398</v>
      </c>
      <c r="O306" s="62" t="s">
        <v>25</v>
      </c>
      <c r="P306" s="63" t="s">
        <v>398</v>
      </c>
      <c r="R306" t="s">
        <v>357</v>
      </c>
      <c r="S306">
        <v>0.1381</v>
      </c>
    </row>
    <row r="307" spans="1:19" x14ac:dyDescent="0.25">
      <c r="A307" t="str">
        <f t="shared" si="4"/>
        <v/>
      </c>
      <c r="B307" t="s">
        <v>356</v>
      </c>
      <c r="D307" t="s">
        <v>356</v>
      </c>
      <c r="E307">
        <v>0.2069</v>
      </c>
      <c r="F307">
        <v>0.17699999999999999</v>
      </c>
      <c r="I307" t="s">
        <v>358</v>
      </c>
      <c r="J307">
        <v>0.39369999999999999</v>
      </c>
      <c r="L307" s="425" t="s">
        <v>304</v>
      </c>
      <c r="M307" s="214">
        <v>0.50770000000000004</v>
      </c>
      <c r="O307" s="425" t="s">
        <v>102</v>
      </c>
      <c r="P307" s="214">
        <v>0.57799999999999996</v>
      </c>
      <c r="R307" t="s">
        <v>358</v>
      </c>
      <c r="S307">
        <v>0.39150000000000001</v>
      </c>
    </row>
    <row r="308" spans="1:19" ht="15.75" thickBot="1" x14ac:dyDescent="0.3">
      <c r="A308" t="str">
        <f t="shared" si="4"/>
        <v/>
      </c>
      <c r="B308" t="s">
        <v>357</v>
      </c>
      <c r="D308" t="s">
        <v>357</v>
      </c>
      <c r="E308">
        <v>0.16520000000000001</v>
      </c>
      <c r="F308">
        <v>0.1381</v>
      </c>
      <c r="I308" t="s">
        <v>359</v>
      </c>
      <c r="J308">
        <v>0.2271</v>
      </c>
      <c r="L308" s="426"/>
      <c r="M308" s="215">
        <v>151</v>
      </c>
      <c r="O308" s="426"/>
      <c r="P308" s="215">
        <v>151</v>
      </c>
      <c r="R308" t="s">
        <v>359</v>
      </c>
      <c r="S308">
        <v>0.2676</v>
      </c>
    </row>
    <row r="309" spans="1:19" x14ac:dyDescent="0.25">
      <c r="A309" t="str">
        <f t="shared" si="4"/>
        <v/>
      </c>
      <c r="B309" t="s">
        <v>358</v>
      </c>
      <c r="D309" t="s">
        <v>358</v>
      </c>
      <c r="E309">
        <v>0.39369999999999999</v>
      </c>
      <c r="F309">
        <v>0.39150000000000001</v>
      </c>
      <c r="I309" t="s">
        <v>360</v>
      </c>
      <c r="J309">
        <v>0.14280000000000001</v>
      </c>
      <c r="L309" s="425" t="s">
        <v>272</v>
      </c>
      <c r="M309" s="214">
        <v>0.50370000000000004</v>
      </c>
      <c r="O309" s="425" t="s">
        <v>203</v>
      </c>
      <c r="P309" s="214">
        <v>0.57699999999999996</v>
      </c>
      <c r="R309" t="s">
        <v>360</v>
      </c>
      <c r="S309">
        <v>0.39019999999999999</v>
      </c>
    </row>
    <row r="310" spans="1:19" ht="15.75" thickBot="1" x14ac:dyDescent="0.3">
      <c r="A310" t="str">
        <f t="shared" si="4"/>
        <v/>
      </c>
      <c r="B310" t="s">
        <v>359</v>
      </c>
      <c r="D310" t="s">
        <v>359</v>
      </c>
      <c r="E310">
        <v>0.2271</v>
      </c>
      <c r="F310">
        <v>0.2676</v>
      </c>
      <c r="I310" t="s">
        <v>361</v>
      </c>
      <c r="J310">
        <v>0.85750000000000004</v>
      </c>
      <c r="L310" s="426"/>
      <c r="M310" s="215">
        <v>152</v>
      </c>
      <c r="O310" s="426"/>
      <c r="P310" s="215">
        <v>152</v>
      </c>
      <c r="R310" t="s">
        <v>361</v>
      </c>
      <c r="S310">
        <v>0.89300000000000002</v>
      </c>
    </row>
    <row r="311" spans="1:19" x14ac:dyDescent="0.25">
      <c r="A311" t="str">
        <f t="shared" si="4"/>
        <v/>
      </c>
      <c r="B311" t="s">
        <v>360</v>
      </c>
      <c r="D311" t="s">
        <v>360</v>
      </c>
      <c r="E311">
        <v>0.14280000000000001</v>
      </c>
      <c r="F311">
        <v>0.39019999999999999</v>
      </c>
      <c r="I311" t="s">
        <v>362</v>
      </c>
      <c r="J311">
        <v>0.60199999999999998</v>
      </c>
      <c r="L311" s="425" t="s">
        <v>246</v>
      </c>
      <c r="M311" s="214">
        <v>0.50219999999999998</v>
      </c>
      <c r="O311" s="425" t="s">
        <v>167</v>
      </c>
      <c r="P311" s="214">
        <v>0.57599999999999996</v>
      </c>
      <c r="R311" t="s">
        <v>362</v>
      </c>
      <c r="S311">
        <v>0.74270000000000003</v>
      </c>
    </row>
    <row r="312" spans="1:19" ht="15.75" thickBot="1" x14ac:dyDescent="0.3">
      <c r="A312" t="str">
        <f t="shared" si="4"/>
        <v/>
      </c>
      <c r="B312" t="s">
        <v>361</v>
      </c>
      <c r="D312" t="s">
        <v>361</v>
      </c>
      <c r="E312">
        <v>0.85750000000000004</v>
      </c>
      <c r="F312">
        <v>0.89300000000000002</v>
      </c>
      <c r="I312" t="s">
        <v>363</v>
      </c>
      <c r="J312">
        <v>0.49180000000000001</v>
      </c>
      <c r="L312" s="426"/>
      <c r="M312" s="215">
        <v>153</v>
      </c>
      <c r="O312" s="426"/>
      <c r="P312" s="215">
        <v>153</v>
      </c>
      <c r="R312" t="s">
        <v>363</v>
      </c>
      <c r="S312">
        <v>0.35709999999999997</v>
      </c>
    </row>
    <row r="313" spans="1:19" x14ac:dyDescent="0.25">
      <c r="A313" t="str">
        <f t="shared" si="4"/>
        <v/>
      </c>
      <c r="B313" t="s">
        <v>362</v>
      </c>
      <c r="D313" t="s">
        <v>362</v>
      </c>
      <c r="E313">
        <v>0.60199999999999998</v>
      </c>
      <c r="F313">
        <v>0.74270000000000003</v>
      </c>
      <c r="I313" t="s">
        <v>364</v>
      </c>
      <c r="J313">
        <v>0.55969999999999998</v>
      </c>
      <c r="L313" s="425" t="s">
        <v>387</v>
      </c>
      <c r="M313" s="214">
        <v>0.49780000000000002</v>
      </c>
      <c r="O313" s="425" t="s">
        <v>85</v>
      </c>
      <c r="P313" s="214">
        <v>0.57589999999999997</v>
      </c>
      <c r="R313" t="s">
        <v>364</v>
      </c>
      <c r="S313">
        <v>0.47349999999999998</v>
      </c>
    </row>
    <row r="314" spans="1:19" ht="15.75" thickBot="1" x14ac:dyDescent="0.3">
      <c r="A314" t="str">
        <f t="shared" si="4"/>
        <v/>
      </c>
      <c r="B314" t="s">
        <v>363</v>
      </c>
      <c r="D314" t="s">
        <v>363</v>
      </c>
      <c r="E314">
        <v>0.49180000000000001</v>
      </c>
      <c r="F314">
        <v>0.35709999999999997</v>
      </c>
      <c r="I314" t="s">
        <v>442</v>
      </c>
      <c r="J314">
        <v>9.7500000000000003E-2</v>
      </c>
      <c r="L314" s="426"/>
      <c r="M314" s="215">
        <v>154</v>
      </c>
      <c r="O314" s="426"/>
      <c r="P314" s="215">
        <v>154</v>
      </c>
      <c r="R314" t="s">
        <v>442</v>
      </c>
      <c r="S314">
        <v>0.23449999999999999</v>
      </c>
    </row>
    <row r="315" spans="1:19" x14ac:dyDescent="0.25">
      <c r="A315" t="str">
        <f t="shared" si="4"/>
        <v/>
      </c>
      <c r="B315" t="s">
        <v>364</v>
      </c>
      <c r="D315" t="s">
        <v>364</v>
      </c>
      <c r="E315">
        <v>0.55969999999999998</v>
      </c>
      <c r="F315">
        <v>0.47349999999999998</v>
      </c>
      <c r="I315" t="s">
        <v>365</v>
      </c>
      <c r="J315">
        <v>0.66279999999999994</v>
      </c>
      <c r="L315" s="425" t="s">
        <v>314</v>
      </c>
      <c r="M315" s="214">
        <v>0.49399999999999999</v>
      </c>
      <c r="O315" s="12" t="s">
        <v>226</v>
      </c>
      <c r="P315" s="214">
        <v>0.56999999999999995</v>
      </c>
      <c r="R315" t="s">
        <v>365</v>
      </c>
      <c r="S315">
        <v>0.68140000000000001</v>
      </c>
    </row>
    <row r="316" spans="1:19" ht="15.75" thickBot="1" x14ac:dyDescent="0.3">
      <c r="A316" t="str">
        <f t="shared" si="4"/>
        <v/>
      </c>
      <c r="B316" t="s">
        <v>365</v>
      </c>
      <c r="D316" t="s">
        <v>365</v>
      </c>
      <c r="E316">
        <v>0.66279999999999994</v>
      </c>
      <c r="F316">
        <v>0.68140000000000001</v>
      </c>
      <c r="I316" t="s">
        <v>366</v>
      </c>
      <c r="J316">
        <v>0.56289999999999996</v>
      </c>
      <c r="L316" s="426"/>
      <c r="M316" s="215">
        <v>155</v>
      </c>
      <c r="O316" s="13" t="s">
        <v>437</v>
      </c>
      <c r="P316" s="215">
        <v>155</v>
      </c>
      <c r="R316" t="s">
        <v>366</v>
      </c>
      <c r="S316">
        <v>0.62929999999999997</v>
      </c>
    </row>
    <row r="317" spans="1:19" x14ac:dyDescent="0.25">
      <c r="A317" t="str">
        <f t="shared" si="4"/>
        <v/>
      </c>
      <c r="B317" t="s">
        <v>366</v>
      </c>
      <c r="D317" t="s">
        <v>366</v>
      </c>
      <c r="E317">
        <v>0.56289999999999996</v>
      </c>
      <c r="F317">
        <v>0.62929999999999997</v>
      </c>
      <c r="I317" t="s">
        <v>367</v>
      </c>
      <c r="J317">
        <v>0.13850000000000001</v>
      </c>
      <c r="L317" s="425" t="s">
        <v>351</v>
      </c>
      <c r="M317" s="214">
        <v>0.49180000000000001</v>
      </c>
      <c r="O317" s="425" t="s">
        <v>157</v>
      </c>
      <c r="P317" s="214">
        <v>0.56989999999999996</v>
      </c>
      <c r="R317" t="s">
        <v>367</v>
      </c>
      <c r="S317">
        <v>0.27789999999999998</v>
      </c>
    </row>
    <row r="318" spans="1:19" ht="15.75" thickBot="1" x14ac:dyDescent="0.3">
      <c r="A318" t="str">
        <f t="shared" si="4"/>
        <v/>
      </c>
      <c r="B318" t="s">
        <v>367</v>
      </c>
      <c r="D318" t="s">
        <v>367</v>
      </c>
      <c r="E318">
        <v>0.13850000000000001</v>
      </c>
      <c r="F318">
        <v>0.27789999999999998</v>
      </c>
      <c r="I318" t="s">
        <v>368</v>
      </c>
      <c r="J318">
        <v>0.48209999999999997</v>
      </c>
      <c r="L318" s="426"/>
      <c r="M318" s="215">
        <v>156</v>
      </c>
      <c r="O318" s="426"/>
      <c r="P318" s="215">
        <v>156</v>
      </c>
      <c r="R318" t="s">
        <v>368</v>
      </c>
      <c r="S318">
        <v>0.79359999999999997</v>
      </c>
    </row>
    <row r="319" spans="1:19" x14ac:dyDescent="0.25">
      <c r="A319" t="str">
        <f t="shared" si="4"/>
        <v/>
      </c>
      <c r="B319" t="s">
        <v>368</v>
      </c>
      <c r="D319" t="s">
        <v>368</v>
      </c>
      <c r="E319">
        <v>0.48209999999999997</v>
      </c>
      <c r="F319">
        <v>0.79359999999999997</v>
      </c>
      <c r="I319" t="s">
        <v>369</v>
      </c>
      <c r="J319">
        <v>0.28670000000000001</v>
      </c>
      <c r="L319" s="425" t="s">
        <v>363</v>
      </c>
      <c r="M319" s="214">
        <v>0.49180000000000001</v>
      </c>
      <c r="O319" s="425" t="s">
        <v>334</v>
      </c>
      <c r="P319" s="214">
        <v>0.56879999999999997</v>
      </c>
      <c r="R319" t="s">
        <v>369</v>
      </c>
      <c r="S319">
        <v>0.17829999999999999</v>
      </c>
    </row>
    <row r="320" spans="1:19" ht="15.75" thickBot="1" x14ac:dyDescent="0.3">
      <c r="A320" t="str">
        <f t="shared" si="4"/>
        <v/>
      </c>
      <c r="B320" t="s">
        <v>369</v>
      </c>
      <c r="D320" t="s">
        <v>369</v>
      </c>
      <c r="E320">
        <v>0.28670000000000001</v>
      </c>
      <c r="F320">
        <v>0.17829999999999999</v>
      </c>
      <c r="I320" t="s">
        <v>370</v>
      </c>
      <c r="J320">
        <v>0.71730000000000005</v>
      </c>
      <c r="L320" s="426"/>
      <c r="M320" s="215">
        <v>157</v>
      </c>
      <c r="O320" s="426"/>
      <c r="P320" s="215">
        <v>157</v>
      </c>
      <c r="R320" t="s">
        <v>370</v>
      </c>
      <c r="S320">
        <v>0.79179999999999995</v>
      </c>
    </row>
    <row r="321" spans="1:19" x14ac:dyDescent="0.25">
      <c r="A321" t="str">
        <f t="shared" si="4"/>
        <v/>
      </c>
      <c r="B321" t="s">
        <v>370</v>
      </c>
      <c r="D321" t="s">
        <v>370</v>
      </c>
      <c r="E321">
        <v>0.71730000000000005</v>
      </c>
      <c r="F321">
        <v>0.79179999999999995</v>
      </c>
      <c r="I321" t="s">
        <v>371</v>
      </c>
      <c r="J321">
        <v>0.68910000000000005</v>
      </c>
      <c r="L321" s="425" t="s">
        <v>397</v>
      </c>
      <c r="M321" s="214">
        <v>0.48509999999999998</v>
      </c>
      <c r="O321" s="425" t="s">
        <v>349</v>
      </c>
      <c r="P321" s="214">
        <v>0.56169999999999998</v>
      </c>
      <c r="R321" t="s">
        <v>371</v>
      </c>
      <c r="S321">
        <v>0.65639999999999998</v>
      </c>
    </row>
    <row r="322" spans="1:19" ht="15.75" thickBot="1" x14ac:dyDescent="0.3">
      <c r="A322" t="str">
        <f t="shared" si="4"/>
        <v/>
      </c>
      <c r="B322" t="s">
        <v>371</v>
      </c>
      <c r="D322" t="s">
        <v>371</v>
      </c>
      <c r="E322">
        <v>0.68910000000000005</v>
      </c>
      <c r="F322">
        <v>0.65639999999999998</v>
      </c>
      <c r="I322" t="s">
        <v>372</v>
      </c>
      <c r="J322">
        <v>0.87660000000000005</v>
      </c>
      <c r="L322" s="426"/>
      <c r="M322" s="215">
        <v>158</v>
      </c>
      <c r="O322" s="426"/>
      <c r="P322" s="215">
        <v>158</v>
      </c>
      <c r="R322" t="s">
        <v>372</v>
      </c>
      <c r="S322">
        <v>0.94920000000000004</v>
      </c>
    </row>
    <row r="323" spans="1:19" x14ac:dyDescent="0.25">
      <c r="A323" t="str">
        <f t="shared" ref="A323:A352" si="5">IF(B323=D323, "", "BAD")</f>
        <v/>
      </c>
      <c r="B323" t="s">
        <v>372</v>
      </c>
      <c r="D323" t="s">
        <v>372</v>
      </c>
      <c r="E323">
        <v>0.87660000000000005</v>
      </c>
      <c r="F323">
        <v>0.94920000000000004</v>
      </c>
      <c r="I323" t="s">
        <v>373</v>
      </c>
      <c r="J323">
        <v>0.57150000000000001</v>
      </c>
      <c r="L323" s="425" t="s">
        <v>368</v>
      </c>
      <c r="M323" s="214">
        <v>0.48209999999999997</v>
      </c>
      <c r="O323" s="425" t="s">
        <v>161</v>
      </c>
      <c r="P323" s="214">
        <v>0.56069999999999998</v>
      </c>
      <c r="R323" t="s">
        <v>373</v>
      </c>
      <c r="S323">
        <v>0.60009999999999997</v>
      </c>
    </row>
    <row r="324" spans="1:19" ht="15.75" thickBot="1" x14ac:dyDescent="0.3">
      <c r="A324" t="str">
        <f t="shared" si="5"/>
        <v/>
      </c>
      <c r="B324" t="s">
        <v>373</v>
      </c>
      <c r="D324" t="s">
        <v>373</v>
      </c>
      <c r="E324">
        <v>0.57150000000000001</v>
      </c>
      <c r="F324">
        <v>0.60009999999999997</v>
      </c>
      <c r="I324" t="s">
        <v>374</v>
      </c>
      <c r="J324">
        <v>0.8478</v>
      </c>
      <c r="L324" s="426"/>
      <c r="M324" s="215">
        <v>159</v>
      </c>
      <c r="O324" s="426"/>
      <c r="P324" s="215">
        <v>159</v>
      </c>
      <c r="R324" t="s">
        <v>374</v>
      </c>
      <c r="S324">
        <v>0.82130000000000003</v>
      </c>
    </row>
    <row r="325" spans="1:19" x14ac:dyDescent="0.25">
      <c r="A325" t="str">
        <f t="shared" si="5"/>
        <v/>
      </c>
      <c r="B325" t="s">
        <v>374</v>
      </c>
      <c r="D325" t="s">
        <v>374</v>
      </c>
      <c r="E325">
        <v>0.8478</v>
      </c>
      <c r="F325">
        <v>0.82130000000000003</v>
      </c>
      <c r="I325" t="s">
        <v>375</v>
      </c>
      <c r="J325">
        <v>0.72219999999999995</v>
      </c>
      <c r="L325" s="425" t="s">
        <v>284</v>
      </c>
      <c r="M325" s="214">
        <v>0.48099999999999998</v>
      </c>
      <c r="O325" s="425" t="s">
        <v>284</v>
      </c>
      <c r="P325" s="214">
        <v>0.55869999999999997</v>
      </c>
      <c r="R325" t="s">
        <v>375</v>
      </c>
      <c r="S325">
        <v>0.94410000000000005</v>
      </c>
    </row>
    <row r="326" spans="1:19" ht="15.75" thickBot="1" x14ac:dyDescent="0.3">
      <c r="A326" t="str">
        <f t="shared" si="5"/>
        <v/>
      </c>
      <c r="B326" t="s">
        <v>375</v>
      </c>
      <c r="D326" t="s">
        <v>375</v>
      </c>
      <c r="E326">
        <v>0.72219999999999995</v>
      </c>
      <c r="F326">
        <v>0.94410000000000005</v>
      </c>
      <c r="I326" t="s">
        <v>376</v>
      </c>
      <c r="J326">
        <v>0.46389999999999998</v>
      </c>
      <c r="L326" s="426"/>
      <c r="M326" s="215">
        <v>160</v>
      </c>
      <c r="O326" s="426"/>
      <c r="P326" s="215">
        <v>160</v>
      </c>
      <c r="R326" t="s">
        <v>376</v>
      </c>
      <c r="S326">
        <v>0.60770000000000002</v>
      </c>
    </row>
    <row r="327" spans="1:19" x14ac:dyDescent="0.25">
      <c r="A327" t="str">
        <f t="shared" si="5"/>
        <v/>
      </c>
      <c r="B327" t="s">
        <v>376</v>
      </c>
      <c r="D327" t="s">
        <v>376</v>
      </c>
      <c r="E327">
        <v>0.46389999999999998</v>
      </c>
      <c r="F327">
        <v>0.60770000000000002</v>
      </c>
      <c r="I327" t="s">
        <v>377</v>
      </c>
      <c r="J327">
        <v>0.19409999999999999</v>
      </c>
      <c r="L327" s="425" t="s">
        <v>164</v>
      </c>
      <c r="M327" s="214">
        <v>0.47989999999999999</v>
      </c>
      <c r="O327" s="425" t="s">
        <v>95</v>
      </c>
      <c r="P327" s="214">
        <v>0.55730000000000002</v>
      </c>
      <c r="R327" t="s">
        <v>377</v>
      </c>
      <c r="S327">
        <v>0.31929999999999997</v>
      </c>
    </row>
    <row r="328" spans="1:19" ht="15.75" thickBot="1" x14ac:dyDescent="0.3">
      <c r="A328" t="str">
        <f t="shared" si="5"/>
        <v/>
      </c>
      <c r="B328" t="s">
        <v>377</v>
      </c>
      <c r="D328" t="s">
        <v>377</v>
      </c>
      <c r="E328">
        <v>0.19409999999999999</v>
      </c>
      <c r="F328">
        <v>0.31929999999999997</v>
      </c>
      <c r="I328" t="s">
        <v>378</v>
      </c>
      <c r="J328">
        <v>0.44840000000000002</v>
      </c>
      <c r="L328" s="426"/>
      <c r="M328" s="215">
        <v>161</v>
      </c>
      <c r="O328" s="426"/>
      <c r="P328" s="215">
        <v>161</v>
      </c>
      <c r="R328" t="s">
        <v>378</v>
      </c>
      <c r="S328">
        <v>0.37440000000000001</v>
      </c>
    </row>
    <row r="329" spans="1:19" x14ac:dyDescent="0.25">
      <c r="A329" t="str">
        <f t="shared" si="5"/>
        <v/>
      </c>
      <c r="B329" t="s">
        <v>378</v>
      </c>
      <c r="D329" t="s">
        <v>378</v>
      </c>
      <c r="E329">
        <v>0.44840000000000002</v>
      </c>
      <c r="F329">
        <v>0.37440000000000001</v>
      </c>
      <c r="I329" t="s">
        <v>379</v>
      </c>
      <c r="J329">
        <v>0.33660000000000001</v>
      </c>
      <c r="L329" s="425" t="s">
        <v>88</v>
      </c>
      <c r="M329" s="214">
        <v>0.4758</v>
      </c>
      <c r="O329" s="425" t="s">
        <v>118</v>
      </c>
      <c r="P329" s="214">
        <v>0.55130000000000001</v>
      </c>
      <c r="R329" t="s">
        <v>379</v>
      </c>
      <c r="S329">
        <v>0.76229999999999998</v>
      </c>
    </row>
    <row r="330" spans="1:19" ht="15.75" thickBot="1" x14ac:dyDescent="0.3">
      <c r="A330" t="str">
        <f t="shared" si="5"/>
        <v/>
      </c>
      <c r="B330" t="s">
        <v>379</v>
      </c>
      <c r="D330" t="s">
        <v>379</v>
      </c>
      <c r="E330">
        <v>0.33660000000000001</v>
      </c>
      <c r="F330">
        <v>0.76229999999999998</v>
      </c>
      <c r="I330" t="s">
        <v>380</v>
      </c>
      <c r="J330">
        <v>0.83909999999999996</v>
      </c>
      <c r="L330" s="426"/>
      <c r="M330" s="215">
        <v>162</v>
      </c>
      <c r="O330" s="426"/>
      <c r="P330" s="215">
        <v>162</v>
      </c>
      <c r="R330" t="s">
        <v>380</v>
      </c>
      <c r="S330">
        <v>0.67079999999999995</v>
      </c>
    </row>
    <row r="331" spans="1:19" x14ac:dyDescent="0.25">
      <c r="A331" t="str">
        <f t="shared" si="5"/>
        <v/>
      </c>
      <c r="B331" t="s">
        <v>380</v>
      </c>
      <c r="D331" t="s">
        <v>380</v>
      </c>
      <c r="E331">
        <v>0.83909999999999996</v>
      </c>
      <c r="F331">
        <v>0.67079999999999995</v>
      </c>
      <c r="I331" t="s">
        <v>381</v>
      </c>
      <c r="J331">
        <v>0.53029999999999999</v>
      </c>
      <c r="L331" s="425" t="s">
        <v>298</v>
      </c>
      <c r="M331" s="214">
        <v>0.47470000000000001</v>
      </c>
      <c r="O331" s="425" t="s">
        <v>198</v>
      </c>
      <c r="P331" s="214">
        <v>0.55010000000000003</v>
      </c>
      <c r="R331" t="s">
        <v>381</v>
      </c>
      <c r="S331">
        <v>0.82069999999999999</v>
      </c>
    </row>
    <row r="332" spans="1:19" ht="15.75" thickBot="1" x14ac:dyDescent="0.3">
      <c r="A332" t="str">
        <f t="shared" si="5"/>
        <v/>
      </c>
      <c r="B332" t="s">
        <v>381</v>
      </c>
      <c r="D332" t="s">
        <v>381</v>
      </c>
      <c r="E332">
        <v>0.53029999999999999</v>
      </c>
      <c r="F332">
        <v>0.82069999999999999</v>
      </c>
      <c r="I332" t="s">
        <v>382</v>
      </c>
      <c r="J332">
        <v>0.60809999999999997</v>
      </c>
      <c r="L332" s="426"/>
      <c r="M332" s="215">
        <v>163</v>
      </c>
      <c r="O332" s="426"/>
      <c r="P332" s="215">
        <v>163</v>
      </c>
      <c r="R332" t="s">
        <v>382</v>
      </c>
      <c r="S332">
        <v>0.79279999999999995</v>
      </c>
    </row>
    <row r="333" spans="1:19" x14ac:dyDescent="0.25">
      <c r="A333" t="str">
        <f t="shared" si="5"/>
        <v/>
      </c>
      <c r="B333" t="s">
        <v>382</v>
      </c>
      <c r="D333" t="s">
        <v>382</v>
      </c>
      <c r="E333">
        <v>0.60809999999999997</v>
      </c>
      <c r="F333">
        <v>0.79279999999999995</v>
      </c>
      <c r="I333" t="s">
        <v>383</v>
      </c>
      <c r="J333">
        <v>0.6109</v>
      </c>
      <c r="L333" s="425" t="s">
        <v>62</v>
      </c>
      <c r="M333" s="214">
        <v>0.4743</v>
      </c>
      <c r="O333" s="425" t="s">
        <v>77</v>
      </c>
      <c r="P333" s="214">
        <v>0.54659999999999997</v>
      </c>
      <c r="R333" t="s">
        <v>383</v>
      </c>
      <c r="S333">
        <v>0.64729999999999999</v>
      </c>
    </row>
    <row r="334" spans="1:19" ht="15.75" thickBot="1" x14ac:dyDescent="0.3">
      <c r="A334" t="str">
        <f t="shared" si="5"/>
        <v/>
      </c>
      <c r="B334" t="s">
        <v>383</v>
      </c>
      <c r="D334" t="s">
        <v>383</v>
      </c>
      <c r="E334">
        <v>0.6109</v>
      </c>
      <c r="F334">
        <v>0.64729999999999999</v>
      </c>
      <c r="I334" t="s">
        <v>384</v>
      </c>
      <c r="J334">
        <v>0.37080000000000002</v>
      </c>
      <c r="L334" s="426"/>
      <c r="M334" s="215">
        <v>164</v>
      </c>
      <c r="O334" s="426"/>
      <c r="P334" s="215">
        <v>164</v>
      </c>
      <c r="R334" t="s">
        <v>384</v>
      </c>
      <c r="S334">
        <v>0.21809999999999999</v>
      </c>
    </row>
    <row r="335" spans="1:19" x14ac:dyDescent="0.25">
      <c r="A335" t="str">
        <f t="shared" si="5"/>
        <v/>
      </c>
      <c r="B335" t="s">
        <v>384</v>
      </c>
      <c r="D335" t="s">
        <v>384</v>
      </c>
      <c r="E335">
        <v>0.37080000000000002</v>
      </c>
      <c r="F335">
        <v>0.21809999999999999</v>
      </c>
      <c r="I335" t="s">
        <v>385</v>
      </c>
      <c r="J335">
        <v>0.46500000000000002</v>
      </c>
      <c r="L335" s="425" t="s">
        <v>107</v>
      </c>
      <c r="M335" s="214">
        <v>0.47089999999999999</v>
      </c>
      <c r="O335" s="425" t="s">
        <v>183</v>
      </c>
      <c r="P335" s="214">
        <v>0.54369999999999996</v>
      </c>
      <c r="R335" t="s">
        <v>385</v>
      </c>
      <c r="S335">
        <v>0.4788</v>
      </c>
    </row>
    <row r="336" spans="1:19" ht="15.75" thickBot="1" x14ac:dyDescent="0.3">
      <c r="A336" t="str">
        <f t="shared" si="5"/>
        <v/>
      </c>
      <c r="B336" t="s">
        <v>385</v>
      </c>
      <c r="D336" t="s">
        <v>385</v>
      </c>
      <c r="E336">
        <v>0.46500000000000002</v>
      </c>
      <c r="F336">
        <v>0.4788</v>
      </c>
      <c r="I336" t="s">
        <v>386</v>
      </c>
      <c r="J336">
        <v>0.44</v>
      </c>
      <c r="L336" s="426"/>
      <c r="M336" s="215">
        <v>165</v>
      </c>
      <c r="O336" s="426"/>
      <c r="P336" s="215">
        <v>165</v>
      </c>
      <c r="R336" t="s">
        <v>386</v>
      </c>
      <c r="S336">
        <v>0.50919999999999999</v>
      </c>
    </row>
    <row r="337" spans="1:20" x14ac:dyDescent="0.25">
      <c r="A337" t="str">
        <f t="shared" si="5"/>
        <v/>
      </c>
      <c r="B337" t="s">
        <v>386</v>
      </c>
      <c r="D337" t="s">
        <v>386</v>
      </c>
      <c r="E337">
        <v>0.44</v>
      </c>
      <c r="F337">
        <v>0.50919999999999999</v>
      </c>
      <c r="I337" t="s">
        <v>387</v>
      </c>
      <c r="J337">
        <v>0.49780000000000002</v>
      </c>
      <c r="L337" s="425" t="s">
        <v>143</v>
      </c>
      <c r="M337" s="214">
        <v>0.46970000000000001</v>
      </c>
      <c r="O337" s="425" t="s">
        <v>235</v>
      </c>
      <c r="P337" s="214">
        <v>0.54069999999999996</v>
      </c>
      <c r="R337" t="s">
        <v>387</v>
      </c>
      <c r="S337">
        <v>0.53420000000000001</v>
      </c>
    </row>
    <row r="338" spans="1:20" ht="15.75" thickBot="1" x14ac:dyDescent="0.3">
      <c r="A338" t="str">
        <f t="shared" si="5"/>
        <v/>
      </c>
      <c r="B338" t="s">
        <v>387</v>
      </c>
      <c r="D338" t="s">
        <v>387</v>
      </c>
      <c r="E338">
        <v>0.49780000000000002</v>
      </c>
      <c r="F338">
        <v>0.53420000000000001</v>
      </c>
      <c r="I338" t="s">
        <v>388</v>
      </c>
      <c r="J338">
        <v>0.83830000000000005</v>
      </c>
      <c r="L338" s="426"/>
      <c r="M338" s="215">
        <v>166</v>
      </c>
      <c r="O338" s="426"/>
      <c r="P338" s="215">
        <v>166</v>
      </c>
      <c r="R338" t="s">
        <v>388</v>
      </c>
      <c r="S338">
        <v>0.89600000000000002</v>
      </c>
    </row>
    <row r="339" spans="1:20" x14ac:dyDescent="0.25">
      <c r="A339" t="str">
        <f t="shared" si="5"/>
        <v/>
      </c>
      <c r="B339" t="s">
        <v>388</v>
      </c>
      <c r="D339" t="s">
        <v>388</v>
      </c>
      <c r="E339">
        <v>0.83830000000000005</v>
      </c>
      <c r="F339">
        <v>0.89600000000000002</v>
      </c>
      <c r="I339" t="s">
        <v>389</v>
      </c>
      <c r="J339">
        <v>0.43990000000000001</v>
      </c>
      <c r="L339" s="425" t="s">
        <v>124</v>
      </c>
      <c r="M339" s="214">
        <v>0.46910000000000002</v>
      </c>
      <c r="O339" s="425" t="s">
        <v>246</v>
      </c>
      <c r="P339" s="214">
        <v>0.53959999999999997</v>
      </c>
      <c r="R339" t="s">
        <v>389</v>
      </c>
      <c r="S339">
        <v>0.41699999999999998</v>
      </c>
    </row>
    <row r="340" spans="1:20" ht="15.75" thickBot="1" x14ac:dyDescent="0.3">
      <c r="A340" t="str">
        <f t="shared" si="5"/>
        <v/>
      </c>
      <c r="B340" t="s">
        <v>389</v>
      </c>
      <c r="D340" t="s">
        <v>389</v>
      </c>
      <c r="E340">
        <v>0.43990000000000001</v>
      </c>
      <c r="F340">
        <v>0.41699999999999998</v>
      </c>
      <c r="I340" t="s">
        <v>390</v>
      </c>
      <c r="J340">
        <v>0.20469999999999999</v>
      </c>
      <c r="L340" s="426"/>
      <c r="M340" s="215">
        <v>167</v>
      </c>
      <c r="O340" s="426"/>
      <c r="P340" s="215">
        <v>167</v>
      </c>
      <c r="R340" t="s">
        <v>390</v>
      </c>
      <c r="S340">
        <v>0.35460000000000003</v>
      </c>
    </row>
    <row r="341" spans="1:20" x14ac:dyDescent="0.25">
      <c r="A341" t="str">
        <f t="shared" si="5"/>
        <v/>
      </c>
      <c r="B341" t="s">
        <v>390</v>
      </c>
      <c r="D341" t="s">
        <v>390</v>
      </c>
      <c r="E341">
        <v>0.20469999999999999</v>
      </c>
      <c r="F341">
        <v>0.35460000000000003</v>
      </c>
      <c r="I341" t="s">
        <v>391</v>
      </c>
      <c r="J341">
        <v>0.89810000000000001</v>
      </c>
      <c r="L341" s="425" t="s">
        <v>385</v>
      </c>
      <c r="M341" s="214">
        <v>0.46500000000000002</v>
      </c>
      <c r="O341" s="425" t="s">
        <v>186</v>
      </c>
      <c r="P341" s="214">
        <v>0.53900000000000003</v>
      </c>
      <c r="R341" t="s">
        <v>391</v>
      </c>
      <c r="S341">
        <v>0.96430000000000005</v>
      </c>
    </row>
    <row r="342" spans="1:20" ht="15.75" thickBot="1" x14ac:dyDescent="0.3">
      <c r="A342" t="str">
        <f t="shared" si="5"/>
        <v/>
      </c>
      <c r="B342" t="s">
        <v>391</v>
      </c>
      <c r="D342" t="s">
        <v>391</v>
      </c>
      <c r="E342">
        <v>0.89810000000000001</v>
      </c>
      <c r="F342">
        <v>0.96430000000000005</v>
      </c>
      <c r="I342" t="s">
        <v>392</v>
      </c>
      <c r="J342">
        <v>0.20430000000000001</v>
      </c>
      <c r="L342" s="426"/>
      <c r="M342" s="215">
        <v>168</v>
      </c>
      <c r="O342" s="426"/>
      <c r="P342" s="215">
        <v>168</v>
      </c>
      <c r="R342" t="s">
        <v>392</v>
      </c>
      <c r="S342">
        <v>0.40770000000000001</v>
      </c>
    </row>
    <row r="343" spans="1:20" x14ac:dyDescent="0.25">
      <c r="A343" t="str">
        <f t="shared" si="5"/>
        <v/>
      </c>
      <c r="B343" t="s">
        <v>392</v>
      </c>
      <c r="D343" t="s">
        <v>392</v>
      </c>
      <c r="E343">
        <v>0.20430000000000001</v>
      </c>
      <c r="F343">
        <v>0.40770000000000001</v>
      </c>
      <c r="I343" t="s">
        <v>393</v>
      </c>
      <c r="J343">
        <v>0.64280000000000004</v>
      </c>
      <c r="L343" s="425" t="s">
        <v>376</v>
      </c>
      <c r="M343" s="214">
        <v>0.46389999999999998</v>
      </c>
      <c r="O343" s="425" t="s">
        <v>104</v>
      </c>
      <c r="P343" s="214">
        <v>0.53569999999999995</v>
      </c>
      <c r="R343" t="s">
        <v>393</v>
      </c>
      <c r="S343">
        <v>0.62219999999999998</v>
      </c>
    </row>
    <row r="344" spans="1:20" ht="15.75" thickBot="1" x14ac:dyDescent="0.3">
      <c r="A344" t="str">
        <f t="shared" si="5"/>
        <v/>
      </c>
      <c r="B344" t="s">
        <v>393</v>
      </c>
      <c r="D344" t="s">
        <v>393</v>
      </c>
      <c r="E344">
        <v>0.64280000000000004</v>
      </c>
      <c r="F344">
        <v>0.62219999999999998</v>
      </c>
      <c r="I344" t="s">
        <v>394</v>
      </c>
      <c r="J344">
        <v>0.57340000000000002</v>
      </c>
      <c r="L344" s="426"/>
      <c r="M344" s="215">
        <v>169</v>
      </c>
      <c r="O344" s="426"/>
      <c r="P344" s="215">
        <v>169</v>
      </c>
      <c r="R344" t="s">
        <v>394</v>
      </c>
      <c r="S344">
        <v>0.74750000000000005</v>
      </c>
    </row>
    <row r="345" spans="1:20" x14ac:dyDescent="0.25">
      <c r="A345" t="str">
        <f t="shared" si="5"/>
        <v/>
      </c>
      <c r="B345" t="s">
        <v>394</v>
      </c>
      <c r="D345" t="s">
        <v>394</v>
      </c>
      <c r="E345">
        <v>0.57340000000000002</v>
      </c>
      <c r="F345">
        <v>0.74750000000000005</v>
      </c>
      <c r="I345" t="s">
        <v>395</v>
      </c>
      <c r="J345">
        <v>0.69379999999999997</v>
      </c>
      <c r="L345" s="425" t="s">
        <v>203</v>
      </c>
      <c r="M345" s="214">
        <v>0.45490000000000003</v>
      </c>
      <c r="O345" s="425" t="s">
        <v>124</v>
      </c>
      <c r="P345" s="214">
        <v>0.53490000000000004</v>
      </c>
      <c r="R345" t="s">
        <v>395</v>
      </c>
      <c r="S345">
        <v>0.82189999999999996</v>
      </c>
    </row>
    <row r="346" spans="1:20" ht="15.75" thickBot="1" x14ac:dyDescent="0.3">
      <c r="A346" t="str">
        <f t="shared" si="5"/>
        <v/>
      </c>
      <c r="B346" t="s">
        <v>395</v>
      </c>
      <c r="D346" t="s">
        <v>395</v>
      </c>
      <c r="E346">
        <v>0.69379999999999997</v>
      </c>
      <c r="F346">
        <v>0.82189999999999996</v>
      </c>
      <c r="I346" t="s">
        <v>396</v>
      </c>
      <c r="J346">
        <v>0.36099999999999999</v>
      </c>
      <c r="L346" s="426"/>
      <c r="M346" s="215">
        <v>170</v>
      </c>
      <c r="O346" s="426"/>
      <c r="P346" s="215">
        <v>170</v>
      </c>
      <c r="R346" t="s">
        <v>396</v>
      </c>
      <c r="S346">
        <v>0.50619999999999998</v>
      </c>
    </row>
    <row r="347" spans="1:20" x14ac:dyDescent="0.25">
      <c r="A347" t="str">
        <f t="shared" si="5"/>
        <v/>
      </c>
      <c r="B347" t="s">
        <v>396</v>
      </c>
      <c r="D347" t="s">
        <v>396</v>
      </c>
      <c r="E347">
        <v>0.36099999999999999</v>
      </c>
      <c r="F347">
        <v>0.50619999999999998</v>
      </c>
      <c r="I347" t="s">
        <v>397</v>
      </c>
      <c r="J347">
        <v>0.48509999999999998</v>
      </c>
      <c r="L347" s="425" t="s">
        <v>348</v>
      </c>
      <c r="M347" s="214">
        <v>0.45490000000000003</v>
      </c>
      <c r="O347" s="425" t="s">
        <v>387</v>
      </c>
      <c r="P347" s="214">
        <v>0.53420000000000001</v>
      </c>
      <c r="R347" t="s">
        <v>397</v>
      </c>
      <c r="S347">
        <v>0.5181</v>
      </c>
    </row>
    <row r="348" spans="1:20" ht="15.75" thickBot="1" x14ac:dyDescent="0.3">
      <c r="A348" t="str">
        <f t="shared" si="5"/>
        <v/>
      </c>
      <c r="B348" t="s">
        <v>397</v>
      </c>
      <c r="D348" t="s">
        <v>397</v>
      </c>
      <c r="E348">
        <v>0.48509999999999998</v>
      </c>
      <c r="F348">
        <v>0.5181</v>
      </c>
      <c r="J348">
        <v>26</v>
      </c>
      <c r="L348" s="426"/>
      <c r="M348" s="215">
        <v>171</v>
      </c>
      <c r="O348" s="426"/>
      <c r="P348" s="215">
        <v>171</v>
      </c>
      <c r="S348">
        <v>15</v>
      </c>
    </row>
    <row r="349" spans="1:20" x14ac:dyDescent="0.25">
      <c r="A349" t="str">
        <f t="shared" si="5"/>
        <v/>
      </c>
      <c r="K349">
        <v>34</v>
      </c>
      <c r="M349" s="425" t="s">
        <v>51</v>
      </c>
      <c r="N349" s="214">
        <v>0.45369999999999999</v>
      </c>
      <c r="P349" s="425" t="s">
        <v>318</v>
      </c>
      <c r="Q349" s="214">
        <v>0.5252</v>
      </c>
      <c r="T349">
        <v>18</v>
      </c>
    </row>
    <row r="350" spans="1:20" ht="15.75" thickBot="1" x14ac:dyDescent="0.3">
      <c r="A350" t="str">
        <f t="shared" si="5"/>
        <v/>
      </c>
      <c r="K350">
        <v>39</v>
      </c>
      <c r="M350" s="426"/>
      <c r="N350" s="215">
        <v>172</v>
      </c>
      <c r="P350" s="426"/>
      <c r="Q350" s="215">
        <v>172</v>
      </c>
      <c r="T350">
        <v>21</v>
      </c>
    </row>
    <row r="351" spans="1:20" x14ac:dyDescent="0.25">
      <c r="A351" t="str">
        <f t="shared" si="5"/>
        <v/>
      </c>
      <c r="K351">
        <v>40</v>
      </c>
      <c r="M351" s="425" t="s">
        <v>69</v>
      </c>
      <c r="N351" s="214">
        <v>0.45169999999999999</v>
      </c>
      <c r="P351" s="425" t="s">
        <v>204</v>
      </c>
      <c r="Q351" s="214">
        <v>0.52449999999999997</v>
      </c>
      <c r="T351">
        <v>32</v>
      </c>
    </row>
    <row r="352" spans="1:20" ht="15.75" thickBot="1" x14ac:dyDescent="0.3">
      <c r="A352" t="str">
        <f t="shared" si="5"/>
        <v/>
      </c>
      <c r="K352">
        <v>41</v>
      </c>
      <c r="M352" s="426"/>
      <c r="N352" s="215">
        <v>173</v>
      </c>
      <c r="P352" s="426"/>
      <c r="Q352" s="215">
        <v>173</v>
      </c>
      <c r="T352">
        <v>33</v>
      </c>
    </row>
    <row r="353" spans="11:20" x14ac:dyDescent="0.25">
      <c r="K353">
        <v>45</v>
      </c>
      <c r="M353" s="425" t="s">
        <v>282</v>
      </c>
      <c r="N353" s="214">
        <v>0.45150000000000001</v>
      </c>
      <c r="P353" s="425" t="s">
        <v>267</v>
      </c>
      <c r="Q353" s="214">
        <v>0.52170000000000005</v>
      </c>
      <c r="T353">
        <v>36</v>
      </c>
    </row>
    <row r="354" spans="11:20" ht="15.75" thickBot="1" x14ac:dyDescent="0.3">
      <c r="K354">
        <v>49</v>
      </c>
      <c r="M354" s="426"/>
      <c r="N354" s="215">
        <v>174</v>
      </c>
      <c r="P354" s="426"/>
      <c r="Q354" s="215">
        <v>174</v>
      </c>
      <c r="T354">
        <v>48</v>
      </c>
    </row>
    <row r="355" spans="11:20" x14ac:dyDescent="0.25">
      <c r="K355">
        <v>51</v>
      </c>
      <c r="M355" s="425" t="s">
        <v>95</v>
      </c>
      <c r="N355" s="214">
        <v>0.45050000000000001</v>
      </c>
      <c r="P355" s="425" t="s">
        <v>397</v>
      </c>
      <c r="Q355" s="214">
        <v>0.5181</v>
      </c>
      <c r="T355">
        <v>50</v>
      </c>
    </row>
    <row r="356" spans="11:20" ht="15.75" thickBot="1" x14ac:dyDescent="0.3">
      <c r="K356">
        <v>52</v>
      </c>
      <c r="M356" s="426"/>
      <c r="N356" s="215">
        <v>175</v>
      </c>
      <c r="P356" s="426"/>
      <c r="Q356" s="215">
        <v>175</v>
      </c>
      <c r="T356">
        <v>51</v>
      </c>
    </row>
    <row r="357" spans="11:20" ht="15.75" thickBot="1" x14ac:dyDescent="0.3">
      <c r="K357">
        <v>54</v>
      </c>
      <c r="M357" s="62" t="s">
        <v>25</v>
      </c>
      <c r="N357" s="63" t="s">
        <v>398</v>
      </c>
      <c r="P357" s="62" t="s">
        <v>25</v>
      </c>
      <c r="Q357" s="63" t="s">
        <v>398</v>
      </c>
      <c r="T357">
        <v>53</v>
      </c>
    </row>
    <row r="358" spans="11:20" x14ac:dyDescent="0.25">
      <c r="K358">
        <v>56</v>
      </c>
      <c r="M358" s="425" t="s">
        <v>344</v>
      </c>
      <c r="N358" s="214">
        <v>0.45029999999999998</v>
      </c>
      <c r="P358" s="425" t="s">
        <v>206</v>
      </c>
      <c r="Q358" s="214">
        <v>0.51629999999999998</v>
      </c>
      <c r="T358">
        <v>54</v>
      </c>
    </row>
    <row r="359" spans="11:20" ht="15.75" thickBot="1" x14ac:dyDescent="0.3">
      <c r="K359">
        <v>57</v>
      </c>
      <c r="M359" s="426"/>
      <c r="N359" s="215">
        <v>176</v>
      </c>
      <c r="P359" s="426"/>
      <c r="Q359" s="215">
        <v>176</v>
      </c>
      <c r="T359">
        <v>55</v>
      </c>
    </row>
    <row r="360" spans="11:20" x14ac:dyDescent="0.25">
      <c r="K360">
        <v>58</v>
      </c>
      <c r="M360" s="425" t="s">
        <v>153</v>
      </c>
      <c r="N360" s="214">
        <v>0.44990000000000002</v>
      </c>
      <c r="P360" s="425" t="s">
        <v>441</v>
      </c>
      <c r="Q360" s="214">
        <v>0.51519999999999999</v>
      </c>
      <c r="T360">
        <v>57</v>
      </c>
    </row>
    <row r="361" spans="11:20" ht="15.75" thickBot="1" x14ac:dyDescent="0.3">
      <c r="K361">
        <v>61</v>
      </c>
      <c r="M361" s="426"/>
      <c r="N361" s="215">
        <v>177</v>
      </c>
      <c r="P361" s="426"/>
      <c r="Q361" s="215">
        <v>177</v>
      </c>
      <c r="T361">
        <v>59</v>
      </c>
    </row>
    <row r="362" spans="11:20" x14ac:dyDescent="0.25">
      <c r="K362">
        <v>62</v>
      </c>
      <c r="M362" s="425" t="s">
        <v>378</v>
      </c>
      <c r="N362" s="214">
        <v>0.44840000000000002</v>
      </c>
      <c r="P362" s="425" t="s">
        <v>76</v>
      </c>
      <c r="Q362" s="214">
        <v>0.51280000000000003</v>
      </c>
      <c r="T362">
        <v>60</v>
      </c>
    </row>
    <row r="363" spans="11:20" ht="15.75" thickBot="1" x14ac:dyDescent="0.3">
      <c r="K363">
        <v>63</v>
      </c>
      <c r="M363" s="426"/>
      <c r="N363" s="215">
        <v>178</v>
      </c>
      <c r="P363" s="426"/>
      <c r="Q363" s="215">
        <v>178</v>
      </c>
      <c r="T363">
        <v>61</v>
      </c>
    </row>
    <row r="364" spans="11:20" x14ac:dyDescent="0.25">
      <c r="K364">
        <v>65</v>
      </c>
      <c r="M364" s="425" t="s">
        <v>85</v>
      </c>
      <c r="N364" s="214">
        <v>0.4476</v>
      </c>
      <c r="P364" s="425" t="s">
        <v>128</v>
      </c>
      <c r="Q364" s="214">
        <v>0.50919999999999999</v>
      </c>
      <c r="T364">
        <v>63</v>
      </c>
    </row>
    <row r="365" spans="11:20" ht="15.75" thickBot="1" x14ac:dyDescent="0.3">
      <c r="K365">
        <v>69</v>
      </c>
      <c r="M365" s="426"/>
      <c r="N365" s="215">
        <v>179</v>
      </c>
      <c r="P365" s="426"/>
      <c r="Q365" s="215">
        <v>179</v>
      </c>
      <c r="T365">
        <v>64</v>
      </c>
    </row>
    <row r="366" spans="11:20" x14ac:dyDescent="0.25">
      <c r="K366">
        <v>70</v>
      </c>
      <c r="M366" s="425" t="s">
        <v>66</v>
      </c>
      <c r="N366" s="214">
        <v>0.44429999999999997</v>
      </c>
      <c r="P366" s="12" t="s">
        <v>386</v>
      </c>
      <c r="Q366" s="214">
        <v>0.50919999999999999</v>
      </c>
      <c r="T366">
        <v>65</v>
      </c>
    </row>
    <row r="367" spans="11:20" ht="15.75" thickBot="1" x14ac:dyDescent="0.3">
      <c r="K367">
        <v>71</v>
      </c>
      <c r="M367" s="426"/>
      <c r="N367" s="215">
        <v>180</v>
      </c>
      <c r="P367" s="13" t="s">
        <v>439</v>
      </c>
      <c r="Q367" s="215">
        <v>180</v>
      </c>
      <c r="T367">
        <v>67</v>
      </c>
    </row>
    <row r="368" spans="11:20" x14ac:dyDescent="0.25">
      <c r="K368">
        <v>72</v>
      </c>
      <c r="M368" s="425" t="s">
        <v>315</v>
      </c>
      <c r="N368" s="214">
        <v>0.44190000000000002</v>
      </c>
      <c r="P368" s="425" t="s">
        <v>115</v>
      </c>
      <c r="Q368" s="214">
        <v>0.50760000000000005</v>
      </c>
      <c r="T368">
        <v>68</v>
      </c>
    </row>
    <row r="369" spans="11:20" ht="15.75" thickBot="1" x14ac:dyDescent="0.3">
      <c r="K369">
        <v>73</v>
      </c>
      <c r="M369" s="426"/>
      <c r="N369" s="215">
        <v>181</v>
      </c>
      <c r="P369" s="426"/>
      <c r="Q369" s="215">
        <v>181</v>
      </c>
      <c r="T369">
        <v>69</v>
      </c>
    </row>
    <row r="370" spans="11:20" x14ac:dyDescent="0.25">
      <c r="K370">
        <v>74</v>
      </c>
      <c r="M370" s="12" t="s">
        <v>386</v>
      </c>
      <c r="N370" s="214">
        <v>0.44</v>
      </c>
      <c r="P370" s="425" t="s">
        <v>396</v>
      </c>
      <c r="Q370" s="214">
        <v>0.50619999999999998</v>
      </c>
      <c r="T370">
        <v>71</v>
      </c>
    </row>
    <row r="371" spans="11:20" ht="15.75" thickBot="1" x14ac:dyDescent="0.3">
      <c r="K371">
        <v>75</v>
      </c>
      <c r="M371" s="13" t="s">
        <v>439</v>
      </c>
      <c r="N371" s="215">
        <v>182</v>
      </c>
      <c r="P371" s="426"/>
      <c r="Q371" s="215">
        <v>182</v>
      </c>
      <c r="T371">
        <v>72</v>
      </c>
    </row>
    <row r="372" spans="11:20" x14ac:dyDescent="0.25">
      <c r="K372">
        <v>77</v>
      </c>
      <c r="M372" s="425" t="s">
        <v>389</v>
      </c>
      <c r="N372" s="214">
        <v>0.43990000000000001</v>
      </c>
      <c r="P372" s="425" t="s">
        <v>149</v>
      </c>
      <c r="Q372" s="214">
        <v>0.50270000000000004</v>
      </c>
      <c r="T372">
        <v>73</v>
      </c>
    </row>
    <row r="373" spans="11:20" ht="15.75" thickBot="1" x14ac:dyDescent="0.3">
      <c r="K373">
        <v>78</v>
      </c>
      <c r="M373" s="426"/>
      <c r="N373" s="215">
        <v>183</v>
      </c>
      <c r="P373" s="426"/>
      <c r="Q373" s="215">
        <v>183</v>
      </c>
      <c r="T373">
        <v>76</v>
      </c>
    </row>
    <row r="374" spans="11:20" x14ac:dyDescent="0.25">
      <c r="K374">
        <v>79</v>
      </c>
      <c r="M374" s="425" t="s">
        <v>82</v>
      </c>
      <c r="N374" s="214">
        <v>0.43169999999999997</v>
      </c>
      <c r="P374" s="425" t="s">
        <v>309</v>
      </c>
      <c r="Q374" s="214">
        <v>0.50170000000000003</v>
      </c>
      <c r="T374">
        <v>77</v>
      </c>
    </row>
    <row r="375" spans="11:20" ht="15.75" thickBot="1" x14ac:dyDescent="0.3">
      <c r="K375">
        <v>80</v>
      </c>
      <c r="M375" s="426"/>
      <c r="N375" s="215">
        <v>184</v>
      </c>
      <c r="P375" s="426"/>
      <c r="Q375" s="215">
        <v>184</v>
      </c>
      <c r="T375">
        <v>79</v>
      </c>
    </row>
    <row r="376" spans="11:20" x14ac:dyDescent="0.25">
      <c r="K376">
        <v>81</v>
      </c>
      <c r="M376" s="425" t="s">
        <v>212</v>
      </c>
      <c r="N376" s="214">
        <v>0.43120000000000003</v>
      </c>
      <c r="P376" s="425" t="s">
        <v>130</v>
      </c>
      <c r="Q376" s="214">
        <v>0.49940000000000001</v>
      </c>
      <c r="T376">
        <v>80</v>
      </c>
    </row>
    <row r="377" spans="11:20" ht="15.75" thickBot="1" x14ac:dyDescent="0.3">
      <c r="K377">
        <v>82</v>
      </c>
      <c r="M377" s="426"/>
      <c r="N377" s="215">
        <v>185</v>
      </c>
      <c r="P377" s="426"/>
      <c r="Q377" s="215">
        <v>185</v>
      </c>
      <c r="T377">
        <v>82</v>
      </c>
    </row>
    <row r="378" spans="11:20" x14ac:dyDescent="0.25">
      <c r="K378">
        <v>83</v>
      </c>
      <c r="M378" s="425" t="s">
        <v>261</v>
      </c>
      <c r="N378" s="214">
        <v>0.43009999999999998</v>
      </c>
      <c r="P378" s="425" t="s">
        <v>82</v>
      </c>
      <c r="Q378" s="214">
        <v>0.4929</v>
      </c>
      <c r="T378">
        <v>85</v>
      </c>
    </row>
    <row r="379" spans="11:20" ht="15.75" thickBot="1" x14ac:dyDescent="0.3">
      <c r="K379">
        <v>84</v>
      </c>
      <c r="M379" s="426"/>
      <c r="N379" s="215">
        <v>186</v>
      </c>
      <c r="P379" s="426"/>
      <c r="Q379" s="215">
        <v>186</v>
      </c>
      <c r="T379">
        <v>87</v>
      </c>
    </row>
    <row r="380" spans="11:20" x14ac:dyDescent="0.25">
      <c r="K380">
        <v>85</v>
      </c>
      <c r="M380" s="425" t="s">
        <v>350</v>
      </c>
      <c r="N380" s="214">
        <v>0.42859999999999998</v>
      </c>
      <c r="P380" s="12" t="s">
        <v>56</v>
      </c>
      <c r="Q380" s="214">
        <v>0.48970000000000002</v>
      </c>
      <c r="T380">
        <v>88</v>
      </c>
    </row>
    <row r="381" spans="11:20" ht="15.75" thickBot="1" x14ac:dyDescent="0.3">
      <c r="K381">
        <v>86</v>
      </c>
      <c r="M381" s="426"/>
      <c r="N381" s="215">
        <v>187</v>
      </c>
      <c r="P381" s="13" t="s">
        <v>434</v>
      </c>
      <c r="Q381" s="215">
        <v>187</v>
      </c>
      <c r="T381">
        <v>89</v>
      </c>
    </row>
    <row r="382" spans="11:20" x14ac:dyDescent="0.25">
      <c r="K382">
        <v>88</v>
      </c>
      <c r="M382" s="425" t="s">
        <v>318</v>
      </c>
      <c r="N382" s="214">
        <v>0.42659999999999998</v>
      </c>
      <c r="P382" s="425" t="s">
        <v>160</v>
      </c>
      <c r="Q382" s="214">
        <v>0.48859999999999998</v>
      </c>
      <c r="T382">
        <v>90</v>
      </c>
    </row>
    <row r="383" spans="11:20" ht="15.75" thickBot="1" x14ac:dyDescent="0.3">
      <c r="K383">
        <v>89</v>
      </c>
      <c r="M383" s="426"/>
      <c r="N383" s="215">
        <v>188</v>
      </c>
      <c r="P383" s="426"/>
      <c r="Q383" s="215">
        <v>188</v>
      </c>
      <c r="T383">
        <v>91</v>
      </c>
    </row>
    <row r="384" spans="11:20" x14ac:dyDescent="0.25">
      <c r="K384">
        <v>91</v>
      </c>
      <c r="M384" s="425" t="s">
        <v>198</v>
      </c>
      <c r="N384" s="214">
        <v>0.41949999999999998</v>
      </c>
      <c r="P384" s="425" t="s">
        <v>67</v>
      </c>
      <c r="Q384" s="214">
        <v>0.48330000000000001</v>
      </c>
      <c r="T384">
        <v>92</v>
      </c>
    </row>
    <row r="385" spans="11:20" ht="15.75" thickBot="1" x14ac:dyDescent="0.3">
      <c r="K385">
        <v>92</v>
      </c>
      <c r="M385" s="426"/>
      <c r="N385" s="215">
        <v>189</v>
      </c>
      <c r="P385" s="426"/>
      <c r="Q385" s="215">
        <v>189</v>
      </c>
      <c r="T385">
        <v>93</v>
      </c>
    </row>
    <row r="386" spans="11:20" x14ac:dyDescent="0.25">
      <c r="K386">
        <v>93</v>
      </c>
      <c r="M386" s="425" t="s">
        <v>161</v>
      </c>
      <c r="N386" s="214">
        <v>0.41110000000000002</v>
      </c>
      <c r="P386" s="425" t="s">
        <v>178</v>
      </c>
      <c r="Q386" s="214">
        <v>0.48259999999999997</v>
      </c>
      <c r="T386">
        <v>94</v>
      </c>
    </row>
    <row r="387" spans="11:20" ht="15.75" thickBot="1" x14ac:dyDescent="0.3">
      <c r="K387">
        <v>94</v>
      </c>
      <c r="M387" s="426"/>
      <c r="N387" s="215">
        <v>190</v>
      </c>
      <c r="P387" s="426"/>
      <c r="Q387" s="215">
        <v>190</v>
      </c>
      <c r="T387">
        <v>95</v>
      </c>
    </row>
    <row r="388" spans="11:20" x14ac:dyDescent="0.25">
      <c r="K388">
        <v>95</v>
      </c>
      <c r="M388" s="425" t="s">
        <v>149</v>
      </c>
      <c r="N388" s="214">
        <v>0.40849999999999997</v>
      </c>
      <c r="P388" s="425" t="s">
        <v>344</v>
      </c>
      <c r="Q388" s="214">
        <v>0.48220000000000002</v>
      </c>
      <c r="T388">
        <v>96</v>
      </c>
    </row>
    <row r="389" spans="11:20" ht="15.75" thickBot="1" x14ac:dyDescent="0.3">
      <c r="K389">
        <v>96</v>
      </c>
      <c r="M389" s="426"/>
      <c r="N389" s="215">
        <v>191</v>
      </c>
      <c r="P389" s="426"/>
      <c r="Q389" s="215">
        <v>191</v>
      </c>
      <c r="T389">
        <v>97</v>
      </c>
    </row>
    <row r="390" spans="11:20" x14ac:dyDescent="0.25">
      <c r="K390">
        <v>97</v>
      </c>
      <c r="M390" s="425" t="s">
        <v>322</v>
      </c>
      <c r="N390" s="214">
        <v>0.40589999999999998</v>
      </c>
      <c r="P390" s="425" t="s">
        <v>243</v>
      </c>
      <c r="Q390" s="214">
        <v>0.48039999999999999</v>
      </c>
      <c r="T390">
        <v>99</v>
      </c>
    </row>
    <row r="391" spans="11:20" ht="15.75" thickBot="1" x14ac:dyDescent="0.3">
      <c r="K391">
        <v>98</v>
      </c>
      <c r="M391" s="426"/>
      <c r="N391" s="215">
        <v>192</v>
      </c>
      <c r="P391" s="426"/>
      <c r="Q391" s="215">
        <v>192</v>
      </c>
      <c r="T391">
        <v>100</v>
      </c>
    </row>
    <row r="392" spans="11:20" x14ac:dyDescent="0.25">
      <c r="K392">
        <v>99</v>
      </c>
      <c r="M392" s="425" t="s">
        <v>310</v>
      </c>
      <c r="N392" s="214">
        <v>0.40579999999999999</v>
      </c>
      <c r="P392" s="425" t="s">
        <v>121</v>
      </c>
      <c r="Q392" s="214">
        <v>0.47989999999999999</v>
      </c>
      <c r="T392">
        <v>101</v>
      </c>
    </row>
    <row r="393" spans="11:20" ht="15.75" thickBot="1" x14ac:dyDescent="0.3">
      <c r="K393">
        <v>100</v>
      </c>
      <c r="M393" s="426"/>
      <c r="N393" s="215">
        <v>193</v>
      </c>
      <c r="P393" s="426"/>
      <c r="Q393" s="215">
        <v>193</v>
      </c>
      <c r="T393">
        <v>102</v>
      </c>
    </row>
    <row r="394" spans="11:20" x14ac:dyDescent="0.25">
      <c r="K394">
        <v>101</v>
      </c>
      <c r="M394" s="425" t="s">
        <v>199</v>
      </c>
      <c r="N394" s="214">
        <v>0.40450000000000003</v>
      </c>
      <c r="P394" s="425" t="s">
        <v>385</v>
      </c>
      <c r="Q394" s="214">
        <v>0.4788</v>
      </c>
      <c r="T394">
        <v>104</v>
      </c>
    </row>
    <row r="395" spans="11:20" ht="15.75" thickBot="1" x14ac:dyDescent="0.3">
      <c r="K395">
        <v>102</v>
      </c>
      <c r="M395" s="426"/>
      <c r="N395" s="215">
        <v>194</v>
      </c>
      <c r="P395" s="426"/>
      <c r="Q395" s="215">
        <v>194</v>
      </c>
      <c r="T395">
        <v>106</v>
      </c>
    </row>
    <row r="396" spans="11:20" x14ac:dyDescent="0.25">
      <c r="K396">
        <v>103</v>
      </c>
      <c r="M396" s="12" t="s">
        <v>191</v>
      </c>
      <c r="N396" s="214">
        <v>0.40089999999999998</v>
      </c>
      <c r="P396" s="425" t="s">
        <v>298</v>
      </c>
      <c r="Q396" s="214">
        <v>0.47789999999999999</v>
      </c>
      <c r="T396">
        <v>107</v>
      </c>
    </row>
    <row r="397" spans="11:20" ht="15.75" thickBot="1" x14ac:dyDescent="0.3">
      <c r="K397">
        <v>104</v>
      </c>
      <c r="M397" s="13" t="s">
        <v>440</v>
      </c>
      <c r="N397" s="215">
        <v>195</v>
      </c>
      <c r="P397" s="426"/>
      <c r="Q397" s="215">
        <v>195</v>
      </c>
      <c r="T397">
        <v>108</v>
      </c>
    </row>
    <row r="398" spans="11:20" x14ac:dyDescent="0.25">
      <c r="K398">
        <v>105</v>
      </c>
      <c r="M398" s="12" t="s">
        <v>317</v>
      </c>
      <c r="N398" s="214">
        <v>0.40029999999999999</v>
      </c>
      <c r="P398" s="425" t="s">
        <v>101</v>
      </c>
      <c r="Q398" s="214">
        <v>0.4768</v>
      </c>
      <c r="T398">
        <v>109</v>
      </c>
    </row>
    <row r="399" spans="11:20" ht="15.75" thickBot="1" x14ac:dyDescent="0.3">
      <c r="K399">
        <v>106</v>
      </c>
      <c r="M399" s="13" t="s">
        <v>439</v>
      </c>
      <c r="N399" s="215">
        <v>196</v>
      </c>
      <c r="P399" s="426"/>
      <c r="Q399" s="215">
        <v>196</v>
      </c>
      <c r="T399">
        <v>110</v>
      </c>
    </row>
    <row r="400" spans="11:20" x14ac:dyDescent="0.25">
      <c r="K400">
        <v>107</v>
      </c>
      <c r="M400" s="425" t="s">
        <v>192</v>
      </c>
      <c r="N400" s="214">
        <v>0.39950000000000002</v>
      </c>
      <c r="P400" s="425" t="s">
        <v>364</v>
      </c>
      <c r="Q400" s="214">
        <v>0.47349999999999998</v>
      </c>
      <c r="T400">
        <v>111</v>
      </c>
    </row>
    <row r="401" spans="11:20" ht="15.75" thickBot="1" x14ac:dyDescent="0.3">
      <c r="K401">
        <v>109</v>
      </c>
      <c r="M401" s="426"/>
      <c r="N401" s="215">
        <v>197</v>
      </c>
      <c r="P401" s="426"/>
      <c r="Q401" s="215">
        <v>197</v>
      </c>
      <c r="T401">
        <v>112</v>
      </c>
    </row>
    <row r="402" spans="11:20" x14ac:dyDescent="0.25">
      <c r="K402">
        <v>110</v>
      </c>
      <c r="M402" s="425" t="s">
        <v>342</v>
      </c>
      <c r="N402" s="214">
        <v>0.3957</v>
      </c>
      <c r="P402" s="425" t="s">
        <v>224</v>
      </c>
      <c r="Q402" s="214">
        <v>0.47110000000000002</v>
      </c>
      <c r="T402">
        <v>113</v>
      </c>
    </row>
    <row r="403" spans="11:20" ht="15.75" thickBot="1" x14ac:dyDescent="0.3">
      <c r="K403">
        <v>111</v>
      </c>
      <c r="M403" s="426"/>
      <c r="N403" s="215">
        <v>198</v>
      </c>
      <c r="P403" s="426"/>
      <c r="Q403" s="215">
        <v>198</v>
      </c>
      <c r="T403">
        <v>114</v>
      </c>
    </row>
    <row r="404" spans="11:20" x14ac:dyDescent="0.25">
      <c r="K404">
        <v>112</v>
      </c>
      <c r="M404" s="425" t="s">
        <v>341</v>
      </c>
      <c r="N404" s="214">
        <v>0.39419999999999999</v>
      </c>
      <c r="P404" s="425" t="s">
        <v>300</v>
      </c>
      <c r="Q404" s="214">
        <v>0.46960000000000002</v>
      </c>
      <c r="T404">
        <v>116</v>
      </c>
    </row>
    <row r="405" spans="11:20" ht="15.75" thickBot="1" x14ac:dyDescent="0.3">
      <c r="K405">
        <v>113</v>
      </c>
      <c r="M405" s="426"/>
      <c r="N405" s="215">
        <v>199</v>
      </c>
      <c r="P405" s="426"/>
      <c r="Q405" s="215">
        <v>199</v>
      </c>
      <c r="T405">
        <v>118</v>
      </c>
    </row>
    <row r="406" spans="11:20" x14ac:dyDescent="0.25">
      <c r="K406">
        <v>114</v>
      </c>
      <c r="M406" s="425" t="s">
        <v>358</v>
      </c>
      <c r="N406" s="214">
        <v>0.39369999999999999</v>
      </c>
      <c r="P406" s="425" t="s">
        <v>64</v>
      </c>
      <c r="Q406" s="214">
        <v>0.46510000000000001</v>
      </c>
      <c r="T406">
        <v>119</v>
      </c>
    </row>
    <row r="407" spans="11:20" ht="15.75" thickBot="1" x14ac:dyDescent="0.3">
      <c r="K407">
        <v>116</v>
      </c>
      <c r="M407" s="426"/>
      <c r="N407" s="215">
        <v>200</v>
      </c>
      <c r="P407" s="426"/>
      <c r="Q407" s="215">
        <v>200</v>
      </c>
      <c r="T407">
        <v>120</v>
      </c>
    </row>
    <row r="408" spans="11:20" ht="15.75" thickBot="1" x14ac:dyDescent="0.3">
      <c r="K408">
        <v>118</v>
      </c>
      <c r="M408" s="62" t="s">
        <v>25</v>
      </c>
      <c r="N408" s="63" t="s">
        <v>398</v>
      </c>
      <c r="P408" s="62" t="s">
        <v>25</v>
      </c>
      <c r="Q408" s="63" t="s">
        <v>398</v>
      </c>
      <c r="T408">
        <v>121</v>
      </c>
    </row>
    <row r="409" spans="11:20" x14ac:dyDescent="0.25">
      <c r="K409">
        <v>119</v>
      </c>
      <c r="M409" s="425" t="s">
        <v>235</v>
      </c>
      <c r="N409" s="214">
        <v>0.39300000000000002</v>
      </c>
      <c r="P409" s="425" t="s">
        <v>303</v>
      </c>
      <c r="Q409" s="214">
        <v>0.45960000000000001</v>
      </c>
      <c r="T409">
        <v>122</v>
      </c>
    </row>
    <row r="410" spans="11:20" ht="15.75" thickBot="1" x14ac:dyDescent="0.3">
      <c r="K410">
        <v>120</v>
      </c>
      <c r="M410" s="426"/>
      <c r="N410" s="215">
        <v>201</v>
      </c>
      <c r="P410" s="426"/>
      <c r="Q410" s="215">
        <v>201</v>
      </c>
      <c r="T410">
        <v>123</v>
      </c>
    </row>
    <row r="411" spans="11:20" x14ac:dyDescent="0.25">
      <c r="K411">
        <v>121</v>
      </c>
      <c r="M411" s="425" t="s">
        <v>67</v>
      </c>
      <c r="N411" s="214">
        <v>0.39200000000000002</v>
      </c>
      <c r="P411" s="425" t="s">
        <v>194</v>
      </c>
      <c r="Q411" s="214">
        <v>0.45379999999999998</v>
      </c>
      <c r="T411">
        <v>124</v>
      </c>
    </row>
    <row r="412" spans="11:20" ht="15.75" thickBot="1" x14ac:dyDescent="0.3">
      <c r="K412">
        <v>122</v>
      </c>
      <c r="M412" s="426"/>
      <c r="N412" s="215">
        <v>202</v>
      </c>
      <c r="P412" s="426"/>
      <c r="Q412" s="215">
        <v>202</v>
      </c>
      <c r="T412">
        <v>125</v>
      </c>
    </row>
    <row r="413" spans="11:20" x14ac:dyDescent="0.25">
      <c r="K413">
        <v>124</v>
      </c>
      <c r="M413" s="425" t="s">
        <v>158</v>
      </c>
      <c r="N413" s="214">
        <v>0.39050000000000001</v>
      </c>
      <c r="P413" s="425" t="s">
        <v>348</v>
      </c>
      <c r="Q413" s="214">
        <v>0.4536</v>
      </c>
      <c r="T413">
        <v>126</v>
      </c>
    </row>
    <row r="414" spans="11:20" ht="15.75" thickBot="1" x14ac:dyDescent="0.3">
      <c r="K414">
        <v>125</v>
      </c>
      <c r="M414" s="426"/>
      <c r="N414" s="215">
        <v>203</v>
      </c>
      <c r="P414" s="426"/>
      <c r="Q414" s="215">
        <v>203</v>
      </c>
      <c r="T414">
        <v>127</v>
      </c>
    </row>
    <row r="415" spans="11:20" x14ac:dyDescent="0.25">
      <c r="K415">
        <v>126</v>
      </c>
      <c r="M415" s="425" t="s">
        <v>134</v>
      </c>
      <c r="N415" s="214">
        <v>0.39029999999999998</v>
      </c>
      <c r="P415" s="425" t="s">
        <v>310</v>
      </c>
      <c r="Q415" s="214">
        <v>0.4506</v>
      </c>
      <c r="T415">
        <v>128</v>
      </c>
    </row>
    <row r="416" spans="11:20" ht="15.75" thickBot="1" x14ac:dyDescent="0.3">
      <c r="K416">
        <v>127</v>
      </c>
      <c r="M416" s="426"/>
      <c r="N416" s="215">
        <v>204</v>
      </c>
      <c r="P416" s="426"/>
      <c r="Q416" s="215">
        <v>204</v>
      </c>
      <c r="T416">
        <v>129</v>
      </c>
    </row>
    <row r="417" spans="11:20" x14ac:dyDescent="0.25">
      <c r="K417">
        <v>128</v>
      </c>
      <c r="M417" s="425" t="s">
        <v>80</v>
      </c>
      <c r="N417" s="214">
        <v>0.38729999999999998</v>
      </c>
      <c r="P417" s="425" t="s">
        <v>144</v>
      </c>
      <c r="Q417" s="214">
        <v>0.44769999999999999</v>
      </c>
      <c r="T417">
        <v>131</v>
      </c>
    </row>
    <row r="418" spans="11:20" ht="15.75" thickBot="1" x14ac:dyDescent="0.3">
      <c r="K418">
        <v>129</v>
      </c>
      <c r="M418" s="426"/>
      <c r="N418" s="215">
        <v>205</v>
      </c>
      <c r="P418" s="426"/>
      <c r="Q418" s="215">
        <v>205</v>
      </c>
      <c r="T418">
        <v>132</v>
      </c>
    </row>
    <row r="419" spans="11:20" x14ac:dyDescent="0.25">
      <c r="K419">
        <v>131</v>
      </c>
      <c r="M419" s="425" t="s">
        <v>229</v>
      </c>
      <c r="N419" s="214">
        <v>0.38419999999999999</v>
      </c>
      <c r="P419" s="12" t="s">
        <v>191</v>
      </c>
      <c r="Q419" s="214">
        <v>0.44719999999999999</v>
      </c>
      <c r="T419">
        <v>133</v>
      </c>
    </row>
    <row r="420" spans="11:20" ht="15.75" thickBot="1" x14ac:dyDescent="0.3">
      <c r="K420">
        <v>133</v>
      </c>
      <c r="M420" s="426"/>
      <c r="N420" s="215">
        <v>206</v>
      </c>
      <c r="P420" s="13" t="s">
        <v>440</v>
      </c>
      <c r="Q420" s="215">
        <v>206</v>
      </c>
      <c r="T420">
        <v>134</v>
      </c>
    </row>
    <row r="421" spans="11:20" x14ac:dyDescent="0.25">
      <c r="K421">
        <v>134</v>
      </c>
      <c r="M421" s="425" t="s">
        <v>130</v>
      </c>
      <c r="N421" s="214">
        <v>0.38400000000000001</v>
      </c>
      <c r="P421" s="425" t="s">
        <v>134</v>
      </c>
      <c r="Q421" s="214">
        <v>0.44440000000000002</v>
      </c>
      <c r="T421">
        <v>135</v>
      </c>
    </row>
    <row r="422" spans="11:20" ht="15.75" thickBot="1" x14ac:dyDescent="0.3">
      <c r="K422">
        <v>135</v>
      </c>
      <c r="M422" s="426"/>
      <c r="N422" s="215">
        <v>207</v>
      </c>
      <c r="P422" s="426"/>
      <c r="Q422" s="215">
        <v>207</v>
      </c>
      <c r="T422">
        <v>136</v>
      </c>
    </row>
    <row r="423" spans="11:20" x14ac:dyDescent="0.25">
      <c r="K423">
        <v>136</v>
      </c>
      <c r="M423" s="425" t="s">
        <v>273</v>
      </c>
      <c r="N423" s="214">
        <v>0.37790000000000001</v>
      </c>
      <c r="P423" s="425" t="s">
        <v>261</v>
      </c>
      <c r="Q423" s="214">
        <v>0.44240000000000002</v>
      </c>
      <c r="T423">
        <v>137</v>
      </c>
    </row>
    <row r="424" spans="11:20" ht="15.75" thickBot="1" x14ac:dyDescent="0.3">
      <c r="K424">
        <v>137</v>
      </c>
      <c r="M424" s="426"/>
      <c r="N424" s="215">
        <v>208</v>
      </c>
      <c r="P424" s="426"/>
      <c r="Q424" s="215">
        <v>208</v>
      </c>
      <c r="T424">
        <v>138</v>
      </c>
    </row>
    <row r="425" spans="11:20" x14ac:dyDescent="0.25">
      <c r="K425">
        <v>138</v>
      </c>
      <c r="M425" s="425" t="s">
        <v>384</v>
      </c>
      <c r="N425" s="214">
        <v>0.37080000000000002</v>
      </c>
      <c r="P425" s="425" t="s">
        <v>287</v>
      </c>
      <c r="Q425" s="214">
        <v>0.44180000000000003</v>
      </c>
      <c r="T425">
        <v>139</v>
      </c>
    </row>
    <row r="426" spans="11:20" ht="15.75" thickBot="1" x14ac:dyDescent="0.3">
      <c r="K426">
        <v>139</v>
      </c>
      <c r="M426" s="426"/>
      <c r="N426" s="215">
        <v>209</v>
      </c>
      <c r="P426" s="426"/>
      <c r="Q426" s="215">
        <v>209</v>
      </c>
      <c r="T426">
        <v>140</v>
      </c>
    </row>
    <row r="427" spans="11:20" x14ac:dyDescent="0.25">
      <c r="K427">
        <v>140</v>
      </c>
      <c r="M427" s="425" t="s">
        <v>94</v>
      </c>
      <c r="N427" s="214">
        <v>0.3705</v>
      </c>
      <c r="P427" s="425" t="s">
        <v>231</v>
      </c>
      <c r="Q427" s="214">
        <v>0.439</v>
      </c>
      <c r="T427">
        <v>141</v>
      </c>
    </row>
    <row r="428" spans="11:20" ht="15.75" thickBot="1" x14ac:dyDescent="0.3">
      <c r="K428">
        <v>141</v>
      </c>
      <c r="M428" s="426"/>
      <c r="N428" s="215">
        <v>210</v>
      </c>
      <c r="P428" s="426"/>
      <c r="Q428" s="215">
        <v>210</v>
      </c>
      <c r="T428">
        <v>142</v>
      </c>
    </row>
    <row r="429" spans="11:20" x14ac:dyDescent="0.25">
      <c r="K429">
        <v>142</v>
      </c>
      <c r="M429" s="425" t="s">
        <v>110</v>
      </c>
      <c r="N429" s="214">
        <v>0.37030000000000002</v>
      </c>
      <c r="P429" s="425" t="s">
        <v>155</v>
      </c>
      <c r="Q429" s="214">
        <v>0.43519999999999998</v>
      </c>
      <c r="T429">
        <v>143</v>
      </c>
    </row>
    <row r="430" spans="11:20" ht="15.75" thickBot="1" x14ac:dyDescent="0.3">
      <c r="K430">
        <v>143</v>
      </c>
      <c r="M430" s="426"/>
      <c r="N430" s="215">
        <v>211</v>
      </c>
      <c r="P430" s="426"/>
      <c r="Q430" s="215">
        <v>211</v>
      </c>
      <c r="T430">
        <v>144</v>
      </c>
    </row>
    <row r="431" spans="11:20" x14ac:dyDescent="0.25">
      <c r="K431">
        <v>144</v>
      </c>
      <c r="M431" s="425" t="s">
        <v>334</v>
      </c>
      <c r="N431" s="214">
        <v>0.36709999999999998</v>
      </c>
      <c r="P431" s="425" t="s">
        <v>230</v>
      </c>
      <c r="Q431" s="214">
        <v>0.42659999999999998</v>
      </c>
      <c r="T431">
        <v>146</v>
      </c>
    </row>
    <row r="432" spans="11:20" ht="15.75" thickBot="1" x14ac:dyDescent="0.3">
      <c r="K432">
        <v>145</v>
      </c>
      <c r="M432" s="426"/>
      <c r="N432" s="215">
        <v>212</v>
      </c>
      <c r="P432" s="426"/>
      <c r="Q432" s="215">
        <v>212</v>
      </c>
      <c r="T432">
        <v>147</v>
      </c>
    </row>
    <row r="433" spans="11:20" x14ac:dyDescent="0.25">
      <c r="K433">
        <v>146</v>
      </c>
      <c r="M433" s="425" t="s">
        <v>214</v>
      </c>
      <c r="N433" s="214">
        <v>0.36649999999999999</v>
      </c>
      <c r="P433" s="425" t="s">
        <v>251</v>
      </c>
      <c r="Q433" s="214">
        <v>0.42280000000000001</v>
      </c>
      <c r="T433">
        <v>148</v>
      </c>
    </row>
    <row r="434" spans="11:20" ht="15.75" thickBot="1" x14ac:dyDescent="0.3">
      <c r="K434">
        <v>148</v>
      </c>
      <c r="M434" s="426"/>
      <c r="N434" s="215">
        <v>213</v>
      </c>
      <c r="P434" s="426"/>
      <c r="Q434" s="215">
        <v>213</v>
      </c>
      <c r="T434">
        <v>149</v>
      </c>
    </row>
    <row r="435" spans="11:20" x14ac:dyDescent="0.25">
      <c r="K435">
        <v>149</v>
      </c>
      <c r="M435" s="425" t="s">
        <v>93</v>
      </c>
      <c r="N435" s="214">
        <v>0.36499999999999999</v>
      </c>
      <c r="P435" s="425" t="s">
        <v>86</v>
      </c>
      <c r="Q435" s="214">
        <v>0.42159999999999997</v>
      </c>
      <c r="T435">
        <v>150</v>
      </c>
    </row>
    <row r="436" spans="11:20" ht="15.75" thickBot="1" x14ac:dyDescent="0.3">
      <c r="K436">
        <v>151</v>
      </c>
      <c r="M436" s="426"/>
      <c r="N436" s="215">
        <v>214</v>
      </c>
      <c r="P436" s="426"/>
      <c r="Q436" s="215">
        <v>214</v>
      </c>
      <c r="T436">
        <v>151</v>
      </c>
    </row>
    <row r="437" spans="11:20" x14ac:dyDescent="0.25">
      <c r="K437">
        <v>152</v>
      </c>
      <c r="M437" s="425" t="s">
        <v>396</v>
      </c>
      <c r="N437" s="214">
        <v>0.36099999999999999</v>
      </c>
      <c r="P437" s="425" t="s">
        <v>345</v>
      </c>
      <c r="Q437" s="214">
        <v>0.41970000000000002</v>
      </c>
      <c r="T437">
        <v>152</v>
      </c>
    </row>
    <row r="438" spans="11:20" ht="15.75" thickBot="1" x14ac:dyDescent="0.3">
      <c r="K438">
        <v>153</v>
      </c>
      <c r="M438" s="426"/>
      <c r="N438" s="215">
        <v>215</v>
      </c>
      <c r="P438" s="426"/>
      <c r="Q438" s="215">
        <v>215</v>
      </c>
      <c r="T438">
        <v>153</v>
      </c>
    </row>
    <row r="439" spans="11:20" x14ac:dyDescent="0.25">
      <c r="K439">
        <v>154</v>
      </c>
      <c r="M439" s="425" t="s">
        <v>303</v>
      </c>
      <c r="N439" s="214">
        <v>0.35849999999999999</v>
      </c>
      <c r="P439" s="425" t="s">
        <v>389</v>
      </c>
      <c r="Q439" s="214">
        <v>0.41699999999999998</v>
      </c>
      <c r="T439">
        <v>154</v>
      </c>
    </row>
    <row r="440" spans="11:20" ht="15.75" thickBot="1" x14ac:dyDescent="0.3">
      <c r="K440">
        <v>155</v>
      </c>
      <c r="M440" s="426"/>
      <c r="N440" s="215">
        <v>216</v>
      </c>
      <c r="P440" s="426"/>
      <c r="Q440" s="215">
        <v>216</v>
      </c>
      <c r="T440">
        <v>156</v>
      </c>
    </row>
    <row r="441" spans="11:20" x14ac:dyDescent="0.25">
      <c r="K441">
        <v>156</v>
      </c>
      <c r="M441" s="425" t="s">
        <v>266</v>
      </c>
      <c r="N441" s="214">
        <v>0.35849999999999999</v>
      </c>
      <c r="P441" s="425" t="s">
        <v>296</v>
      </c>
      <c r="Q441" s="214">
        <v>0.41699999999999998</v>
      </c>
      <c r="T441">
        <v>157</v>
      </c>
    </row>
    <row r="442" spans="11:20" ht="15.75" thickBot="1" x14ac:dyDescent="0.3">
      <c r="K442">
        <v>157</v>
      </c>
      <c r="M442" s="426"/>
      <c r="N442" s="215">
        <v>217</v>
      </c>
      <c r="P442" s="426"/>
      <c r="Q442" s="215">
        <v>217</v>
      </c>
      <c r="T442">
        <v>158</v>
      </c>
    </row>
    <row r="443" spans="11:20" x14ac:dyDescent="0.25">
      <c r="K443">
        <v>158</v>
      </c>
      <c r="M443" s="425" t="s">
        <v>224</v>
      </c>
      <c r="N443" s="214">
        <v>0.35149999999999998</v>
      </c>
      <c r="P443" s="425" t="s">
        <v>254</v>
      </c>
      <c r="Q443" s="214">
        <v>0.4103</v>
      </c>
      <c r="T443">
        <v>159</v>
      </c>
    </row>
    <row r="444" spans="11:20" ht="15.75" thickBot="1" x14ac:dyDescent="0.3">
      <c r="K444">
        <v>159</v>
      </c>
      <c r="M444" s="426"/>
      <c r="N444" s="215">
        <v>218</v>
      </c>
      <c r="P444" s="426"/>
      <c r="Q444" s="215">
        <v>218</v>
      </c>
      <c r="T444">
        <v>160</v>
      </c>
    </row>
    <row r="445" spans="11:20" x14ac:dyDescent="0.25">
      <c r="K445">
        <v>160</v>
      </c>
      <c r="M445" s="425" t="s">
        <v>65</v>
      </c>
      <c r="N445" s="214">
        <v>0.34720000000000001</v>
      </c>
      <c r="P445" s="425" t="s">
        <v>140</v>
      </c>
      <c r="Q445" s="214">
        <v>0.40820000000000001</v>
      </c>
      <c r="T445">
        <v>161</v>
      </c>
    </row>
    <row r="446" spans="11:20" ht="15.75" thickBot="1" x14ac:dyDescent="0.3">
      <c r="K446">
        <v>161</v>
      </c>
      <c r="M446" s="426"/>
      <c r="N446" s="215">
        <v>219</v>
      </c>
      <c r="P446" s="426"/>
      <c r="Q446" s="215">
        <v>219</v>
      </c>
      <c r="T446">
        <v>162</v>
      </c>
    </row>
    <row r="447" spans="11:20" x14ac:dyDescent="0.25">
      <c r="K447">
        <v>162</v>
      </c>
      <c r="M447" s="425" t="s">
        <v>327</v>
      </c>
      <c r="N447" s="214">
        <v>0.33939999999999998</v>
      </c>
      <c r="P447" s="425" t="s">
        <v>392</v>
      </c>
      <c r="Q447" s="214">
        <v>0.40770000000000001</v>
      </c>
      <c r="T447">
        <v>163</v>
      </c>
    </row>
    <row r="448" spans="11:20" ht="15.75" thickBot="1" x14ac:dyDescent="0.3">
      <c r="K448">
        <v>163</v>
      </c>
      <c r="M448" s="426"/>
      <c r="N448" s="215">
        <v>220</v>
      </c>
      <c r="P448" s="426"/>
      <c r="Q448" s="215">
        <v>220</v>
      </c>
      <c r="T448">
        <v>164</v>
      </c>
    </row>
    <row r="449" spans="11:20" x14ac:dyDescent="0.25">
      <c r="K449">
        <v>164</v>
      </c>
      <c r="M449" s="425" t="s">
        <v>340</v>
      </c>
      <c r="N449" s="214">
        <v>0.33789999999999998</v>
      </c>
      <c r="P449" s="425" t="s">
        <v>107</v>
      </c>
      <c r="Q449" s="214">
        <v>0.39779999999999999</v>
      </c>
      <c r="T449">
        <v>165</v>
      </c>
    </row>
    <row r="450" spans="11:20" ht="15.75" thickBot="1" x14ac:dyDescent="0.3">
      <c r="K450">
        <v>165</v>
      </c>
      <c r="M450" s="426"/>
      <c r="N450" s="215">
        <v>221</v>
      </c>
      <c r="P450" s="426"/>
      <c r="Q450" s="215">
        <v>221</v>
      </c>
      <c r="T450">
        <v>166</v>
      </c>
    </row>
    <row r="451" spans="11:20" x14ac:dyDescent="0.25">
      <c r="K451">
        <v>166</v>
      </c>
      <c r="M451" s="425" t="s">
        <v>186</v>
      </c>
      <c r="N451" s="214">
        <v>0.33789999999999998</v>
      </c>
      <c r="P451" s="425" t="s">
        <v>79</v>
      </c>
      <c r="Q451" s="214">
        <v>0.3967</v>
      </c>
      <c r="T451">
        <v>167</v>
      </c>
    </row>
    <row r="452" spans="11:20" ht="15.75" thickBot="1" x14ac:dyDescent="0.3">
      <c r="K452">
        <v>167</v>
      </c>
      <c r="M452" s="426"/>
      <c r="N452" s="215">
        <v>222</v>
      </c>
      <c r="P452" s="426"/>
      <c r="Q452" s="215">
        <v>222</v>
      </c>
      <c r="T452">
        <v>168</v>
      </c>
    </row>
    <row r="453" spans="11:20" x14ac:dyDescent="0.25">
      <c r="K453">
        <v>168</v>
      </c>
      <c r="M453" s="425" t="s">
        <v>379</v>
      </c>
      <c r="N453" s="214">
        <v>0.33660000000000001</v>
      </c>
      <c r="P453" s="425" t="s">
        <v>164</v>
      </c>
      <c r="Q453" s="214">
        <v>0.39550000000000002</v>
      </c>
      <c r="T453">
        <v>169</v>
      </c>
    </row>
    <row r="454" spans="11:20" ht="15.75" thickBot="1" x14ac:dyDescent="0.3">
      <c r="K454">
        <v>169</v>
      </c>
      <c r="M454" s="426"/>
      <c r="N454" s="215">
        <v>223</v>
      </c>
      <c r="P454" s="426"/>
      <c r="Q454" s="215">
        <v>223</v>
      </c>
      <c r="T454">
        <v>170</v>
      </c>
    </row>
    <row r="455" spans="11:20" x14ac:dyDescent="0.25">
      <c r="K455">
        <v>170</v>
      </c>
      <c r="M455" s="425" t="s">
        <v>243</v>
      </c>
      <c r="N455" s="214">
        <v>0.33650000000000002</v>
      </c>
      <c r="P455" s="425" t="s">
        <v>252</v>
      </c>
      <c r="Q455" s="214">
        <v>0.39369999999999999</v>
      </c>
      <c r="T455">
        <v>171</v>
      </c>
    </row>
    <row r="456" spans="11:20" ht="15.75" thickBot="1" x14ac:dyDescent="0.3">
      <c r="K456">
        <v>171</v>
      </c>
      <c r="M456" s="426"/>
      <c r="N456" s="215">
        <v>224</v>
      </c>
      <c r="P456" s="426"/>
      <c r="Q456" s="215">
        <v>224</v>
      </c>
      <c r="T456">
        <v>172</v>
      </c>
    </row>
    <row r="457" spans="11:20" x14ac:dyDescent="0.25">
      <c r="K457">
        <v>172</v>
      </c>
      <c r="M457" s="425" t="s">
        <v>309</v>
      </c>
      <c r="N457" s="214">
        <v>0.33600000000000002</v>
      </c>
      <c r="P457" s="12" t="s">
        <v>245</v>
      </c>
      <c r="Q457" s="214">
        <v>0.39229999999999998</v>
      </c>
      <c r="T457">
        <v>173</v>
      </c>
    </row>
    <row r="458" spans="11:20" ht="15.75" thickBot="1" x14ac:dyDescent="0.3">
      <c r="K458">
        <v>173</v>
      </c>
      <c r="M458" s="426"/>
      <c r="N458" s="215">
        <v>225</v>
      </c>
      <c r="P458" s="13" t="s">
        <v>439</v>
      </c>
      <c r="Q458" s="215">
        <v>225</v>
      </c>
      <c r="T458">
        <v>174</v>
      </c>
    </row>
    <row r="459" spans="11:20" ht="15.75" thickBot="1" x14ac:dyDescent="0.3">
      <c r="K459">
        <v>174</v>
      </c>
      <c r="M459" s="62" t="s">
        <v>25</v>
      </c>
      <c r="N459" s="63" t="s">
        <v>398</v>
      </c>
      <c r="P459" s="62" t="s">
        <v>25</v>
      </c>
      <c r="Q459" s="63" t="s">
        <v>398</v>
      </c>
      <c r="T459">
        <v>175</v>
      </c>
    </row>
    <row r="460" spans="11:20" x14ac:dyDescent="0.25">
      <c r="K460">
        <v>175</v>
      </c>
      <c r="M460" s="425" t="s">
        <v>178</v>
      </c>
      <c r="N460" s="214">
        <v>0.3332</v>
      </c>
      <c r="P460" s="425" t="s">
        <v>358</v>
      </c>
      <c r="Q460" s="214">
        <v>0.39150000000000001</v>
      </c>
      <c r="T460">
        <v>176</v>
      </c>
    </row>
    <row r="461" spans="11:20" ht="15.75" thickBot="1" x14ac:dyDescent="0.3">
      <c r="K461">
        <v>176</v>
      </c>
      <c r="M461" s="426"/>
      <c r="N461" s="215">
        <v>226</v>
      </c>
      <c r="P461" s="426"/>
      <c r="Q461" s="215">
        <v>226</v>
      </c>
      <c r="T461">
        <v>177</v>
      </c>
    </row>
    <row r="462" spans="11:20" x14ac:dyDescent="0.25">
      <c r="K462">
        <v>177</v>
      </c>
      <c r="M462" s="12" t="s">
        <v>245</v>
      </c>
      <c r="N462" s="214">
        <v>0.3301</v>
      </c>
      <c r="P462" s="425" t="s">
        <v>360</v>
      </c>
      <c r="Q462" s="214">
        <v>0.39019999999999999</v>
      </c>
      <c r="T462">
        <v>178</v>
      </c>
    </row>
    <row r="463" spans="11:20" ht="15.75" thickBot="1" x14ac:dyDescent="0.3">
      <c r="K463">
        <v>178</v>
      </c>
      <c r="M463" s="13" t="s">
        <v>439</v>
      </c>
      <c r="N463" s="215">
        <v>227</v>
      </c>
      <c r="P463" s="426"/>
      <c r="Q463" s="215">
        <v>227</v>
      </c>
      <c r="T463">
        <v>179</v>
      </c>
    </row>
    <row r="464" spans="11:20" x14ac:dyDescent="0.25">
      <c r="K464">
        <v>179</v>
      </c>
      <c r="M464" s="425" t="s">
        <v>123</v>
      </c>
      <c r="N464" s="214">
        <v>0.32740000000000002</v>
      </c>
      <c r="P464" s="425" t="s">
        <v>273</v>
      </c>
      <c r="Q464" s="214">
        <v>0.38990000000000002</v>
      </c>
      <c r="T464">
        <v>181</v>
      </c>
    </row>
    <row r="465" spans="11:20" ht="15.75" thickBot="1" x14ac:dyDescent="0.3">
      <c r="K465">
        <v>180</v>
      </c>
      <c r="M465" s="426"/>
      <c r="N465" s="215">
        <v>228</v>
      </c>
      <c r="P465" s="426"/>
      <c r="Q465" s="215">
        <v>228</v>
      </c>
      <c r="T465">
        <v>182</v>
      </c>
    </row>
    <row r="466" spans="11:20" x14ac:dyDescent="0.25">
      <c r="K466">
        <v>181</v>
      </c>
      <c r="M466" s="425" t="s">
        <v>167</v>
      </c>
      <c r="N466" s="214">
        <v>0.32579999999999998</v>
      </c>
      <c r="P466" s="425" t="s">
        <v>282</v>
      </c>
      <c r="Q466" s="214">
        <v>0.3896</v>
      </c>
      <c r="T466">
        <v>183</v>
      </c>
    </row>
    <row r="467" spans="11:20" ht="15.75" thickBot="1" x14ac:dyDescent="0.3">
      <c r="K467">
        <v>183</v>
      </c>
      <c r="M467" s="426"/>
      <c r="N467" s="215">
        <v>229</v>
      </c>
      <c r="P467" s="426"/>
      <c r="Q467" s="215">
        <v>229</v>
      </c>
      <c r="T467">
        <v>184</v>
      </c>
    </row>
    <row r="468" spans="11:20" x14ac:dyDescent="0.25">
      <c r="K468">
        <v>184</v>
      </c>
      <c r="M468" s="425" t="s">
        <v>312</v>
      </c>
      <c r="N468" s="214">
        <v>0.3256</v>
      </c>
      <c r="P468" s="425" t="s">
        <v>137</v>
      </c>
      <c r="Q468" s="214">
        <v>0.38840000000000002</v>
      </c>
      <c r="T468">
        <v>185</v>
      </c>
    </row>
    <row r="469" spans="11:20" ht="15.75" thickBot="1" x14ac:dyDescent="0.3">
      <c r="K469">
        <v>185</v>
      </c>
      <c r="M469" s="426"/>
      <c r="N469" s="215">
        <v>230</v>
      </c>
      <c r="P469" s="426"/>
      <c r="Q469" s="215">
        <v>230</v>
      </c>
      <c r="T469">
        <v>186</v>
      </c>
    </row>
    <row r="470" spans="11:20" x14ac:dyDescent="0.25">
      <c r="K470">
        <v>186</v>
      </c>
      <c r="M470" s="425" t="s">
        <v>78</v>
      </c>
      <c r="N470" s="214">
        <v>0.32040000000000002</v>
      </c>
      <c r="P470" s="425" t="s">
        <v>275</v>
      </c>
      <c r="Q470" s="214">
        <v>0.37909999999999999</v>
      </c>
      <c r="T470">
        <v>188</v>
      </c>
    </row>
    <row r="471" spans="11:20" ht="15.75" thickBot="1" x14ac:dyDescent="0.3">
      <c r="K471">
        <v>187</v>
      </c>
      <c r="M471" s="426"/>
      <c r="N471" s="215">
        <v>231</v>
      </c>
      <c r="P471" s="426"/>
      <c r="Q471" s="215">
        <v>231</v>
      </c>
      <c r="T471">
        <v>189</v>
      </c>
    </row>
    <row r="472" spans="11:20" x14ac:dyDescent="0.25">
      <c r="K472">
        <v>188</v>
      </c>
      <c r="M472" s="425" t="s">
        <v>250</v>
      </c>
      <c r="N472" s="214">
        <v>0.3201</v>
      </c>
      <c r="P472" s="425" t="s">
        <v>257</v>
      </c>
      <c r="Q472" s="214">
        <v>0.37669999999999998</v>
      </c>
      <c r="T472">
        <v>190</v>
      </c>
    </row>
    <row r="473" spans="11:20" ht="15.75" thickBot="1" x14ac:dyDescent="0.3">
      <c r="K473">
        <v>189</v>
      </c>
      <c r="M473" s="426"/>
      <c r="N473" s="215">
        <v>232</v>
      </c>
      <c r="P473" s="426"/>
      <c r="Q473" s="215">
        <v>232</v>
      </c>
      <c r="T473">
        <v>191</v>
      </c>
    </row>
    <row r="474" spans="11:20" x14ac:dyDescent="0.25">
      <c r="K474">
        <v>190</v>
      </c>
      <c r="M474" s="425" t="s">
        <v>230</v>
      </c>
      <c r="N474" s="214">
        <v>0.31790000000000002</v>
      </c>
      <c r="P474" s="425" t="s">
        <v>202</v>
      </c>
      <c r="Q474" s="214">
        <v>0.37559999999999999</v>
      </c>
      <c r="T474">
        <v>192</v>
      </c>
    </row>
    <row r="475" spans="11:20" ht="15.75" thickBot="1" x14ac:dyDescent="0.3">
      <c r="K475">
        <v>191</v>
      </c>
      <c r="M475" s="426"/>
      <c r="N475" s="215">
        <v>233</v>
      </c>
      <c r="P475" s="426"/>
      <c r="Q475" s="215">
        <v>233</v>
      </c>
      <c r="T475">
        <v>193</v>
      </c>
    </row>
    <row r="476" spans="11:20" x14ac:dyDescent="0.25">
      <c r="K476">
        <v>192</v>
      </c>
      <c r="M476" s="425" t="s">
        <v>228</v>
      </c>
      <c r="N476" s="214">
        <v>0.30149999999999999</v>
      </c>
      <c r="P476" s="425" t="s">
        <v>123</v>
      </c>
      <c r="Q476" s="214">
        <v>0.37459999999999999</v>
      </c>
      <c r="T476">
        <v>194</v>
      </c>
    </row>
    <row r="477" spans="11:20" ht="15.75" thickBot="1" x14ac:dyDescent="0.3">
      <c r="K477">
        <v>193</v>
      </c>
      <c r="M477" s="426"/>
      <c r="N477" s="215">
        <v>234</v>
      </c>
      <c r="P477" s="426"/>
      <c r="Q477" s="215">
        <v>234</v>
      </c>
      <c r="T477">
        <v>195</v>
      </c>
    </row>
    <row r="478" spans="11:20" x14ac:dyDescent="0.25">
      <c r="K478">
        <v>194</v>
      </c>
      <c r="M478" s="12" t="s">
        <v>179</v>
      </c>
      <c r="N478" s="214">
        <v>0.30120000000000002</v>
      </c>
      <c r="P478" s="425" t="s">
        <v>378</v>
      </c>
      <c r="Q478" s="214">
        <v>0.37440000000000001</v>
      </c>
      <c r="T478">
        <v>196</v>
      </c>
    </row>
    <row r="479" spans="11:20" ht="15.75" thickBot="1" x14ac:dyDescent="0.3">
      <c r="K479">
        <v>197</v>
      </c>
      <c r="M479" s="13" t="s">
        <v>439</v>
      </c>
      <c r="N479" s="215">
        <v>235</v>
      </c>
      <c r="P479" s="426"/>
      <c r="Q479" s="215">
        <v>235</v>
      </c>
      <c r="T479">
        <v>197</v>
      </c>
    </row>
    <row r="480" spans="11:20" x14ac:dyDescent="0.25">
      <c r="K480">
        <v>198</v>
      </c>
      <c r="M480" s="425" t="s">
        <v>301</v>
      </c>
      <c r="N480" s="214">
        <v>0.29570000000000002</v>
      </c>
      <c r="P480" s="425" t="s">
        <v>350</v>
      </c>
      <c r="Q480" s="214">
        <v>0.36209999999999998</v>
      </c>
      <c r="T480">
        <v>198</v>
      </c>
    </row>
    <row r="481" spans="11:20" ht="15.75" thickBot="1" x14ac:dyDescent="0.3">
      <c r="K481">
        <v>199</v>
      </c>
      <c r="M481" s="426"/>
      <c r="N481" s="215">
        <v>236</v>
      </c>
      <c r="P481" s="426"/>
      <c r="Q481" s="215">
        <v>236</v>
      </c>
      <c r="T481">
        <v>199</v>
      </c>
    </row>
    <row r="482" spans="11:20" x14ac:dyDescent="0.25">
      <c r="K482">
        <v>200</v>
      </c>
      <c r="M482" s="425" t="s">
        <v>296</v>
      </c>
      <c r="N482" s="214">
        <v>0.29430000000000001</v>
      </c>
      <c r="P482" s="425" t="s">
        <v>228</v>
      </c>
      <c r="Q482" s="214">
        <v>0.36030000000000001</v>
      </c>
      <c r="T482">
        <v>200</v>
      </c>
    </row>
    <row r="483" spans="11:20" ht="15.75" thickBot="1" x14ac:dyDescent="0.3">
      <c r="K483">
        <v>201</v>
      </c>
      <c r="M483" s="426"/>
      <c r="N483" s="215">
        <v>237</v>
      </c>
      <c r="P483" s="426"/>
      <c r="Q483" s="215">
        <v>237</v>
      </c>
      <c r="T483">
        <v>201</v>
      </c>
    </row>
    <row r="484" spans="11:20" x14ac:dyDescent="0.25">
      <c r="K484">
        <v>202</v>
      </c>
      <c r="M484" s="425" t="s">
        <v>174</v>
      </c>
      <c r="N484" s="214">
        <v>0.29310000000000003</v>
      </c>
      <c r="P484" s="425" t="s">
        <v>143</v>
      </c>
      <c r="Q484" s="214">
        <v>0.35930000000000001</v>
      </c>
      <c r="T484">
        <v>202</v>
      </c>
    </row>
    <row r="485" spans="11:20" ht="15.75" thickBot="1" x14ac:dyDescent="0.3">
      <c r="K485">
        <v>203</v>
      </c>
      <c r="M485" s="426"/>
      <c r="N485" s="215">
        <v>238</v>
      </c>
      <c r="P485" s="426"/>
      <c r="Q485" s="215">
        <v>238</v>
      </c>
      <c r="T485">
        <v>203</v>
      </c>
    </row>
    <row r="486" spans="11:20" x14ac:dyDescent="0.25">
      <c r="K486">
        <v>204</v>
      </c>
      <c r="M486" s="425" t="s">
        <v>353</v>
      </c>
      <c r="N486" s="214">
        <v>0.29160000000000003</v>
      </c>
      <c r="P486" s="425" t="s">
        <v>322</v>
      </c>
      <c r="Q486" s="214">
        <v>0.35749999999999998</v>
      </c>
      <c r="T486">
        <v>204</v>
      </c>
    </row>
    <row r="487" spans="11:20" ht="15.75" thickBot="1" x14ac:dyDescent="0.3">
      <c r="K487">
        <v>205</v>
      </c>
      <c r="M487" s="426"/>
      <c r="N487" s="215">
        <v>239</v>
      </c>
      <c r="P487" s="426"/>
      <c r="Q487" s="215">
        <v>239</v>
      </c>
      <c r="T487">
        <v>205</v>
      </c>
    </row>
    <row r="488" spans="11:20" x14ac:dyDescent="0.25">
      <c r="K488">
        <v>206</v>
      </c>
      <c r="M488" s="425" t="s">
        <v>137</v>
      </c>
      <c r="N488" s="214">
        <v>0.29060000000000002</v>
      </c>
      <c r="P488" s="425" t="s">
        <v>363</v>
      </c>
      <c r="Q488" s="214">
        <v>0.35709999999999997</v>
      </c>
      <c r="T488">
        <v>207</v>
      </c>
    </row>
    <row r="489" spans="11:20" ht="15.75" thickBot="1" x14ac:dyDescent="0.3">
      <c r="K489">
        <v>207</v>
      </c>
      <c r="M489" s="426"/>
      <c r="N489" s="215">
        <v>240</v>
      </c>
      <c r="P489" s="426"/>
      <c r="Q489" s="215">
        <v>240</v>
      </c>
      <c r="T489">
        <v>208</v>
      </c>
    </row>
    <row r="490" spans="11:20" x14ac:dyDescent="0.25">
      <c r="K490">
        <v>208</v>
      </c>
      <c r="M490" s="425" t="s">
        <v>77</v>
      </c>
      <c r="N490" s="214">
        <v>0.28910000000000002</v>
      </c>
      <c r="P490" s="425" t="s">
        <v>229</v>
      </c>
      <c r="Q490" s="214">
        <v>0.35570000000000002</v>
      </c>
      <c r="T490">
        <v>209</v>
      </c>
    </row>
    <row r="491" spans="11:20" ht="15.75" thickBot="1" x14ac:dyDescent="0.3">
      <c r="K491">
        <v>209</v>
      </c>
      <c r="M491" s="426"/>
      <c r="N491" s="215">
        <v>241</v>
      </c>
      <c r="P491" s="426"/>
      <c r="Q491" s="215">
        <v>241</v>
      </c>
      <c r="T491">
        <v>210</v>
      </c>
    </row>
    <row r="492" spans="11:20" x14ac:dyDescent="0.25">
      <c r="K492">
        <v>210</v>
      </c>
      <c r="M492" s="425" t="s">
        <v>369</v>
      </c>
      <c r="N492" s="214">
        <v>0.28670000000000001</v>
      </c>
      <c r="P492" s="425" t="s">
        <v>103</v>
      </c>
      <c r="Q492" s="214">
        <v>0.35560000000000003</v>
      </c>
      <c r="T492">
        <v>211</v>
      </c>
    </row>
    <row r="493" spans="11:20" ht="15.75" thickBot="1" x14ac:dyDescent="0.3">
      <c r="K493">
        <v>211</v>
      </c>
      <c r="M493" s="426"/>
      <c r="N493" s="215">
        <v>242</v>
      </c>
      <c r="P493" s="426"/>
      <c r="Q493" s="215">
        <v>242</v>
      </c>
      <c r="T493">
        <v>212</v>
      </c>
    </row>
    <row r="494" spans="11:20" x14ac:dyDescent="0.25">
      <c r="K494">
        <v>212</v>
      </c>
      <c r="M494" s="425" t="s">
        <v>59</v>
      </c>
      <c r="N494" s="214">
        <v>0.28660000000000002</v>
      </c>
      <c r="P494" s="425" t="s">
        <v>390</v>
      </c>
      <c r="Q494" s="214">
        <v>0.35460000000000003</v>
      </c>
      <c r="T494">
        <v>213</v>
      </c>
    </row>
    <row r="495" spans="11:20" ht="15.75" thickBot="1" x14ac:dyDescent="0.3">
      <c r="K495">
        <v>213</v>
      </c>
      <c r="M495" s="426"/>
      <c r="N495" s="215">
        <v>243</v>
      </c>
      <c r="P495" s="426"/>
      <c r="Q495" s="215">
        <v>243</v>
      </c>
      <c r="T495">
        <v>214</v>
      </c>
    </row>
    <row r="496" spans="11:20" x14ac:dyDescent="0.25">
      <c r="K496">
        <v>214</v>
      </c>
      <c r="M496" s="425" t="s">
        <v>155</v>
      </c>
      <c r="N496" s="214">
        <v>0.27979999999999999</v>
      </c>
      <c r="P496" s="425" t="s">
        <v>199</v>
      </c>
      <c r="Q496" s="214">
        <v>0.3513</v>
      </c>
      <c r="T496">
        <v>215</v>
      </c>
    </row>
    <row r="497" spans="11:20" ht="15.75" thickBot="1" x14ac:dyDescent="0.3">
      <c r="K497">
        <v>215</v>
      </c>
      <c r="M497" s="426"/>
      <c r="N497" s="215">
        <v>244</v>
      </c>
      <c r="P497" s="426"/>
      <c r="Q497" s="215">
        <v>244</v>
      </c>
      <c r="T497">
        <v>216</v>
      </c>
    </row>
    <row r="498" spans="11:20" x14ac:dyDescent="0.25">
      <c r="K498">
        <v>216</v>
      </c>
      <c r="M498" s="425" t="s">
        <v>79</v>
      </c>
      <c r="N498" s="214">
        <v>0.2747</v>
      </c>
      <c r="P498" s="425" t="s">
        <v>353</v>
      </c>
      <c r="Q498" s="214">
        <v>0.34560000000000002</v>
      </c>
      <c r="T498">
        <v>217</v>
      </c>
    </row>
    <row r="499" spans="11:20" ht="15.75" thickBot="1" x14ac:dyDescent="0.3">
      <c r="K499">
        <v>217</v>
      </c>
      <c r="M499" s="426"/>
      <c r="N499" s="215">
        <v>245</v>
      </c>
      <c r="P499" s="426"/>
      <c r="Q499" s="215">
        <v>245</v>
      </c>
      <c r="T499">
        <v>218</v>
      </c>
    </row>
    <row r="500" spans="11:20" x14ac:dyDescent="0.25">
      <c r="K500">
        <v>218</v>
      </c>
      <c r="M500" s="425" t="s">
        <v>271</v>
      </c>
      <c r="N500" s="214">
        <v>0.27400000000000002</v>
      </c>
      <c r="P500" s="425" t="s">
        <v>271</v>
      </c>
      <c r="Q500" s="214">
        <v>0.34289999999999998</v>
      </c>
      <c r="T500">
        <v>219</v>
      </c>
    </row>
    <row r="501" spans="11:20" ht="15.75" thickBot="1" x14ac:dyDescent="0.3">
      <c r="K501">
        <v>219</v>
      </c>
      <c r="M501" s="426"/>
      <c r="N501" s="215">
        <v>246</v>
      </c>
      <c r="P501" s="426"/>
      <c r="Q501" s="215">
        <v>246</v>
      </c>
      <c r="T501">
        <v>220</v>
      </c>
    </row>
    <row r="502" spans="11:20" x14ac:dyDescent="0.25">
      <c r="K502">
        <v>220</v>
      </c>
      <c r="M502" s="425" t="s">
        <v>160</v>
      </c>
      <c r="N502" s="214">
        <v>0.27239999999999998</v>
      </c>
      <c r="P502" s="425" t="s">
        <v>174</v>
      </c>
      <c r="Q502" s="214">
        <v>0.34100000000000003</v>
      </c>
      <c r="T502">
        <v>221</v>
      </c>
    </row>
    <row r="503" spans="11:20" ht="15.75" thickBot="1" x14ac:dyDescent="0.3">
      <c r="K503">
        <v>221</v>
      </c>
      <c r="M503" s="426"/>
      <c r="N503" s="215">
        <v>247</v>
      </c>
      <c r="P503" s="426"/>
      <c r="Q503" s="215">
        <v>247</v>
      </c>
      <c r="T503">
        <v>222</v>
      </c>
    </row>
    <row r="504" spans="11:20" x14ac:dyDescent="0.25">
      <c r="K504">
        <v>222</v>
      </c>
      <c r="M504" s="425" t="s">
        <v>206</v>
      </c>
      <c r="N504" s="214">
        <v>0.26840000000000003</v>
      </c>
      <c r="P504" s="425" t="s">
        <v>342</v>
      </c>
      <c r="Q504" s="214">
        <v>0.33750000000000002</v>
      </c>
      <c r="T504">
        <v>223</v>
      </c>
    </row>
    <row r="505" spans="11:20" ht="15.75" thickBot="1" x14ac:dyDescent="0.3">
      <c r="K505">
        <v>223</v>
      </c>
      <c r="M505" s="426"/>
      <c r="N505" s="215">
        <v>248</v>
      </c>
      <c r="P505" s="426"/>
      <c r="Q505" s="215">
        <v>248</v>
      </c>
      <c r="T505">
        <v>224</v>
      </c>
    </row>
    <row r="506" spans="11:20" x14ac:dyDescent="0.25">
      <c r="K506">
        <v>224</v>
      </c>
      <c r="M506" s="425" t="s">
        <v>248</v>
      </c>
      <c r="N506" s="212">
        <v>0.26269999999999999</v>
      </c>
      <c r="P506" s="425" t="s">
        <v>327</v>
      </c>
      <c r="Q506" s="212">
        <v>0.33550000000000002</v>
      </c>
      <c r="T506">
        <v>226</v>
      </c>
    </row>
    <row r="507" spans="11:20" ht="15.75" thickBot="1" x14ac:dyDescent="0.3">
      <c r="K507">
        <v>225</v>
      </c>
      <c r="M507" s="426"/>
      <c r="N507" s="213">
        <v>249</v>
      </c>
      <c r="P507" s="426"/>
      <c r="Q507" s="213">
        <v>249</v>
      </c>
      <c r="T507">
        <v>227</v>
      </c>
    </row>
    <row r="508" spans="11:20" x14ac:dyDescent="0.25">
      <c r="K508">
        <v>226</v>
      </c>
      <c r="M508" s="425" t="s">
        <v>257</v>
      </c>
      <c r="N508" s="216">
        <v>0.26079999999999998</v>
      </c>
      <c r="P508" s="425" t="s">
        <v>330</v>
      </c>
      <c r="Q508" s="216">
        <v>0.33300000000000002</v>
      </c>
      <c r="T508">
        <v>228</v>
      </c>
    </row>
    <row r="509" spans="11:20" ht="15.75" thickBot="1" x14ac:dyDescent="0.3">
      <c r="K509">
        <v>228</v>
      </c>
      <c r="M509" s="426"/>
      <c r="N509" s="217">
        <v>250</v>
      </c>
      <c r="P509" s="426"/>
      <c r="Q509" s="217">
        <v>250</v>
      </c>
      <c r="T509">
        <v>229</v>
      </c>
    </row>
    <row r="510" spans="11:20" ht="15.75" thickBot="1" x14ac:dyDescent="0.3">
      <c r="K510">
        <v>229</v>
      </c>
      <c r="M510" s="62" t="s">
        <v>25</v>
      </c>
      <c r="N510" s="63" t="s">
        <v>398</v>
      </c>
      <c r="P510" s="62" t="s">
        <v>25</v>
      </c>
      <c r="Q510" s="63" t="s">
        <v>398</v>
      </c>
      <c r="T510">
        <v>230</v>
      </c>
    </row>
    <row r="511" spans="11:20" x14ac:dyDescent="0.25">
      <c r="K511">
        <v>230</v>
      </c>
      <c r="M511" s="425" t="s">
        <v>242</v>
      </c>
      <c r="N511" s="218">
        <v>0.26029999999999998</v>
      </c>
      <c r="P511" s="425" t="s">
        <v>58</v>
      </c>
      <c r="Q511" s="218">
        <v>0.32479999999999998</v>
      </c>
      <c r="T511">
        <v>231</v>
      </c>
    </row>
    <row r="512" spans="11:20" ht="15.75" thickBot="1" x14ac:dyDescent="0.3">
      <c r="K512">
        <v>231</v>
      </c>
      <c r="M512" s="426"/>
      <c r="N512" s="219">
        <v>251</v>
      </c>
      <c r="P512" s="426"/>
      <c r="Q512" s="219">
        <v>251</v>
      </c>
      <c r="T512">
        <v>232</v>
      </c>
    </row>
    <row r="513" spans="11:20" x14ac:dyDescent="0.25">
      <c r="K513">
        <v>232</v>
      </c>
      <c r="M513" s="425" t="s">
        <v>221</v>
      </c>
      <c r="N513" s="220">
        <v>0.25459999999999999</v>
      </c>
      <c r="P513" s="425" t="s">
        <v>158</v>
      </c>
      <c r="Q513" s="220">
        <v>0.32069999999999999</v>
      </c>
      <c r="T513">
        <v>233</v>
      </c>
    </row>
    <row r="514" spans="11:20" ht="15.75" thickBot="1" x14ac:dyDescent="0.3">
      <c r="K514">
        <v>233</v>
      </c>
      <c r="M514" s="426"/>
      <c r="N514" s="221">
        <v>252</v>
      </c>
      <c r="P514" s="426"/>
      <c r="Q514" s="221">
        <v>252</v>
      </c>
      <c r="T514">
        <v>234</v>
      </c>
    </row>
    <row r="515" spans="11:20" x14ac:dyDescent="0.25">
      <c r="K515">
        <v>234</v>
      </c>
      <c r="M515" s="425" t="s">
        <v>236</v>
      </c>
      <c r="N515" s="222">
        <v>0.24829999999999999</v>
      </c>
      <c r="P515" s="425" t="s">
        <v>377</v>
      </c>
      <c r="Q515" s="222">
        <v>0.31929999999999997</v>
      </c>
      <c r="T515">
        <v>235</v>
      </c>
    </row>
    <row r="516" spans="11:20" ht="15.75" thickBot="1" x14ac:dyDescent="0.3">
      <c r="K516">
        <v>236</v>
      </c>
      <c r="M516" s="426"/>
      <c r="N516" s="223">
        <v>253</v>
      </c>
      <c r="P516" s="426"/>
      <c r="Q516" s="223">
        <v>253</v>
      </c>
      <c r="T516">
        <v>236</v>
      </c>
    </row>
    <row r="517" spans="11:20" x14ac:dyDescent="0.25">
      <c r="K517">
        <v>237</v>
      </c>
      <c r="M517" s="425" t="s">
        <v>251</v>
      </c>
      <c r="N517" s="224">
        <v>0.245</v>
      </c>
      <c r="P517" s="425" t="s">
        <v>346</v>
      </c>
      <c r="Q517" s="224">
        <v>0.31780000000000003</v>
      </c>
      <c r="T517">
        <v>237</v>
      </c>
    </row>
    <row r="518" spans="11:20" ht="15.75" thickBot="1" x14ac:dyDescent="0.3">
      <c r="K518">
        <v>238</v>
      </c>
      <c r="M518" s="426"/>
      <c r="N518" s="225">
        <v>254</v>
      </c>
      <c r="P518" s="426"/>
      <c r="Q518" s="225">
        <v>254</v>
      </c>
      <c r="T518">
        <v>238</v>
      </c>
    </row>
    <row r="519" spans="11:20" x14ac:dyDescent="0.25">
      <c r="K519">
        <v>239</v>
      </c>
      <c r="M519" s="12" t="s">
        <v>189</v>
      </c>
      <c r="N519" s="226">
        <v>0.2447</v>
      </c>
      <c r="P519" s="425" t="s">
        <v>221</v>
      </c>
      <c r="Q519" s="226">
        <v>0.31509999999999999</v>
      </c>
      <c r="T519">
        <v>239</v>
      </c>
    </row>
    <row r="520" spans="11:20" ht="15.75" thickBot="1" x14ac:dyDescent="0.3">
      <c r="K520">
        <v>240</v>
      </c>
      <c r="M520" s="13" t="s">
        <v>440</v>
      </c>
      <c r="N520" s="227">
        <v>255</v>
      </c>
      <c r="P520" s="426"/>
      <c r="Q520" s="227">
        <v>255</v>
      </c>
      <c r="T520">
        <v>240</v>
      </c>
    </row>
    <row r="521" spans="11:20" x14ac:dyDescent="0.25">
      <c r="K521">
        <v>241</v>
      </c>
      <c r="M521" s="425" t="s">
        <v>140</v>
      </c>
      <c r="N521" s="226">
        <v>0.2412</v>
      </c>
      <c r="P521" s="425" t="s">
        <v>250</v>
      </c>
      <c r="Q521" s="226">
        <v>0.31159999999999999</v>
      </c>
      <c r="T521">
        <v>241</v>
      </c>
    </row>
    <row r="522" spans="11:20" ht="15.75" thickBot="1" x14ac:dyDescent="0.3">
      <c r="K522">
        <v>242</v>
      </c>
      <c r="M522" s="426"/>
      <c r="N522" s="227">
        <v>256</v>
      </c>
      <c r="P522" s="426"/>
      <c r="Q522" s="227">
        <v>256</v>
      </c>
      <c r="T522">
        <v>242</v>
      </c>
    </row>
    <row r="523" spans="11:20" x14ac:dyDescent="0.25">
      <c r="K523">
        <v>243</v>
      </c>
      <c r="M523" s="425" t="s">
        <v>194</v>
      </c>
      <c r="N523" s="228">
        <v>0.23300000000000001</v>
      </c>
      <c r="P523" s="425" t="s">
        <v>335</v>
      </c>
      <c r="Q523" s="228">
        <v>0.30869999999999997</v>
      </c>
      <c r="T523">
        <v>243</v>
      </c>
    </row>
    <row r="524" spans="11:20" ht="15.75" thickBot="1" x14ac:dyDescent="0.3">
      <c r="K524">
        <v>244</v>
      </c>
      <c r="M524" s="426"/>
      <c r="N524" s="229">
        <v>257</v>
      </c>
      <c r="P524" s="426"/>
      <c r="Q524" s="229">
        <v>257</v>
      </c>
      <c r="T524">
        <v>244</v>
      </c>
    </row>
    <row r="525" spans="11:20" x14ac:dyDescent="0.25">
      <c r="K525">
        <v>245</v>
      </c>
      <c r="M525" s="425" t="s">
        <v>295</v>
      </c>
      <c r="N525" s="230">
        <v>0.2329</v>
      </c>
      <c r="P525" s="425" t="s">
        <v>253</v>
      </c>
      <c r="Q525" s="230">
        <v>0.30840000000000001</v>
      </c>
      <c r="T525">
        <v>245</v>
      </c>
    </row>
    <row r="526" spans="11:20" ht="15.75" thickBot="1" x14ac:dyDescent="0.3">
      <c r="K526">
        <v>246</v>
      </c>
      <c r="M526" s="426"/>
      <c r="N526" s="231">
        <v>258</v>
      </c>
      <c r="P526" s="426"/>
      <c r="Q526" s="231">
        <v>258</v>
      </c>
      <c r="T526">
        <v>246</v>
      </c>
    </row>
    <row r="527" spans="11:20" x14ac:dyDescent="0.25">
      <c r="K527">
        <v>247</v>
      </c>
      <c r="M527" s="425" t="s">
        <v>128</v>
      </c>
      <c r="N527" s="232">
        <v>0.23050000000000001</v>
      </c>
      <c r="P527" s="425" t="s">
        <v>290</v>
      </c>
      <c r="Q527" s="232">
        <v>0.30659999999999998</v>
      </c>
      <c r="T527">
        <v>247</v>
      </c>
    </row>
    <row r="528" spans="11:20" ht="15.75" thickBot="1" x14ac:dyDescent="0.3">
      <c r="K528">
        <v>248</v>
      </c>
      <c r="M528" s="426"/>
      <c r="N528" s="233">
        <v>259</v>
      </c>
      <c r="P528" s="426"/>
      <c r="Q528" s="233">
        <v>259</v>
      </c>
      <c r="T528">
        <v>248</v>
      </c>
    </row>
    <row r="529" spans="11:20" x14ac:dyDescent="0.25">
      <c r="K529">
        <v>249</v>
      </c>
      <c r="M529" s="425" t="s">
        <v>112</v>
      </c>
      <c r="N529" s="234">
        <v>0.2273</v>
      </c>
      <c r="P529" s="425" t="s">
        <v>320</v>
      </c>
      <c r="Q529" s="234">
        <v>0.30149999999999999</v>
      </c>
      <c r="T529">
        <v>249</v>
      </c>
    </row>
    <row r="530" spans="11:20" ht="15.75" thickBot="1" x14ac:dyDescent="0.3">
      <c r="K530">
        <v>250</v>
      </c>
      <c r="M530" s="426"/>
      <c r="N530" s="235">
        <v>260</v>
      </c>
      <c r="P530" s="426"/>
      <c r="Q530" s="235">
        <v>260</v>
      </c>
      <c r="T530">
        <v>250</v>
      </c>
    </row>
    <row r="531" spans="11:20" x14ac:dyDescent="0.25">
      <c r="K531">
        <v>251</v>
      </c>
      <c r="M531" s="425" t="s">
        <v>202</v>
      </c>
      <c r="N531" s="236">
        <v>0.2273</v>
      </c>
      <c r="P531" s="425" t="s">
        <v>98</v>
      </c>
      <c r="Q531" s="236">
        <v>0.30080000000000001</v>
      </c>
      <c r="T531">
        <v>251</v>
      </c>
    </row>
    <row r="532" spans="11:20" ht="15.75" thickBot="1" x14ac:dyDescent="0.3">
      <c r="K532">
        <v>252</v>
      </c>
      <c r="M532" s="426"/>
      <c r="N532" s="237">
        <v>261</v>
      </c>
      <c r="P532" s="426"/>
      <c r="Q532" s="237">
        <v>261</v>
      </c>
      <c r="T532">
        <v>252</v>
      </c>
    </row>
    <row r="533" spans="11:20" x14ac:dyDescent="0.25">
      <c r="K533">
        <v>253</v>
      </c>
      <c r="M533" s="425" t="s">
        <v>359</v>
      </c>
      <c r="N533" s="236">
        <v>0.2271</v>
      </c>
      <c r="P533" s="425" t="s">
        <v>306</v>
      </c>
      <c r="Q533" s="236">
        <v>0.29970000000000002</v>
      </c>
      <c r="T533">
        <v>253</v>
      </c>
    </row>
    <row r="534" spans="11:20" ht="15.75" thickBot="1" x14ac:dyDescent="0.3">
      <c r="K534">
        <v>254</v>
      </c>
      <c r="M534" s="426"/>
      <c r="N534" s="237">
        <v>262</v>
      </c>
      <c r="P534" s="426"/>
      <c r="Q534" s="237">
        <v>262</v>
      </c>
      <c r="T534">
        <v>254</v>
      </c>
    </row>
    <row r="535" spans="11:20" x14ac:dyDescent="0.25">
      <c r="K535">
        <v>256</v>
      </c>
      <c r="M535" s="425" t="s">
        <v>283</v>
      </c>
      <c r="N535" s="238">
        <v>0.2266</v>
      </c>
      <c r="P535" s="425" t="s">
        <v>276</v>
      </c>
      <c r="Q535" s="238">
        <v>0.2954</v>
      </c>
      <c r="T535">
        <v>255</v>
      </c>
    </row>
    <row r="536" spans="11:20" ht="15.75" thickBot="1" x14ac:dyDescent="0.3">
      <c r="K536">
        <v>257</v>
      </c>
      <c r="M536" s="426"/>
      <c r="N536" s="239">
        <v>263</v>
      </c>
      <c r="P536" s="426"/>
      <c r="Q536" s="239">
        <v>263</v>
      </c>
      <c r="T536">
        <v>256</v>
      </c>
    </row>
    <row r="537" spans="11:20" x14ac:dyDescent="0.25">
      <c r="K537">
        <v>258</v>
      </c>
      <c r="M537" s="425" t="s">
        <v>103</v>
      </c>
      <c r="N537" s="240">
        <v>0.22520000000000001</v>
      </c>
      <c r="P537" s="425" t="s">
        <v>315</v>
      </c>
      <c r="Q537" s="240">
        <v>0.29070000000000001</v>
      </c>
      <c r="T537">
        <v>257</v>
      </c>
    </row>
    <row r="538" spans="11:20" ht="15.75" thickBot="1" x14ac:dyDescent="0.3">
      <c r="K538">
        <v>259</v>
      </c>
      <c r="M538" s="426"/>
      <c r="N538" s="241">
        <v>264</v>
      </c>
      <c r="P538" s="426"/>
      <c r="Q538" s="241">
        <v>264</v>
      </c>
      <c r="T538">
        <v>258</v>
      </c>
    </row>
    <row r="539" spans="11:20" x14ac:dyDescent="0.25">
      <c r="K539">
        <v>260</v>
      </c>
      <c r="M539" s="425" t="s">
        <v>254</v>
      </c>
      <c r="N539" s="242">
        <v>0.224</v>
      </c>
      <c r="P539" s="425" t="s">
        <v>214</v>
      </c>
      <c r="Q539" s="242">
        <v>0.28010000000000002</v>
      </c>
      <c r="T539">
        <v>259</v>
      </c>
    </row>
    <row r="540" spans="11:20" ht="15.75" thickBot="1" x14ac:dyDescent="0.3">
      <c r="K540">
        <v>261</v>
      </c>
      <c r="M540" s="426"/>
      <c r="N540" s="243">
        <v>265</v>
      </c>
      <c r="P540" s="426"/>
      <c r="Q540" s="243">
        <v>265</v>
      </c>
      <c r="T540">
        <v>260</v>
      </c>
    </row>
    <row r="541" spans="11:20" x14ac:dyDescent="0.25">
      <c r="K541">
        <v>262</v>
      </c>
      <c r="M541" s="425" t="s">
        <v>157</v>
      </c>
      <c r="N541" s="244">
        <v>0.2213</v>
      </c>
      <c r="P541" s="425" t="s">
        <v>242</v>
      </c>
      <c r="Q541" s="244">
        <v>0.2787</v>
      </c>
      <c r="T541">
        <v>261</v>
      </c>
    </row>
    <row r="542" spans="11:20" ht="15.75" thickBot="1" x14ac:dyDescent="0.3">
      <c r="K542">
        <v>263</v>
      </c>
      <c r="M542" s="426"/>
      <c r="N542" s="245">
        <v>266</v>
      </c>
      <c r="P542" s="426"/>
      <c r="Q542" s="245">
        <v>266</v>
      </c>
      <c r="T542">
        <v>262</v>
      </c>
    </row>
    <row r="543" spans="11:20" x14ac:dyDescent="0.25">
      <c r="K543">
        <v>264</v>
      </c>
      <c r="M543" s="425" t="s">
        <v>126</v>
      </c>
      <c r="N543" s="246">
        <v>0.21920000000000001</v>
      </c>
      <c r="P543" s="425" t="s">
        <v>367</v>
      </c>
      <c r="Q543" s="246">
        <v>0.27789999999999998</v>
      </c>
      <c r="T543">
        <v>263</v>
      </c>
    </row>
    <row r="544" spans="11:20" ht="15.75" thickBot="1" x14ac:dyDescent="0.3">
      <c r="K544">
        <v>265</v>
      </c>
      <c r="M544" s="426"/>
      <c r="N544" s="247">
        <v>267</v>
      </c>
      <c r="P544" s="426"/>
      <c r="Q544" s="247">
        <v>267</v>
      </c>
      <c r="T544">
        <v>264</v>
      </c>
    </row>
    <row r="545" spans="11:20" x14ac:dyDescent="0.25">
      <c r="K545">
        <v>266</v>
      </c>
      <c r="M545" s="425" t="s">
        <v>109</v>
      </c>
      <c r="N545" s="248">
        <v>0.21809999999999999</v>
      </c>
      <c r="P545" s="425" t="s">
        <v>190</v>
      </c>
      <c r="Q545" s="248">
        <v>0.27360000000000001</v>
      </c>
      <c r="T545">
        <v>265</v>
      </c>
    </row>
    <row r="546" spans="11:20" ht="15.75" thickBot="1" x14ac:dyDescent="0.3">
      <c r="K546">
        <v>267</v>
      </c>
      <c r="M546" s="426"/>
      <c r="N546" s="249">
        <v>268</v>
      </c>
      <c r="P546" s="426"/>
      <c r="Q546" s="249">
        <v>268</v>
      </c>
      <c r="T546">
        <v>266</v>
      </c>
    </row>
    <row r="547" spans="11:20" x14ac:dyDescent="0.25">
      <c r="K547">
        <v>268</v>
      </c>
      <c r="M547" s="425" t="s">
        <v>225</v>
      </c>
      <c r="N547" s="250">
        <v>0.21490000000000001</v>
      </c>
      <c r="P547" s="425" t="s">
        <v>359</v>
      </c>
      <c r="Q547" s="250">
        <v>0.2676</v>
      </c>
      <c r="T547">
        <v>267</v>
      </c>
    </row>
    <row r="548" spans="11:20" ht="15.75" thickBot="1" x14ac:dyDescent="0.3">
      <c r="K548">
        <v>269</v>
      </c>
      <c r="M548" s="426"/>
      <c r="N548" s="251">
        <v>269</v>
      </c>
      <c r="P548" s="426"/>
      <c r="Q548" s="251">
        <v>269</v>
      </c>
      <c r="T548">
        <v>268</v>
      </c>
    </row>
    <row r="549" spans="11:20" x14ac:dyDescent="0.25">
      <c r="K549">
        <v>270</v>
      </c>
      <c r="M549" s="425" t="s">
        <v>275</v>
      </c>
      <c r="N549" s="252">
        <v>0.2122</v>
      </c>
      <c r="P549" s="425" t="s">
        <v>87</v>
      </c>
      <c r="Q549" s="252">
        <v>0.26669999999999999</v>
      </c>
      <c r="T549">
        <v>269</v>
      </c>
    </row>
    <row r="550" spans="11:20" ht="15.75" thickBot="1" x14ac:dyDescent="0.3">
      <c r="K550">
        <v>271</v>
      </c>
      <c r="M550" s="426"/>
      <c r="N550" s="253">
        <v>270</v>
      </c>
      <c r="P550" s="426"/>
      <c r="Q550" s="253">
        <v>270</v>
      </c>
      <c r="T550">
        <v>270</v>
      </c>
    </row>
    <row r="551" spans="11:20" x14ac:dyDescent="0.25">
      <c r="K551">
        <v>272</v>
      </c>
      <c r="M551" s="425" t="s">
        <v>86</v>
      </c>
      <c r="N551" s="254">
        <v>0.21210000000000001</v>
      </c>
      <c r="P551" s="425" t="s">
        <v>248</v>
      </c>
      <c r="Q551" s="254">
        <v>0.26490000000000002</v>
      </c>
      <c r="T551">
        <v>271</v>
      </c>
    </row>
    <row r="552" spans="11:20" ht="15.75" thickBot="1" x14ac:dyDescent="0.3">
      <c r="K552">
        <v>273</v>
      </c>
      <c r="M552" s="426"/>
      <c r="N552" s="255">
        <v>271</v>
      </c>
      <c r="P552" s="426"/>
      <c r="Q552" s="255">
        <v>271</v>
      </c>
      <c r="T552">
        <v>272</v>
      </c>
    </row>
    <row r="553" spans="11:20" x14ac:dyDescent="0.25">
      <c r="K553">
        <v>274</v>
      </c>
      <c r="M553" s="425" t="s">
        <v>291</v>
      </c>
      <c r="N553" s="256">
        <v>0.21110000000000001</v>
      </c>
      <c r="P553" s="425" t="s">
        <v>304</v>
      </c>
      <c r="Q553" s="256">
        <v>0.26419999999999999</v>
      </c>
      <c r="T553">
        <v>273</v>
      </c>
    </row>
    <row r="554" spans="11:20" ht="15.75" thickBot="1" x14ac:dyDescent="0.3">
      <c r="K554">
        <v>275</v>
      </c>
      <c r="M554" s="426"/>
      <c r="N554" s="257">
        <v>272</v>
      </c>
      <c r="P554" s="426"/>
      <c r="Q554" s="257">
        <v>272</v>
      </c>
      <c r="T554">
        <v>274</v>
      </c>
    </row>
    <row r="555" spans="11:20" x14ac:dyDescent="0.25">
      <c r="K555">
        <v>276</v>
      </c>
      <c r="M555" s="425" t="s">
        <v>154</v>
      </c>
      <c r="N555" s="258">
        <v>0.2109</v>
      </c>
      <c r="P555" s="425" t="s">
        <v>159</v>
      </c>
      <c r="Q555" s="258">
        <v>0.2621</v>
      </c>
      <c r="T555">
        <v>275</v>
      </c>
    </row>
    <row r="556" spans="11:20" ht="15.75" thickBot="1" x14ac:dyDescent="0.3">
      <c r="K556">
        <v>277</v>
      </c>
      <c r="M556" s="426"/>
      <c r="N556" s="259">
        <v>273</v>
      </c>
      <c r="P556" s="426"/>
      <c r="Q556" s="259">
        <v>273</v>
      </c>
      <c r="T556">
        <v>276</v>
      </c>
    </row>
    <row r="557" spans="11:20" x14ac:dyDescent="0.25">
      <c r="K557">
        <v>278</v>
      </c>
      <c r="M557" s="425" t="s">
        <v>297</v>
      </c>
      <c r="N557" s="260">
        <v>0.20860000000000001</v>
      </c>
      <c r="P557" s="425" t="s">
        <v>352</v>
      </c>
      <c r="Q557" s="260">
        <v>0.25869999999999999</v>
      </c>
      <c r="T557">
        <v>277</v>
      </c>
    </row>
    <row r="558" spans="11:20" ht="15.75" thickBot="1" x14ac:dyDescent="0.3">
      <c r="K558">
        <v>279</v>
      </c>
      <c r="M558" s="426"/>
      <c r="N558" s="261">
        <v>274</v>
      </c>
      <c r="P558" s="426"/>
      <c r="Q558" s="261">
        <v>274</v>
      </c>
      <c r="T558">
        <v>278</v>
      </c>
    </row>
    <row r="559" spans="11:20" x14ac:dyDescent="0.25">
      <c r="K559">
        <v>280</v>
      </c>
      <c r="M559" s="425" t="s">
        <v>330</v>
      </c>
      <c r="N559" s="262">
        <v>0.20710000000000001</v>
      </c>
      <c r="P559" s="425" t="s">
        <v>129</v>
      </c>
      <c r="Q559" s="262">
        <v>0.2576</v>
      </c>
      <c r="T559">
        <v>279</v>
      </c>
    </row>
    <row r="560" spans="11:20" ht="15.75" thickBot="1" x14ac:dyDescent="0.3">
      <c r="K560">
        <v>281</v>
      </c>
      <c r="M560" s="426"/>
      <c r="N560" s="263">
        <v>275</v>
      </c>
      <c r="P560" s="426"/>
      <c r="Q560" s="263">
        <v>275</v>
      </c>
      <c r="T560">
        <v>280</v>
      </c>
    </row>
    <row r="561" spans="11:20" ht="15.75" thickBot="1" x14ac:dyDescent="0.3">
      <c r="K561">
        <v>282</v>
      </c>
      <c r="M561" s="62" t="s">
        <v>25</v>
      </c>
      <c r="N561" s="63" t="s">
        <v>398</v>
      </c>
      <c r="P561" s="62" t="s">
        <v>25</v>
      </c>
      <c r="Q561" s="63" t="s">
        <v>398</v>
      </c>
      <c r="T561">
        <v>282</v>
      </c>
    </row>
    <row r="562" spans="11:20" x14ac:dyDescent="0.25">
      <c r="K562">
        <v>283</v>
      </c>
      <c r="M562" s="425" t="s">
        <v>356</v>
      </c>
      <c r="N562" s="264">
        <v>0.2069</v>
      </c>
      <c r="P562" s="425" t="s">
        <v>236</v>
      </c>
      <c r="Q562" s="264">
        <v>0.25659999999999999</v>
      </c>
      <c r="T562">
        <v>283</v>
      </c>
    </row>
    <row r="563" spans="11:20" ht="15.75" thickBot="1" x14ac:dyDescent="0.3">
      <c r="K563">
        <v>284</v>
      </c>
      <c r="M563" s="426"/>
      <c r="N563" s="265">
        <v>276</v>
      </c>
      <c r="P563" s="426"/>
      <c r="Q563" s="265">
        <v>276</v>
      </c>
      <c r="T563">
        <v>284</v>
      </c>
    </row>
    <row r="564" spans="11:20" x14ac:dyDescent="0.25">
      <c r="K564">
        <v>285</v>
      </c>
      <c r="M564" s="425" t="s">
        <v>390</v>
      </c>
      <c r="N564" s="266">
        <v>0.20469999999999999</v>
      </c>
      <c r="P564" s="425" t="s">
        <v>94</v>
      </c>
      <c r="Q564" s="266">
        <v>0.25259999999999999</v>
      </c>
      <c r="T564">
        <v>285</v>
      </c>
    </row>
    <row r="565" spans="11:20" ht="15.75" thickBot="1" x14ac:dyDescent="0.3">
      <c r="K565">
        <v>286</v>
      </c>
      <c r="M565" s="426"/>
      <c r="N565" s="267">
        <v>277</v>
      </c>
      <c r="P565" s="426"/>
      <c r="Q565" s="267">
        <v>277</v>
      </c>
      <c r="T565">
        <v>286</v>
      </c>
    </row>
    <row r="566" spans="11:20" x14ac:dyDescent="0.25">
      <c r="K566">
        <v>287</v>
      </c>
      <c r="M566" s="425" t="s">
        <v>72</v>
      </c>
      <c r="N566" s="268">
        <v>0.20449999999999999</v>
      </c>
      <c r="P566" s="425" t="s">
        <v>93</v>
      </c>
      <c r="Q566" s="268">
        <v>0.2515</v>
      </c>
      <c r="T566">
        <v>287</v>
      </c>
    </row>
    <row r="567" spans="11:20" ht="15.75" thickBot="1" x14ac:dyDescent="0.3">
      <c r="K567">
        <v>288</v>
      </c>
      <c r="M567" s="426"/>
      <c r="N567" s="269">
        <v>278</v>
      </c>
      <c r="P567" s="426"/>
      <c r="Q567" s="269">
        <v>278</v>
      </c>
      <c r="T567">
        <v>288</v>
      </c>
    </row>
    <row r="568" spans="11:20" x14ac:dyDescent="0.25">
      <c r="K568">
        <v>289</v>
      </c>
      <c r="M568" s="425" t="s">
        <v>392</v>
      </c>
      <c r="N568" s="270">
        <v>0.20430000000000001</v>
      </c>
      <c r="P568" s="425" t="s">
        <v>90</v>
      </c>
      <c r="Q568" s="270">
        <v>0.25080000000000002</v>
      </c>
      <c r="T568">
        <v>289</v>
      </c>
    </row>
    <row r="569" spans="11:20" ht="15.75" thickBot="1" x14ac:dyDescent="0.3">
      <c r="K569">
        <v>290</v>
      </c>
      <c r="M569" s="426"/>
      <c r="N569" s="271">
        <v>279</v>
      </c>
      <c r="P569" s="426"/>
      <c r="Q569" s="271">
        <v>279</v>
      </c>
      <c r="T569">
        <v>290</v>
      </c>
    </row>
    <row r="570" spans="11:20" x14ac:dyDescent="0.25">
      <c r="K570">
        <v>291</v>
      </c>
      <c r="M570" s="425" t="s">
        <v>241</v>
      </c>
      <c r="N570" s="272">
        <v>0.2014</v>
      </c>
      <c r="P570" s="425" t="s">
        <v>176</v>
      </c>
      <c r="Q570" s="272">
        <v>0.25059999999999999</v>
      </c>
      <c r="T570">
        <v>291</v>
      </c>
    </row>
    <row r="571" spans="11:20" ht="15.75" thickBot="1" x14ac:dyDescent="0.3">
      <c r="K571">
        <v>292</v>
      </c>
      <c r="M571" s="426"/>
      <c r="N571" s="273">
        <v>280</v>
      </c>
      <c r="P571" s="426"/>
      <c r="Q571" s="273">
        <v>280</v>
      </c>
      <c r="T571">
        <v>292</v>
      </c>
    </row>
    <row r="572" spans="11:20" x14ac:dyDescent="0.25">
      <c r="K572">
        <v>293</v>
      </c>
      <c r="M572" s="425" t="s">
        <v>148</v>
      </c>
      <c r="N572" s="274">
        <v>0.2009</v>
      </c>
      <c r="P572" s="12" t="s">
        <v>189</v>
      </c>
      <c r="Q572" s="274">
        <v>0.24929999999999999</v>
      </c>
      <c r="T572">
        <v>293</v>
      </c>
    </row>
    <row r="573" spans="11:20" ht="15.75" thickBot="1" x14ac:dyDescent="0.3">
      <c r="K573">
        <v>294</v>
      </c>
      <c r="M573" s="426"/>
      <c r="N573" s="275">
        <v>281</v>
      </c>
      <c r="P573" s="13" t="s">
        <v>440</v>
      </c>
      <c r="Q573" s="275">
        <v>281</v>
      </c>
      <c r="T573">
        <v>294</v>
      </c>
    </row>
    <row r="574" spans="11:20" x14ac:dyDescent="0.25">
      <c r="K574">
        <v>295</v>
      </c>
      <c r="M574" s="425" t="s">
        <v>68</v>
      </c>
      <c r="N574" s="276">
        <v>0.19980000000000001</v>
      </c>
      <c r="P574" s="425" t="s">
        <v>59</v>
      </c>
      <c r="Q574" s="276">
        <v>0.24229999999999999</v>
      </c>
      <c r="T574">
        <v>295</v>
      </c>
    </row>
    <row r="575" spans="11:20" ht="15.75" thickBot="1" x14ac:dyDescent="0.3">
      <c r="K575">
        <v>296</v>
      </c>
      <c r="M575" s="426"/>
      <c r="N575" s="277">
        <v>282</v>
      </c>
      <c r="P575" s="426"/>
      <c r="Q575" s="277">
        <v>282</v>
      </c>
      <c r="T575">
        <v>296</v>
      </c>
    </row>
    <row r="576" spans="11:20" x14ac:dyDescent="0.25">
      <c r="K576">
        <v>297</v>
      </c>
      <c r="M576" s="425" t="s">
        <v>285</v>
      </c>
      <c r="N576" s="278">
        <v>0.19450000000000001</v>
      </c>
      <c r="P576" s="425" t="s">
        <v>316</v>
      </c>
      <c r="Q576" s="278">
        <v>0.24199999999999999</v>
      </c>
      <c r="T576">
        <v>297</v>
      </c>
    </row>
    <row r="577" spans="11:20" ht="15.75" thickBot="1" x14ac:dyDescent="0.3">
      <c r="K577">
        <v>298</v>
      </c>
      <c r="M577" s="426"/>
      <c r="N577" s="279">
        <v>283</v>
      </c>
      <c r="P577" s="426"/>
      <c r="Q577" s="279">
        <v>283</v>
      </c>
      <c r="T577">
        <v>298</v>
      </c>
    </row>
    <row r="578" spans="11:20" x14ac:dyDescent="0.25">
      <c r="K578">
        <v>299</v>
      </c>
      <c r="M578" s="425" t="s">
        <v>377</v>
      </c>
      <c r="N578" s="280">
        <v>0.19409999999999999</v>
      </c>
      <c r="P578" s="425" t="s">
        <v>227</v>
      </c>
      <c r="Q578" s="280">
        <v>0.2417</v>
      </c>
      <c r="T578">
        <v>299</v>
      </c>
    </row>
    <row r="579" spans="11:20" ht="15.75" thickBot="1" x14ac:dyDescent="0.3">
      <c r="K579">
        <v>300</v>
      </c>
      <c r="M579" s="426"/>
      <c r="N579" s="281">
        <v>284</v>
      </c>
      <c r="P579" s="426"/>
      <c r="Q579" s="281">
        <v>284</v>
      </c>
      <c r="T579">
        <v>300</v>
      </c>
    </row>
    <row r="580" spans="11:20" x14ac:dyDescent="0.25">
      <c r="K580">
        <v>301</v>
      </c>
      <c r="M580" s="425" t="s">
        <v>97</v>
      </c>
      <c r="N580" s="282">
        <v>0.18529999999999999</v>
      </c>
      <c r="P580" s="425" t="s">
        <v>72</v>
      </c>
      <c r="Q580" s="282">
        <v>0.2364</v>
      </c>
      <c r="T580">
        <v>301</v>
      </c>
    </row>
    <row r="581" spans="11:20" ht="15.75" thickBot="1" x14ac:dyDescent="0.3">
      <c r="K581">
        <v>302</v>
      </c>
      <c r="M581" s="426"/>
      <c r="N581" s="283">
        <v>285</v>
      </c>
      <c r="P581" s="426"/>
      <c r="Q581" s="283">
        <v>285</v>
      </c>
      <c r="T581">
        <v>302</v>
      </c>
    </row>
    <row r="582" spans="11:20" x14ac:dyDescent="0.25">
      <c r="K582">
        <v>303</v>
      </c>
      <c r="M582" s="425" t="s">
        <v>316</v>
      </c>
      <c r="N582" s="284">
        <v>0.1852</v>
      </c>
      <c r="P582" s="425" t="s">
        <v>442</v>
      </c>
      <c r="Q582" s="284">
        <v>0.23449999999999999</v>
      </c>
      <c r="T582">
        <v>303</v>
      </c>
    </row>
    <row r="583" spans="11:20" ht="15.75" thickBot="1" x14ac:dyDescent="0.3">
      <c r="K583">
        <v>304</v>
      </c>
      <c r="M583" s="426"/>
      <c r="N583" s="285">
        <v>286</v>
      </c>
      <c r="P583" s="426"/>
      <c r="Q583" s="285">
        <v>286</v>
      </c>
      <c r="T583">
        <v>304</v>
      </c>
    </row>
    <row r="584" spans="11:20" x14ac:dyDescent="0.25">
      <c r="K584">
        <v>305</v>
      </c>
      <c r="M584" s="425" t="s">
        <v>129</v>
      </c>
      <c r="N584" s="286">
        <v>0.18429999999999999</v>
      </c>
      <c r="P584" s="425" t="s">
        <v>148</v>
      </c>
      <c r="Q584" s="286">
        <v>0.2298</v>
      </c>
      <c r="T584">
        <v>305</v>
      </c>
    </row>
    <row r="585" spans="11:20" ht="15.75" thickBot="1" x14ac:dyDescent="0.3">
      <c r="K585">
        <v>306</v>
      </c>
      <c r="M585" s="426"/>
      <c r="N585" s="287">
        <v>287</v>
      </c>
      <c r="P585" s="426"/>
      <c r="Q585" s="287">
        <v>287</v>
      </c>
      <c r="T585">
        <v>306</v>
      </c>
    </row>
    <row r="586" spans="11:20" x14ac:dyDescent="0.25">
      <c r="K586">
        <v>307</v>
      </c>
      <c r="M586" s="425" t="s">
        <v>177</v>
      </c>
      <c r="N586" s="288">
        <v>0.18140000000000001</v>
      </c>
      <c r="P586" s="425" t="s">
        <v>112</v>
      </c>
      <c r="Q586" s="288">
        <v>0.22869999999999999</v>
      </c>
      <c r="T586">
        <v>307</v>
      </c>
    </row>
    <row r="587" spans="11:20" ht="15.75" thickBot="1" x14ac:dyDescent="0.3">
      <c r="K587">
        <v>308</v>
      </c>
      <c r="M587" s="426"/>
      <c r="N587" s="289">
        <v>288</v>
      </c>
      <c r="P587" s="426"/>
      <c r="Q587" s="289">
        <v>288</v>
      </c>
      <c r="T587">
        <v>308</v>
      </c>
    </row>
    <row r="588" spans="11:20" x14ac:dyDescent="0.25">
      <c r="K588">
        <v>309</v>
      </c>
      <c r="M588" s="425" t="s">
        <v>346</v>
      </c>
      <c r="N588" s="290">
        <v>0.17949999999999999</v>
      </c>
      <c r="P588" s="425" t="s">
        <v>291</v>
      </c>
      <c r="Q588" s="290">
        <v>0.2278</v>
      </c>
      <c r="T588">
        <v>309</v>
      </c>
    </row>
    <row r="589" spans="11:20" ht="15.75" thickBot="1" x14ac:dyDescent="0.3">
      <c r="K589">
        <v>310</v>
      </c>
      <c r="M589" s="426"/>
      <c r="N589" s="291">
        <v>289</v>
      </c>
      <c r="P589" s="426"/>
      <c r="Q589" s="291">
        <v>289</v>
      </c>
      <c r="T589">
        <v>310</v>
      </c>
    </row>
    <row r="590" spans="11:20" x14ac:dyDescent="0.25">
      <c r="K590">
        <v>311</v>
      </c>
      <c r="M590" s="425" t="s">
        <v>290</v>
      </c>
      <c r="N590" s="292">
        <v>0.1767</v>
      </c>
      <c r="P590" s="425" t="s">
        <v>177</v>
      </c>
      <c r="Q590" s="292">
        <v>0.22639999999999999</v>
      </c>
      <c r="T590">
        <v>311</v>
      </c>
    </row>
    <row r="591" spans="11:20" ht="15.75" thickBot="1" x14ac:dyDescent="0.3">
      <c r="K591">
        <v>312</v>
      </c>
      <c r="M591" s="426"/>
      <c r="N591" s="293">
        <v>290</v>
      </c>
      <c r="P591" s="426"/>
      <c r="Q591" s="293">
        <v>290</v>
      </c>
      <c r="T591">
        <v>312</v>
      </c>
    </row>
    <row r="592" spans="11:20" x14ac:dyDescent="0.25">
      <c r="K592">
        <v>313</v>
      </c>
      <c r="M592" s="425" t="s">
        <v>204</v>
      </c>
      <c r="N592" s="294">
        <v>0.1767</v>
      </c>
      <c r="P592" s="425" t="s">
        <v>154</v>
      </c>
      <c r="Q592" s="294">
        <v>0.22600000000000001</v>
      </c>
      <c r="T592">
        <v>313</v>
      </c>
    </row>
    <row r="593" spans="11:20" ht="15.75" thickBot="1" x14ac:dyDescent="0.3">
      <c r="K593">
        <v>314</v>
      </c>
      <c r="M593" s="426"/>
      <c r="N593" s="295">
        <v>291</v>
      </c>
      <c r="P593" s="426"/>
      <c r="Q593" s="295">
        <v>291</v>
      </c>
      <c r="T593">
        <v>314</v>
      </c>
    </row>
    <row r="594" spans="11:20" x14ac:dyDescent="0.25">
      <c r="K594">
        <v>315</v>
      </c>
      <c r="M594" s="425" t="s">
        <v>58</v>
      </c>
      <c r="N594" s="296">
        <v>0.1719</v>
      </c>
      <c r="P594" s="425" t="s">
        <v>295</v>
      </c>
      <c r="Q594" s="296">
        <v>0.2213</v>
      </c>
      <c r="T594">
        <v>315</v>
      </c>
    </row>
    <row r="595" spans="11:20" ht="15.75" thickBot="1" x14ac:dyDescent="0.3">
      <c r="K595">
        <v>316</v>
      </c>
      <c r="M595" s="426"/>
      <c r="N595" s="297">
        <v>292</v>
      </c>
      <c r="P595" s="426"/>
      <c r="Q595" s="297">
        <v>292</v>
      </c>
      <c r="T595">
        <v>316</v>
      </c>
    </row>
    <row r="596" spans="11:20" x14ac:dyDescent="0.25">
      <c r="K596">
        <v>317</v>
      </c>
      <c r="M596" s="425" t="s">
        <v>102</v>
      </c>
      <c r="N596" s="298">
        <v>0.1714</v>
      </c>
      <c r="P596" s="425" t="s">
        <v>116</v>
      </c>
      <c r="Q596" s="298">
        <v>0.21970000000000001</v>
      </c>
      <c r="T596">
        <v>317</v>
      </c>
    </row>
    <row r="597" spans="11:20" ht="15.75" thickBot="1" x14ac:dyDescent="0.3">
      <c r="K597">
        <v>318</v>
      </c>
      <c r="M597" s="426"/>
      <c r="N597" s="299">
        <v>293</v>
      </c>
      <c r="P597" s="426"/>
      <c r="Q597" s="299">
        <v>293</v>
      </c>
      <c r="T597">
        <v>318</v>
      </c>
    </row>
    <row r="598" spans="11:20" x14ac:dyDescent="0.25">
      <c r="K598">
        <v>319</v>
      </c>
      <c r="M598" s="425" t="s">
        <v>441</v>
      </c>
      <c r="N598" s="300">
        <v>0.1678</v>
      </c>
      <c r="P598" s="425" t="s">
        <v>384</v>
      </c>
      <c r="Q598" s="300">
        <v>0.21809999999999999</v>
      </c>
      <c r="T598">
        <v>319</v>
      </c>
    </row>
    <row r="599" spans="11:20" ht="15.75" thickBot="1" x14ac:dyDescent="0.3">
      <c r="K599">
        <v>320</v>
      </c>
      <c r="M599" s="426"/>
      <c r="N599" s="301">
        <v>294</v>
      </c>
      <c r="P599" s="426"/>
      <c r="Q599" s="301">
        <v>294</v>
      </c>
      <c r="T599">
        <v>320</v>
      </c>
    </row>
    <row r="600" spans="11:20" x14ac:dyDescent="0.25">
      <c r="K600">
        <v>321</v>
      </c>
      <c r="M600" s="425" t="s">
        <v>232</v>
      </c>
      <c r="N600" s="302">
        <v>0.16700000000000001</v>
      </c>
      <c r="P600" s="425" t="s">
        <v>218</v>
      </c>
      <c r="Q600" s="302">
        <v>0.2177</v>
      </c>
      <c r="T600">
        <v>321</v>
      </c>
    </row>
    <row r="601" spans="11:20" ht="15.75" thickBot="1" x14ac:dyDescent="0.3">
      <c r="K601">
        <v>322</v>
      </c>
      <c r="M601" s="426"/>
      <c r="N601" s="303">
        <v>295</v>
      </c>
      <c r="P601" s="426"/>
      <c r="Q601" s="303">
        <v>295</v>
      </c>
      <c r="T601">
        <v>322</v>
      </c>
    </row>
    <row r="602" spans="11:20" x14ac:dyDescent="0.25">
      <c r="K602">
        <v>323</v>
      </c>
      <c r="M602" s="425" t="s">
        <v>357</v>
      </c>
      <c r="N602" s="304">
        <v>0.16520000000000001</v>
      </c>
      <c r="P602" s="425" t="s">
        <v>126</v>
      </c>
      <c r="Q602" s="304">
        <v>0.2157</v>
      </c>
      <c r="T602">
        <v>323</v>
      </c>
    </row>
    <row r="603" spans="11:20" ht="15.75" thickBot="1" x14ac:dyDescent="0.3">
      <c r="K603">
        <v>324</v>
      </c>
      <c r="M603" s="426"/>
      <c r="N603" s="305">
        <v>296</v>
      </c>
      <c r="P603" s="426"/>
      <c r="Q603" s="305">
        <v>296</v>
      </c>
      <c r="T603">
        <v>324</v>
      </c>
    </row>
    <row r="604" spans="11:20" x14ac:dyDescent="0.25">
      <c r="K604">
        <v>325</v>
      </c>
      <c r="M604" s="425" t="s">
        <v>98</v>
      </c>
      <c r="N604" s="306">
        <v>0.1651</v>
      </c>
      <c r="P604" s="425" t="s">
        <v>283</v>
      </c>
      <c r="Q604" s="306">
        <v>0.21360000000000001</v>
      </c>
      <c r="T604">
        <v>325</v>
      </c>
    </row>
    <row r="605" spans="11:20" ht="15.75" thickBot="1" x14ac:dyDescent="0.3">
      <c r="K605">
        <v>326</v>
      </c>
      <c r="M605" s="426"/>
      <c r="N605" s="307">
        <v>297</v>
      </c>
      <c r="P605" s="426"/>
      <c r="Q605" s="307">
        <v>297</v>
      </c>
      <c r="T605">
        <v>326</v>
      </c>
    </row>
    <row r="606" spans="11:20" x14ac:dyDescent="0.25">
      <c r="K606">
        <v>327</v>
      </c>
      <c r="M606" s="425" t="s">
        <v>338</v>
      </c>
      <c r="N606" s="308">
        <v>0.1651</v>
      </c>
      <c r="P606" s="425" t="s">
        <v>110</v>
      </c>
      <c r="Q606" s="308">
        <v>0.2132</v>
      </c>
      <c r="T606">
        <v>327</v>
      </c>
    </row>
    <row r="607" spans="11:20" ht="15.75" thickBot="1" x14ac:dyDescent="0.3">
      <c r="K607">
        <v>328</v>
      </c>
      <c r="M607" s="426"/>
      <c r="N607" s="309">
        <v>298</v>
      </c>
      <c r="P607" s="426"/>
      <c r="Q607" s="309">
        <v>298</v>
      </c>
      <c r="T607">
        <v>328</v>
      </c>
    </row>
    <row r="608" spans="11:20" x14ac:dyDescent="0.25">
      <c r="K608">
        <v>329</v>
      </c>
      <c r="M608" s="425" t="s">
        <v>190</v>
      </c>
      <c r="N608" s="310">
        <v>0.16239999999999999</v>
      </c>
      <c r="P608" s="425" t="s">
        <v>69</v>
      </c>
      <c r="Q608" s="310">
        <v>0.21299999999999999</v>
      </c>
      <c r="T608">
        <v>329</v>
      </c>
    </row>
    <row r="609" spans="11:20" ht="15.75" thickBot="1" x14ac:dyDescent="0.3">
      <c r="K609">
        <v>330</v>
      </c>
      <c r="M609" s="426"/>
      <c r="N609" s="311">
        <v>299</v>
      </c>
      <c r="P609" s="426"/>
      <c r="Q609" s="311">
        <v>299</v>
      </c>
      <c r="T609">
        <v>330</v>
      </c>
    </row>
    <row r="610" spans="11:20" x14ac:dyDescent="0.25">
      <c r="K610">
        <v>331</v>
      </c>
      <c r="M610" s="425" t="s">
        <v>92</v>
      </c>
      <c r="N610" s="312">
        <v>0.16159999999999999</v>
      </c>
      <c r="P610" s="425" t="s">
        <v>88</v>
      </c>
      <c r="Q610" s="312">
        <v>0.2077</v>
      </c>
      <c r="T610">
        <v>331</v>
      </c>
    </row>
    <row r="611" spans="11:20" ht="15.75" thickBot="1" x14ac:dyDescent="0.3">
      <c r="K611">
        <v>332</v>
      </c>
      <c r="M611" s="426"/>
      <c r="N611" s="313">
        <v>300</v>
      </c>
      <c r="P611" s="426"/>
      <c r="Q611" s="313">
        <v>300</v>
      </c>
      <c r="T611">
        <v>332</v>
      </c>
    </row>
    <row r="612" spans="11:20" ht="15.75" thickBot="1" x14ac:dyDescent="0.3">
      <c r="K612">
        <v>333</v>
      </c>
      <c r="M612" s="62" t="s">
        <v>25</v>
      </c>
      <c r="N612" s="63" t="s">
        <v>398</v>
      </c>
      <c r="P612" s="62" t="s">
        <v>25</v>
      </c>
      <c r="Q612" s="63" t="s">
        <v>398</v>
      </c>
      <c r="T612">
        <v>333</v>
      </c>
    </row>
    <row r="613" spans="11:20" x14ac:dyDescent="0.25">
      <c r="K613">
        <v>334</v>
      </c>
      <c r="M613" s="425" t="s">
        <v>218</v>
      </c>
      <c r="N613" s="314">
        <v>0.16120000000000001</v>
      </c>
      <c r="P613" s="425" t="s">
        <v>210</v>
      </c>
      <c r="Q613" s="314">
        <v>0.2074</v>
      </c>
      <c r="T613">
        <v>334</v>
      </c>
    </row>
    <row r="614" spans="11:20" ht="15.75" thickBot="1" x14ac:dyDescent="0.3">
      <c r="K614">
        <v>335</v>
      </c>
      <c r="M614" s="426"/>
      <c r="N614" s="315">
        <v>301</v>
      </c>
      <c r="P614" s="426"/>
      <c r="Q614" s="315">
        <v>301</v>
      </c>
      <c r="T614">
        <v>335</v>
      </c>
    </row>
    <row r="615" spans="11:20" x14ac:dyDescent="0.25">
      <c r="K615">
        <v>336</v>
      </c>
      <c r="M615" s="425" t="s">
        <v>253</v>
      </c>
      <c r="N615" s="316">
        <v>0.15640000000000001</v>
      </c>
      <c r="P615" s="425" t="s">
        <v>241</v>
      </c>
      <c r="Q615" s="316">
        <v>0.2051</v>
      </c>
      <c r="T615">
        <v>336</v>
      </c>
    </row>
    <row r="616" spans="11:20" ht="15.75" thickBot="1" x14ac:dyDescent="0.3">
      <c r="K616">
        <v>337</v>
      </c>
      <c r="M616" s="426"/>
      <c r="N616" s="317">
        <v>302</v>
      </c>
      <c r="P616" s="426"/>
      <c r="Q616" s="317">
        <v>302</v>
      </c>
      <c r="T616">
        <v>337</v>
      </c>
    </row>
    <row r="617" spans="11:20" x14ac:dyDescent="0.25">
      <c r="K617">
        <v>338</v>
      </c>
      <c r="M617" s="425" t="s">
        <v>90</v>
      </c>
      <c r="N617" s="318">
        <v>0.15429999999999999</v>
      </c>
      <c r="P617" s="425" t="s">
        <v>297</v>
      </c>
      <c r="Q617" s="318">
        <v>0.20399999999999999</v>
      </c>
      <c r="T617">
        <v>338</v>
      </c>
    </row>
    <row r="618" spans="11:20" ht="15.75" thickBot="1" x14ac:dyDescent="0.3">
      <c r="K618">
        <v>339</v>
      </c>
      <c r="M618" s="426"/>
      <c r="N618" s="319">
        <v>303</v>
      </c>
      <c r="P618" s="426"/>
      <c r="Q618" s="319">
        <v>303</v>
      </c>
      <c r="T618">
        <v>339</v>
      </c>
    </row>
    <row r="619" spans="11:20" x14ac:dyDescent="0.25">
      <c r="K619">
        <v>340</v>
      </c>
      <c r="M619" s="425" t="s">
        <v>306</v>
      </c>
      <c r="N619" s="320">
        <v>0.1542</v>
      </c>
      <c r="P619" s="425" t="s">
        <v>92</v>
      </c>
      <c r="Q619" s="320">
        <v>0.19739999999999999</v>
      </c>
      <c r="T619">
        <v>340</v>
      </c>
    </row>
    <row r="620" spans="11:20" ht="15.75" thickBot="1" x14ac:dyDescent="0.3">
      <c r="K620">
        <v>341</v>
      </c>
      <c r="M620" s="426"/>
      <c r="N620" s="321">
        <v>304</v>
      </c>
      <c r="P620" s="426"/>
      <c r="Q620" s="321">
        <v>304</v>
      </c>
      <c r="T620">
        <v>341</v>
      </c>
    </row>
    <row r="621" spans="11:20" x14ac:dyDescent="0.25">
      <c r="K621">
        <v>342</v>
      </c>
      <c r="M621" s="425" t="s">
        <v>335</v>
      </c>
      <c r="N621" s="322">
        <v>0.15329999999999999</v>
      </c>
      <c r="P621" s="425" t="s">
        <v>266</v>
      </c>
      <c r="Q621" s="322">
        <v>0.1971</v>
      </c>
      <c r="T621">
        <v>342</v>
      </c>
    </row>
    <row r="622" spans="11:20" ht="15.75" thickBot="1" x14ac:dyDescent="0.3">
      <c r="K622">
        <v>343</v>
      </c>
      <c r="M622" s="426"/>
      <c r="N622" s="323">
        <v>305</v>
      </c>
      <c r="P622" s="426"/>
      <c r="Q622" s="323">
        <v>305</v>
      </c>
      <c r="T622">
        <v>343</v>
      </c>
    </row>
    <row r="623" spans="11:20" x14ac:dyDescent="0.25">
      <c r="K623">
        <v>344</v>
      </c>
      <c r="M623" s="425" t="s">
        <v>64</v>
      </c>
      <c r="N623" s="324">
        <v>0.1484</v>
      </c>
      <c r="P623" s="425" t="s">
        <v>307</v>
      </c>
      <c r="Q623" s="324">
        <v>0.1953</v>
      </c>
      <c r="T623">
        <v>344</v>
      </c>
    </row>
    <row r="624" spans="11:20" ht="15.75" thickBot="1" x14ac:dyDescent="0.3">
      <c r="K624">
        <v>345</v>
      </c>
      <c r="M624" s="426"/>
      <c r="N624" s="325">
        <v>306</v>
      </c>
      <c r="P624" s="426"/>
      <c r="Q624" s="325">
        <v>306</v>
      </c>
      <c r="T624">
        <v>345</v>
      </c>
    </row>
    <row r="625" spans="11:20" x14ac:dyDescent="0.25">
      <c r="K625">
        <v>346</v>
      </c>
      <c r="M625" s="425" t="s">
        <v>176</v>
      </c>
      <c r="N625" s="326">
        <v>0.1472</v>
      </c>
      <c r="P625" s="425" t="s">
        <v>443</v>
      </c>
      <c r="Q625" s="326">
        <v>0.1898</v>
      </c>
      <c r="T625">
        <v>346</v>
      </c>
    </row>
    <row r="626" spans="11:20" ht="15.75" thickBot="1" x14ac:dyDescent="0.3">
      <c r="K626">
        <v>347</v>
      </c>
      <c r="M626" s="426"/>
      <c r="N626" s="327">
        <v>307</v>
      </c>
      <c r="P626" s="426"/>
      <c r="Q626" s="327">
        <v>307</v>
      </c>
      <c r="T626">
        <v>347</v>
      </c>
    </row>
    <row r="627" spans="11:20" x14ac:dyDescent="0.25">
      <c r="M627" s="425" t="s">
        <v>360</v>
      </c>
      <c r="N627" s="328">
        <v>0.14280000000000001</v>
      </c>
      <c r="P627" s="425" t="s">
        <v>165</v>
      </c>
      <c r="Q627" s="328">
        <v>0.18279999999999999</v>
      </c>
    </row>
    <row r="628" spans="11:20" ht="15.75" thickBot="1" x14ac:dyDescent="0.3">
      <c r="M628" s="426"/>
      <c r="N628" s="329">
        <v>308</v>
      </c>
      <c r="P628" s="426"/>
      <c r="Q628" s="329">
        <v>308</v>
      </c>
    </row>
    <row r="629" spans="11:20" x14ac:dyDescent="0.25">
      <c r="M629" s="425" t="s">
        <v>116</v>
      </c>
      <c r="N629" s="330">
        <v>0.14199999999999999</v>
      </c>
      <c r="P629" s="425" t="s">
        <v>369</v>
      </c>
      <c r="Q629" s="330">
        <v>0.17829999999999999</v>
      </c>
    </row>
    <row r="630" spans="11:20" ht="15.75" thickBot="1" x14ac:dyDescent="0.3">
      <c r="M630" s="426"/>
      <c r="N630" s="331">
        <v>309</v>
      </c>
      <c r="P630" s="426"/>
      <c r="Q630" s="331">
        <v>309</v>
      </c>
    </row>
    <row r="631" spans="11:20" x14ac:dyDescent="0.25">
      <c r="M631" s="425" t="s">
        <v>159</v>
      </c>
      <c r="N631" s="332">
        <v>0.14099999999999999</v>
      </c>
      <c r="P631" s="425" t="s">
        <v>356</v>
      </c>
      <c r="Q631" s="332">
        <v>0.17699999999999999</v>
      </c>
    </row>
    <row r="632" spans="11:20" ht="15.75" thickBot="1" x14ac:dyDescent="0.3">
      <c r="M632" s="426"/>
      <c r="N632" s="333">
        <v>310</v>
      </c>
      <c r="P632" s="426"/>
      <c r="Q632" s="333">
        <v>310</v>
      </c>
    </row>
    <row r="633" spans="11:20" x14ac:dyDescent="0.25">
      <c r="M633" s="425" t="s">
        <v>255</v>
      </c>
      <c r="N633" s="334">
        <v>0.14099999999999999</v>
      </c>
      <c r="P633" s="425" t="s">
        <v>163</v>
      </c>
      <c r="Q633" s="334">
        <v>0.17130000000000001</v>
      </c>
    </row>
    <row r="634" spans="11:20" ht="15.75" thickBot="1" x14ac:dyDescent="0.3">
      <c r="M634" s="426"/>
      <c r="N634" s="335">
        <v>311</v>
      </c>
      <c r="P634" s="426"/>
      <c r="Q634" s="335">
        <v>311</v>
      </c>
    </row>
    <row r="635" spans="11:20" x14ac:dyDescent="0.25">
      <c r="M635" s="425" t="s">
        <v>101</v>
      </c>
      <c r="N635" s="336">
        <v>0.1406</v>
      </c>
      <c r="P635" s="425" t="s">
        <v>97</v>
      </c>
      <c r="Q635" s="336">
        <v>0.1699</v>
      </c>
    </row>
    <row r="636" spans="11:20" ht="15.75" thickBot="1" x14ac:dyDescent="0.3">
      <c r="M636" s="426"/>
      <c r="N636" s="337">
        <v>312</v>
      </c>
      <c r="P636" s="426"/>
      <c r="Q636" s="337">
        <v>312</v>
      </c>
    </row>
    <row r="637" spans="11:20" x14ac:dyDescent="0.25">
      <c r="M637" s="425" t="s">
        <v>367</v>
      </c>
      <c r="N637" s="338">
        <v>0.13850000000000001</v>
      </c>
      <c r="P637" s="425" t="s">
        <v>225</v>
      </c>
      <c r="Q637" s="338">
        <v>0.16539999999999999</v>
      </c>
    </row>
    <row r="638" spans="11:20" ht="15.75" thickBot="1" x14ac:dyDescent="0.3">
      <c r="M638" s="426"/>
      <c r="N638" s="339">
        <v>313</v>
      </c>
      <c r="P638" s="426"/>
      <c r="Q638" s="339">
        <v>313</v>
      </c>
    </row>
    <row r="639" spans="11:20" x14ac:dyDescent="0.25">
      <c r="M639" s="425" t="s">
        <v>323</v>
      </c>
      <c r="N639" s="340">
        <v>0.13469999999999999</v>
      </c>
      <c r="P639" s="425" t="s">
        <v>234</v>
      </c>
      <c r="Q639" s="340">
        <v>0.1643</v>
      </c>
    </row>
    <row r="640" spans="11:20" ht="15.75" thickBot="1" x14ac:dyDescent="0.3">
      <c r="M640" s="426"/>
      <c r="N640" s="341">
        <v>314</v>
      </c>
      <c r="P640" s="426"/>
      <c r="Q640" s="341">
        <v>314</v>
      </c>
    </row>
    <row r="641" spans="13:17" x14ac:dyDescent="0.25">
      <c r="M641" s="425" t="s">
        <v>195</v>
      </c>
      <c r="N641" s="342">
        <v>0.13450000000000001</v>
      </c>
      <c r="P641" s="425" t="s">
        <v>57</v>
      </c>
      <c r="Q641" s="342">
        <v>0.159</v>
      </c>
    </row>
    <row r="642" spans="13:17" ht="15.75" thickBot="1" x14ac:dyDescent="0.3">
      <c r="M642" s="426"/>
      <c r="N642" s="343">
        <v>315</v>
      </c>
      <c r="P642" s="426"/>
      <c r="Q642" s="343">
        <v>315</v>
      </c>
    </row>
    <row r="643" spans="13:17" x14ac:dyDescent="0.25">
      <c r="M643" s="425" t="s">
        <v>227</v>
      </c>
      <c r="N643" s="344">
        <v>0.13439999999999999</v>
      </c>
      <c r="P643" s="425" t="s">
        <v>68</v>
      </c>
      <c r="Q643" s="344">
        <v>0.15790000000000001</v>
      </c>
    </row>
    <row r="644" spans="13:17" ht="15.75" thickBot="1" x14ac:dyDescent="0.3">
      <c r="M644" s="426"/>
      <c r="N644" s="345">
        <v>316</v>
      </c>
      <c r="P644" s="426"/>
      <c r="Q644" s="345">
        <v>316</v>
      </c>
    </row>
    <row r="645" spans="13:17" x14ac:dyDescent="0.25">
      <c r="M645" s="425" t="s">
        <v>210</v>
      </c>
      <c r="N645" s="346">
        <v>0.13320000000000001</v>
      </c>
      <c r="P645" s="425" t="s">
        <v>312</v>
      </c>
      <c r="Q645" s="346">
        <v>0.1532</v>
      </c>
    </row>
    <row r="646" spans="13:17" ht="15.75" thickBot="1" x14ac:dyDescent="0.3">
      <c r="M646" s="426"/>
      <c r="N646" s="347">
        <v>317</v>
      </c>
      <c r="P646" s="426"/>
      <c r="Q646" s="347">
        <v>317</v>
      </c>
    </row>
    <row r="647" spans="13:17" x14ac:dyDescent="0.25">
      <c r="M647" s="425" t="s">
        <v>57</v>
      </c>
      <c r="N647" s="348">
        <v>0.13270000000000001</v>
      </c>
      <c r="P647" s="425" t="s">
        <v>341</v>
      </c>
      <c r="Q647" s="348">
        <v>0.1464</v>
      </c>
    </row>
    <row r="648" spans="13:17" ht="15.75" thickBot="1" x14ac:dyDescent="0.3">
      <c r="M648" s="426"/>
      <c r="N648" s="349">
        <v>318</v>
      </c>
      <c r="P648" s="426"/>
      <c r="Q648" s="349">
        <v>318</v>
      </c>
    </row>
    <row r="649" spans="13:17" x14ac:dyDescent="0.25">
      <c r="M649" s="425" t="s">
        <v>182</v>
      </c>
      <c r="N649" s="350">
        <v>0.1305</v>
      </c>
      <c r="P649" s="425" t="s">
        <v>125</v>
      </c>
      <c r="Q649" s="350">
        <v>0.14069999999999999</v>
      </c>
    </row>
    <row r="650" spans="13:17" ht="15.75" thickBot="1" x14ac:dyDescent="0.3">
      <c r="M650" s="426"/>
      <c r="N650" s="351">
        <v>319</v>
      </c>
      <c r="P650" s="426"/>
      <c r="Q650" s="351">
        <v>319</v>
      </c>
    </row>
    <row r="651" spans="13:17" x14ac:dyDescent="0.25">
      <c r="M651" s="425" t="s">
        <v>125</v>
      </c>
      <c r="N651" s="352">
        <v>0.12989999999999999</v>
      </c>
      <c r="P651" s="425" t="s">
        <v>232</v>
      </c>
      <c r="Q651" s="352">
        <v>0.14050000000000001</v>
      </c>
    </row>
    <row r="652" spans="13:17" ht="15.75" thickBot="1" x14ac:dyDescent="0.3">
      <c r="M652" s="426"/>
      <c r="N652" s="353">
        <v>320</v>
      </c>
      <c r="P652" s="426"/>
      <c r="Q652" s="353">
        <v>320</v>
      </c>
    </row>
    <row r="653" spans="13:17" x14ac:dyDescent="0.25">
      <c r="M653" s="425" t="s">
        <v>136</v>
      </c>
      <c r="N653" s="354">
        <v>0.12570000000000001</v>
      </c>
      <c r="P653" s="425" t="s">
        <v>277</v>
      </c>
      <c r="Q653" s="354">
        <v>0.1386</v>
      </c>
    </row>
    <row r="654" spans="13:17" ht="15.75" thickBot="1" x14ac:dyDescent="0.3">
      <c r="M654" s="426"/>
      <c r="N654" s="355">
        <v>321</v>
      </c>
      <c r="P654" s="426"/>
      <c r="Q654" s="355">
        <v>321</v>
      </c>
    </row>
    <row r="655" spans="13:17" x14ac:dyDescent="0.25">
      <c r="M655" s="425" t="s">
        <v>277</v>
      </c>
      <c r="N655" s="356">
        <v>0.12540000000000001</v>
      </c>
      <c r="P655" s="425" t="s">
        <v>357</v>
      </c>
      <c r="Q655" s="356">
        <v>0.1381</v>
      </c>
    </row>
    <row r="656" spans="13:17" ht="15.75" thickBot="1" x14ac:dyDescent="0.3">
      <c r="M656" s="426"/>
      <c r="N656" s="357">
        <v>322</v>
      </c>
      <c r="P656" s="426"/>
      <c r="Q656" s="357">
        <v>322</v>
      </c>
    </row>
    <row r="657" spans="13:17" x14ac:dyDescent="0.25">
      <c r="M657" s="425" t="s">
        <v>175</v>
      </c>
      <c r="N657" s="358">
        <v>0.1246</v>
      </c>
      <c r="P657" s="425" t="s">
        <v>278</v>
      </c>
      <c r="Q657" s="358">
        <v>0.12920000000000001</v>
      </c>
    </row>
    <row r="658" spans="13:17" ht="15.75" thickBot="1" x14ac:dyDescent="0.3">
      <c r="M658" s="426"/>
      <c r="N658" s="359">
        <v>323</v>
      </c>
      <c r="P658" s="426"/>
      <c r="Q658" s="359">
        <v>323</v>
      </c>
    </row>
    <row r="659" spans="13:17" x14ac:dyDescent="0.25">
      <c r="M659" s="425" t="s">
        <v>307</v>
      </c>
      <c r="N659" s="360">
        <v>0.1198</v>
      </c>
      <c r="P659" s="425" t="s">
        <v>338</v>
      </c>
      <c r="Q659" s="360">
        <v>0.1285</v>
      </c>
    </row>
    <row r="660" spans="13:17" ht="15.75" thickBot="1" x14ac:dyDescent="0.3">
      <c r="M660" s="426"/>
      <c r="N660" s="361">
        <v>324</v>
      </c>
      <c r="P660" s="426"/>
      <c r="Q660" s="361">
        <v>324</v>
      </c>
    </row>
    <row r="661" spans="13:17" x14ac:dyDescent="0.25">
      <c r="M661" s="425" t="s">
        <v>133</v>
      </c>
      <c r="N661" s="362">
        <v>0.1119</v>
      </c>
      <c r="P661" s="425" t="s">
        <v>285</v>
      </c>
      <c r="Q661" s="362">
        <v>0.12740000000000001</v>
      </c>
    </row>
    <row r="662" spans="13:17" ht="15.75" thickBot="1" x14ac:dyDescent="0.3">
      <c r="M662" s="426"/>
      <c r="N662" s="363">
        <v>325</v>
      </c>
      <c r="P662" s="426"/>
      <c r="Q662" s="363">
        <v>325</v>
      </c>
    </row>
    <row r="663" spans="13:17" ht="15.75" thickBot="1" x14ac:dyDescent="0.3">
      <c r="M663" s="62" t="s">
        <v>25</v>
      </c>
      <c r="N663" s="63" t="s">
        <v>398</v>
      </c>
      <c r="P663" s="62" t="s">
        <v>25</v>
      </c>
      <c r="Q663" s="63" t="s">
        <v>398</v>
      </c>
    </row>
    <row r="664" spans="13:17" x14ac:dyDescent="0.25">
      <c r="M664" s="425" t="s">
        <v>320</v>
      </c>
      <c r="N664" s="364">
        <v>0.1116</v>
      </c>
      <c r="P664" s="425" t="s">
        <v>55</v>
      </c>
      <c r="Q664" s="364">
        <v>0.1241</v>
      </c>
    </row>
    <row r="665" spans="13:17" ht="15.75" thickBot="1" x14ac:dyDescent="0.3">
      <c r="M665" s="426"/>
      <c r="N665" s="365">
        <v>326</v>
      </c>
      <c r="P665" s="426"/>
      <c r="Q665" s="365">
        <v>326</v>
      </c>
    </row>
    <row r="666" spans="13:17" x14ac:dyDescent="0.25">
      <c r="M666" s="425" t="s">
        <v>193</v>
      </c>
      <c r="N666" s="366">
        <v>9.9299999999999999E-2</v>
      </c>
      <c r="P666" s="425" t="s">
        <v>54</v>
      </c>
      <c r="Q666" s="366">
        <v>0.1186</v>
      </c>
    </row>
    <row r="667" spans="13:17" ht="15.75" thickBot="1" x14ac:dyDescent="0.3">
      <c r="M667" s="426"/>
      <c r="N667" s="367">
        <v>327</v>
      </c>
      <c r="P667" s="426"/>
      <c r="Q667" s="367">
        <v>327</v>
      </c>
    </row>
    <row r="668" spans="13:17" x14ac:dyDescent="0.25">
      <c r="M668" s="425" t="s">
        <v>442</v>
      </c>
      <c r="N668" s="368">
        <v>9.7500000000000003E-2</v>
      </c>
      <c r="P668" s="425" t="s">
        <v>343</v>
      </c>
      <c r="Q668" s="368">
        <v>0.1164</v>
      </c>
    </row>
    <row r="669" spans="13:17" ht="15.75" thickBot="1" x14ac:dyDescent="0.3">
      <c r="M669" s="426"/>
      <c r="N669" s="369">
        <v>328</v>
      </c>
      <c r="P669" s="426"/>
      <c r="Q669" s="369">
        <v>328</v>
      </c>
    </row>
    <row r="670" spans="13:17" x14ac:dyDescent="0.25">
      <c r="M670" s="425" t="s">
        <v>234</v>
      </c>
      <c r="N670" s="370">
        <v>9.7299999999999998E-2</v>
      </c>
      <c r="P670" s="425" t="s">
        <v>142</v>
      </c>
      <c r="Q670" s="370">
        <v>0.11020000000000001</v>
      </c>
    </row>
    <row r="671" spans="13:17" ht="15.75" thickBot="1" x14ac:dyDescent="0.3">
      <c r="M671" s="426"/>
      <c r="N671" s="371">
        <v>329</v>
      </c>
      <c r="P671" s="426"/>
      <c r="Q671" s="371">
        <v>329</v>
      </c>
    </row>
    <row r="672" spans="13:17" x14ac:dyDescent="0.25">
      <c r="M672" s="425" t="s">
        <v>165</v>
      </c>
      <c r="N672" s="372">
        <v>9.7100000000000006E-2</v>
      </c>
      <c r="P672" s="425" t="s">
        <v>109</v>
      </c>
      <c r="Q672" s="372">
        <v>0.1046</v>
      </c>
    </row>
    <row r="673" spans="13:17" ht="15.75" thickBot="1" x14ac:dyDescent="0.3">
      <c r="M673" s="426"/>
      <c r="N673" s="373">
        <v>330</v>
      </c>
      <c r="P673" s="426"/>
      <c r="Q673" s="373">
        <v>330</v>
      </c>
    </row>
    <row r="674" spans="13:17" x14ac:dyDescent="0.25">
      <c r="M674" s="425" t="s">
        <v>55</v>
      </c>
      <c r="N674" s="374">
        <v>9.5100000000000004E-2</v>
      </c>
      <c r="P674" s="425" t="s">
        <v>239</v>
      </c>
      <c r="Q674" s="374">
        <v>0.1041</v>
      </c>
    </row>
    <row r="675" spans="13:17" ht="15.75" thickBot="1" x14ac:dyDescent="0.3">
      <c r="M675" s="426"/>
      <c r="N675" s="375">
        <v>331</v>
      </c>
      <c r="P675" s="426"/>
      <c r="Q675" s="375">
        <v>331</v>
      </c>
    </row>
    <row r="676" spans="13:17" x14ac:dyDescent="0.25">
      <c r="M676" s="425" t="s">
        <v>352</v>
      </c>
      <c r="N676" s="376">
        <v>9.2499999999999999E-2</v>
      </c>
      <c r="P676" s="425" t="s">
        <v>195</v>
      </c>
      <c r="Q676" s="376">
        <v>0.1008</v>
      </c>
    </row>
    <row r="677" spans="13:17" ht="15.75" thickBot="1" x14ac:dyDescent="0.3">
      <c r="M677" s="426"/>
      <c r="N677" s="377">
        <v>332</v>
      </c>
      <c r="P677" s="426"/>
      <c r="Q677" s="377">
        <v>332</v>
      </c>
    </row>
    <row r="678" spans="13:17" x14ac:dyDescent="0.25">
      <c r="M678" s="425" t="s">
        <v>333</v>
      </c>
      <c r="N678" s="378">
        <v>8.5199999999999998E-2</v>
      </c>
      <c r="P678" s="425" t="s">
        <v>301</v>
      </c>
      <c r="Q678" s="378">
        <v>9.5699999999999993E-2</v>
      </c>
    </row>
    <row r="679" spans="13:17" ht="15.75" thickBot="1" x14ac:dyDescent="0.3">
      <c r="M679" s="426"/>
      <c r="N679" s="379">
        <v>333</v>
      </c>
      <c r="P679" s="426"/>
      <c r="Q679" s="379">
        <v>333</v>
      </c>
    </row>
    <row r="680" spans="13:17" x14ac:dyDescent="0.25">
      <c r="M680" s="425" t="s">
        <v>311</v>
      </c>
      <c r="N680" s="380">
        <v>8.5000000000000006E-2</v>
      </c>
      <c r="P680" s="425" t="s">
        <v>175</v>
      </c>
      <c r="Q680" s="380">
        <v>9.2399999999999996E-2</v>
      </c>
    </row>
    <row r="681" spans="13:17" ht="15.75" thickBot="1" x14ac:dyDescent="0.3">
      <c r="M681" s="426"/>
      <c r="N681" s="381">
        <v>334</v>
      </c>
      <c r="P681" s="426"/>
      <c r="Q681" s="381">
        <v>334</v>
      </c>
    </row>
    <row r="682" spans="13:17" x14ac:dyDescent="0.25">
      <c r="M682" s="425" t="s">
        <v>443</v>
      </c>
      <c r="N682" s="382">
        <v>8.0399999999999999E-2</v>
      </c>
      <c r="P682" s="425" t="s">
        <v>333</v>
      </c>
      <c r="Q682" s="382">
        <v>9.2299999999999993E-2</v>
      </c>
    </row>
    <row r="683" spans="13:17" ht="15.75" thickBot="1" x14ac:dyDescent="0.3">
      <c r="M683" s="426"/>
      <c r="N683" s="383">
        <v>335</v>
      </c>
      <c r="P683" s="426"/>
      <c r="Q683" s="383">
        <v>335</v>
      </c>
    </row>
    <row r="684" spans="13:17" x14ac:dyDescent="0.25">
      <c r="M684" s="425" t="s">
        <v>276</v>
      </c>
      <c r="N684" s="384">
        <v>6.8400000000000002E-2</v>
      </c>
      <c r="P684" s="425" t="s">
        <v>133</v>
      </c>
      <c r="Q684" s="384">
        <v>9.0499999999999997E-2</v>
      </c>
    </row>
    <row r="685" spans="13:17" ht="15.75" thickBot="1" x14ac:dyDescent="0.3">
      <c r="M685" s="426"/>
      <c r="N685" s="385">
        <v>336</v>
      </c>
      <c r="P685" s="426"/>
      <c r="Q685" s="385">
        <v>336</v>
      </c>
    </row>
    <row r="686" spans="13:17" x14ac:dyDescent="0.25">
      <c r="M686" s="425" t="s">
        <v>343</v>
      </c>
      <c r="N686" s="386">
        <v>6.7199999999999996E-2</v>
      </c>
      <c r="P686" s="425" t="s">
        <v>222</v>
      </c>
      <c r="Q686" s="386">
        <v>8.2600000000000007E-2</v>
      </c>
    </row>
    <row r="687" spans="13:17" ht="15.75" thickBot="1" x14ac:dyDescent="0.3">
      <c r="M687" s="426"/>
      <c r="N687" s="387">
        <v>337</v>
      </c>
      <c r="P687" s="426"/>
      <c r="Q687" s="387">
        <v>337</v>
      </c>
    </row>
    <row r="688" spans="13:17" x14ac:dyDescent="0.25">
      <c r="M688" s="425" t="s">
        <v>222</v>
      </c>
      <c r="N688" s="388">
        <v>6.4899999999999999E-2</v>
      </c>
      <c r="P688" s="425" t="s">
        <v>73</v>
      </c>
      <c r="Q688" s="388">
        <v>7.9200000000000007E-2</v>
      </c>
    </row>
    <row r="689" spans="13:17" ht="15.75" thickBot="1" x14ac:dyDescent="0.3">
      <c r="M689" s="426"/>
      <c r="N689" s="389">
        <v>338</v>
      </c>
      <c r="P689" s="426"/>
      <c r="Q689" s="389">
        <v>338</v>
      </c>
    </row>
    <row r="690" spans="13:17" x14ac:dyDescent="0.25">
      <c r="M690" s="425" t="s">
        <v>142</v>
      </c>
      <c r="N690" s="390">
        <v>5.6899999999999999E-2</v>
      </c>
      <c r="P690" s="425" t="s">
        <v>255</v>
      </c>
      <c r="Q690" s="390">
        <v>7.8600000000000003E-2</v>
      </c>
    </row>
    <row r="691" spans="13:17" ht="15.75" thickBot="1" x14ac:dyDescent="0.3">
      <c r="M691" s="426"/>
      <c r="N691" s="391">
        <v>339</v>
      </c>
      <c r="P691" s="426"/>
      <c r="Q691" s="391">
        <v>339</v>
      </c>
    </row>
    <row r="692" spans="13:17" x14ac:dyDescent="0.25">
      <c r="M692" s="425" t="s">
        <v>54</v>
      </c>
      <c r="N692" s="392">
        <v>5.5800000000000002E-2</v>
      </c>
      <c r="P692" s="425" t="s">
        <v>323</v>
      </c>
      <c r="Q692" s="392">
        <v>7.5300000000000006E-2</v>
      </c>
    </row>
    <row r="693" spans="13:17" ht="15.75" thickBot="1" x14ac:dyDescent="0.3">
      <c r="M693" s="426"/>
      <c r="N693" s="393">
        <v>340</v>
      </c>
      <c r="P693" s="426"/>
      <c r="Q693" s="393">
        <v>340</v>
      </c>
    </row>
    <row r="694" spans="13:17" x14ac:dyDescent="0.25">
      <c r="M694" s="425" t="s">
        <v>73</v>
      </c>
      <c r="N694" s="394">
        <v>5.33E-2</v>
      </c>
      <c r="P694" s="425" t="s">
        <v>311</v>
      </c>
      <c r="Q694" s="394">
        <v>7.5200000000000003E-2</v>
      </c>
    </row>
    <row r="695" spans="13:17" ht="15.75" thickBot="1" x14ac:dyDescent="0.3">
      <c r="M695" s="426"/>
      <c r="N695" s="395">
        <v>341</v>
      </c>
      <c r="P695" s="426"/>
      <c r="Q695" s="395">
        <v>341</v>
      </c>
    </row>
    <row r="696" spans="13:17" x14ac:dyDescent="0.25">
      <c r="M696" s="425" t="s">
        <v>163</v>
      </c>
      <c r="N696" s="396">
        <v>4.8899999999999999E-2</v>
      </c>
      <c r="P696" s="425" t="s">
        <v>182</v>
      </c>
      <c r="Q696" s="396">
        <v>7.3400000000000007E-2</v>
      </c>
    </row>
    <row r="697" spans="13:17" ht="15.75" thickBot="1" x14ac:dyDescent="0.3">
      <c r="M697" s="426"/>
      <c r="N697" s="397">
        <v>342</v>
      </c>
      <c r="P697" s="426"/>
      <c r="Q697" s="397">
        <v>342</v>
      </c>
    </row>
    <row r="698" spans="13:17" x14ac:dyDescent="0.25">
      <c r="M698" s="425" t="s">
        <v>208</v>
      </c>
      <c r="N698" s="398">
        <v>4.7E-2</v>
      </c>
      <c r="P698" s="425" t="s">
        <v>193</v>
      </c>
      <c r="Q698" s="398">
        <v>6.1699999999999998E-2</v>
      </c>
    </row>
    <row r="699" spans="13:17" ht="15.75" thickBot="1" x14ac:dyDescent="0.3">
      <c r="M699" s="426"/>
      <c r="N699" s="399">
        <v>343</v>
      </c>
      <c r="P699" s="426"/>
      <c r="Q699" s="399">
        <v>343</v>
      </c>
    </row>
    <row r="700" spans="13:17" x14ac:dyDescent="0.25">
      <c r="M700" s="425" t="s">
        <v>278</v>
      </c>
      <c r="N700" s="400">
        <v>4.3799999999999999E-2</v>
      </c>
      <c r="P700" s="425" t="s">
        <v>208</v>
      </c>
      <c r="Q700" s="400">
        <v>5.7099999999999998E-2</v>
      </c>
    </row>
    <row r="701" spans="13:17" ht="15.75" thickBot="1" x14ac:dyDescent="0.3">
      <c r="M701" s="426"/>
      <c r="N701" s="401">
        <v>344</v>
      </c>
      <c r="P701" s="426"/>
      <c r="Q701" s="401">
        <v>344</v>
      </c>
    </row>
    <row r="702" spans="13:17" x14ac:dyDescent="0.25">
      <c r="M702" s="425" t="s">
        <v>187</v>
      </c>
      <c r="N702" s="402">
        <v>3.6900000000000002E-2</v>
      </c>
      <c r="P702" s="425" t="s">
        <v>187</v>
      </c>
      <c r="Q702" s="402">
        <v>5.3900000000000003E-2</v>
      </c>
    </row>
    <row r="703" spans="13:17" ht="15.75" thickBot="1" x14ac:dyDescent="0.3">
      <c r="M703" s="426"/>
      <c r="N703" s="403">
        <v>345</v>
      </c>
      <c r="P703" s="426"/>
      <c r="Q703" s="403">
        <v>345</v>
      </c>
    </row>
    <row r="704" spans="13:17" x14ac:dyDescent="0.25">
      <c r="M704" s="425" t="s">
        <v>239</v>
      </c>
      <c r="N704" s="404">
        <v>3.4700000000000002E-2</v>
      </c>
      <c r="P704" s="425" t="s">
        <v>136</v>
      </c>
      <c r="Q704" s="404">
        <v>5.1499999999999997E-2</v>
      </c>
    </row>
    <row r="705" spans="13:17" ht="15.75" thickBot="1" x14ac:dyDescent="0.3">
      <c r="M705" s="426"/>
      <c r="N705" s="405">
        <v>346</v>
      </c>
      <c r="P705" s="426"/>
      <c r="Q705" s="405">
        <v>346</v>
      </c>
    </row>
    <row r="706" spans="13:17" x14ac:dyDescent="0.25">
      <c r="M706" s="425" t="s">
        <v>152</v>
      </c>
      <c r="N706" s="406">
        <v>4.8999999999999998E-3</v>
      </c>
      <c r="P706" s="425" t="s">
        <v>152</v>
      </c>
      <c r="Q706" s="406">
        <v>5.7000000000000002E-3</v>
      </c>
    </row>
    <row r="707" spans="13:17" ht="15.75" thickBot="1" x14ac:dyDescent="0.3">
      <c r="M707" s="426"/>
      <c r="N707" s="407">
        <v>347</v>
      </c>
      <c r="P707" s="426"/>
      <c r="Q707" s="407">
        <v>347</v>
      </c>
    </row>
    <row r="708" spans="13:17" ht="15.75" thickBot="1" x14ac:dyDescent="0.3">
      <c r="M708" s="62" t="s">
        <v>25</v>
      </c>
      <c r="N708" s="63" t="s">
        <v>398</v>
      </c>
      <c r="P708" s="62" t="s">
        <v>25</v>
      </c>
      <c r="Q708" s="63" t="s">
        <v>398</v>
      </c>
    </row>
  </sheetData>
  <sortState xmlns:xlrd2="http://schemas.microsoft.com/office/spreadsheetml/2017/richdata2" ref="D2:F348">
    <sortCondition ref="D299:D348"/>
  </sortState>
  <mergeCells count="558">
    <mergeCell ref="P698:P699"/>
    <mergeCell ref="P700:P701"/>
    <mergeCell ref="P702:P703"/>
    <mergeCell ref="P704:P705"/>
    <mergeCell ref="P706:P707"/>
    <mergeCell ref="P688:P689"/>
    <mergeCell ref="P690:P691"/>
    <mergeCell ref="P692:P693"/>
    <mergeCell ref="P694:P695"/>
    <mergeCell ref="P696:P697"/>
    <mergeCell ref="P678:P679"/>
    <mergeCell ref="P680:P681"/>
    <mergeCell ref="P682:P683"/>
    <mergeCell ref="P684:P685"/>
    <mergeCell ref="P686:P687"/>
    <mergeCell ref="P668:P669"/>
    <mergeCell ref="P670:P671"/>
    <mergeCell ref="P672:P673"/>
    <mergeCell ref="P674:P675"/>
    <mergeCell ref="P676:P677"/>
    <mergeCell ref="P659:P660"/>
    <mergeCell ref="P661:P662"/>
    <mergeCell ref="P664:P665"/>
    <mergeCell ref="P666:P667"/>
    <mergeCell ref="P649:P650"/>
    <mergeCell ref="P651:P652"/>
    <mergeCell ref="P653:P654"/>
    <mergeCell ref="P655:P656"/>
    <mergeCell ref="P657:P658"/>
    <mergeCell ref="P639:P640"/>
    <mergeCell ref="P641:P642"/>
    <mergeCell ref="P643:P644"/>
    <mergeCell ref="P645:P646"/>
    <mergeCell ref="P647:P648"/>
    <mergeCell ref="P629:P630"/>
    <mergeCell ref="P631:P632"/>
    <mergeCell ref="P633:P634"/>
    <mergeCell ref="P635:P636"/>
    <mergeCell ref="P637:P638"/>
    <mergeCell ref="P619:P620"/>
    <mergeCell ref="P621:P622"/>
    <mergeCell ref="P623:P624"/>
    <mergeCell ref="P625:P626"/>
    <mergeCell ref="P627:P628"/>
    <mergeCell ref="P610:P611"/>
    <mergeCell ref="P613:P614"/>
    <mergeCell ref="P615:P616"/>
    <mergeCell ref="P617:P618"/>
    <mergeCell ref="P600:P601"/>
    <mergeCell ref="P602:P603"/>
    <mergeCell ref="P604:P605"/>
    <mergeCell ref="P606:P607"/>
    <mergeCell ref="P608:P609"/>
    <mergeCell ref="P590:P591"/>
    <mergeCell ref="P592:P593"/>
    <mergeCell ref="P594:P595"/>
    <mergeCell ref="P596:P597"/>
    <mergeCell ref="P598:P599"/>
    <mergeCell ref="P580:P581"/>
    <mergeCell ref="P582:P583"/>
    <mergeCell ref="P584:P585"/>
    <mergeCell ref="P586:P587"/>
    <mergeCell ref="P588:P589"/>
    <mergeCell ref="P570:P571"/>
    <mergeCell ref="P574:P575"/>
    <mergeCell ref="P576:P577"/>
    <mergeCell ref="P578:P579"/>
    <mergeCell ref="P562:P563"/>
    <mergeCell ref="P564:P565"/>
    <mergeCell ref="P566:P567"/>
    <mergeCell ref="P568:P569"/>
    <mergeCell ref="P551:P552"/>
    <mergeCell ref="P553:P554"/>
    <mergeCell ref="P555:P556"/>
    <mergeCell ref="P557:P558"/>
    <mergeCell ref="P559:P560"/>
    <mergeCell ref="P541:P542"/>
    <mergeCell ref="P543:P544"/>
    <mergeCell ref="P545:P546"/>
    <mergeCell ref="P547:P548"/>
    <mergeCell ref="P549:P550"/>
    <mergeCell ref="P533:P534"/>
    <mergeCell ref="P535:P536"/>
    <mergeCell ref="P537:P538"/>
    <mergeCell ref="P539:P540"/>
    <mergeCell ref="P523:P524"/>
    <mergeCell ref="P525:P526"/>
    <mergeCell ref="P527:P528"/>
    <mergeCell ref="P529:P530"/>
    <mergeCell ref="P531:P532"/>
    <mergeCell ref="P513:P514"/>
    <mergeCell ref="P515:P516"/>
    <mergeCell ref="P517:P518"/>
    <mergeCell ref="P519:P520"/>
    <mergeCell ref="P521:P522"/>
    <mergeCell ref="P504:P505"/>
    <mergeCell ref="P506:P507"/>
    <mergeCell ref="P508:P509"/>
    <mergeCell ref="P511:P512"/>
    <mergeCell ref="P496:P497"/>
    <mergeCell ref="P498:P499"/>
    <mergeCell ref="P500:P501"/>
    <mergeCell ref="P502:P503"/>
    <mergeCell ref="P486:P487"/>
    <mergeCell ref="P488:P489"/>
    <mergeCell ref="P490:P491"/>
    <mergeCell ref="P492:P493"/>
    <mergeCell ref="P494:P495"/>
    <mergeCell ref="P476:P477"/>
    <mergeCell ref="P478:P479"/>
    <mergeCell ref="P480:P481"/>
    <mergeCell ref="P482:P483"/>
    <mergeCell ref="P484:P485"/>
    <mergeCell ref="P466:P467"/>
    <mergeCell ref="P468:P469"/>
    <mergeCell ref="P470:P471"/>
    <mergeCell ref="P472:P473"/>
    <mergeCell ref="P474:P475"/>
    <mergeCell ref="P460:P461"/>
    <mergeCell ref="P462:P463"/>
    <mergeCell ref="P464:P465"/>
    <mergeCell ref="P449:P450"/>
    <mergeCell ref="P451:P452"/>
    <mergeCell ref="P453:P454"/>
    <mergeCell ref="P455:P456"/>
    <mergeCell ref="P439:P440"/>
    <mergeCell ref="P441:P442"/>
    <mergeCell ref="P443:P444"/>
    <mergeCell ref="P445:P446"/>
    <mergeCell ref="P447:P448"/>
    <mergeCell ref="P431:P432"/>
    <mergeCell ref="P433:P434"/>
    <mergeCell ref="P435:P436"/>
    <mergeCell ref="P437:P438"/>
    <mergeCell ref="P421:P422"/>
    <mergeCell ref="P423:P424"/>
    <mergeCell ref="P425:P426"/>
    <mergeCell ref="P427:P428"/>
    <mergeCell ref="P429:P430"/>
    <mergeCell ref="P411:P412"/>
    <mergeCell ref="P413:P414"/>
    <mergeCell ref="P415:P416"/>
    <mergeCell ref="P417:P418"/>
    <mergeCell ref="P402:P403"/>
    <mergeCell ref="P404:P405"/>
    <mergeCell ref="P406:P407"/>
    <mergeCell ref="P409:P410"/>
    <mergeCell ref="P392:P393"/>
    <mergeCell ref="P394:P395"/>
    <mergeCell ref="P396:P397"/>
    <mergeCell ref="P398:P399"/>
    <mergeCell ref="P400:P401"/>
    <mergeCell ref="P382:P383"/>
    <mergeCell ref="P384:P385"/>
    <mergeCell ref="P386:P387"/>
    <mergeCell ref="P388:P389"/>
    <mergeCell ref="P390:P391"/>
    <mergeCell ref="P372:P373"/>
    <mergeCell ref="P374:P375"/>
    <mergeCell ref="P376:P377"/>
    <mergeCell ref="P378:P379"/>
    <mergeCell ref="P362:P363"/>
    <mergeCell ref="P364:P365"/>
    <mergeCell ref="P368:P369"/>
    <mergeCell ref="P370:P371"/>
    <mergeCell ref="P353:P354"/>
    <mergeCell ref="P355:P356"/>
    <mergeCell ref="P358:P359"/>
    <mergeCell ref="P360:P361"/>
    <mergeCell ref="O343:O344"/>
    <mergeCell ref="O345:O346"/>
    <mergeCell ref="O347:O348"/>
    <mergeCell ref="P349:P350"/>
    <mergeCell ref="P351:P352"/>
    <mergeCell ref="O333:O334"/>
    <mergeCell ref="O335:O336"/>
    <mergeCell ref="O337:O338"/>
    <mergeCell ref="O339:O340"/>
    <mergeCell ref="O341:O342"/>
    <mergeCell ref="O323:O324"/>
    <mergeCell ref="O325:O326"/>
    <mergeCell ref="O327:O328"/>
    <mergeCell ref="O329:O330"/>
    <mergeCell ref="O331:O332"/>
    <mergeCell ref="O313:O314"/>
    <mergeCell ref="O317:O318"/>
    <mergeCell ref="O319:O320"/>
    <mergeCell ref="O321:O322"/>
    <mergeCell ref="O304:O305"/>
    <mergeCell ref="O307:O308"/>
    <mergeCell ref="O309:O310"/>
    <mergeCell ref="O311:O312"/>
    <mergeCell ref="O296:O297"/>
    <mergeCell ref="O298:O299"/>
    <mergeCell ref="O300:O301"/>
    <mergeCell ref="O302:O303"/>
    <mergeCell ref="O286:O287"/>
    <mergeCell ref="O288:O289"/>
    <mergeCell ref="O290:O291"/>
    <mergeCell ref="O292:O293"/>
    <mergeCell ref="O276:O277"/>
    <mergeCell ref="O278:O279"/>
    <mergeCell ref="O280:O281"/>
    <mergeCell ref="O282:O283"/>
    <mergeCell ref="O284:O285"/>
    <mergeCell ref="O268:O269"/>
    <mergeCell ref="O270:O271"/>
    <mergeCell ref="O272:O273"/>
    <mergeCell ref="O274:O275"/>
    <mergeCell ref="O258:O259"/>
    <mergeCell ref="O260:O261"/>
    <mergeCell ref="O262:O263"/>
    <mergeCell ref="O266:O267"/>
    <mergeCell ref="O249:O250"/>
    <mergeCell ref="O251:O252"/>
    <mergeCell ref="O253:O254"/>
    <mergeCell ref="O256:O257"/>
    <mergeCell ref="O239:O240"/>
    <mergeCell ref="O241:O242"/>
    <mergeCell ref="O243:O244"/>
    <mergeCell ref="O245:O246"/>
    <mergeCell ref="O247:O248"/>
    <mergeCell ref="O229:O230"/>
    <mergeCell ref="O231:O232"/>
    <mergeCell ref="O235:O236"/>
    <mergeCell ref="O221:O222"/>
    <mergeCell ref="O223:O224"/>
    <mergeCell ref="O225:O226"/>
    <mergeCell ref="O227:O228"/>
    <mergeCell ref="O215:O216"/>
    <mergeCell ref="O217:O218"/>
    <mergeCell ref="O219:O220"/>
    <mergeCell ref="O202:O203"/>
    <mergeCell ref="O205:O206"/>
    <mergeCell ref="O207:O208"/>
    <mergeCell ref="O211:O212"/>
    <mergeCell ref="O192:O193"/>
    <mergeCell ref="O194:O195"/>
    <mergeCell ref="O196:O197"/>
    <mergeCell ref="O200:O201"/>
    <mergeCell ref="O184:O185"/>
    <mergeCell ref="O186:O187"/>
    <mergeCell ref="O188:O189"/>
    <mergeCell ref="O190:O191"/>
    <mergeCell ref="O176:O177"/>
    <mergeCell ref="O178:O179"/>
    <mergeCell ref="O180:O181"/>
    <mergeCell ref="O182:O183"/>
    <mergeCell ref="O166:O167"/>
    <mergeCell ref="O172:O173"/>
    <mergeCell ref="O156:O157"/>
    <mergeCell ref="O160:O161"/>
    <mergeCell ref="O162:O163"/>
    <mergeCell ref="O145:O146"/>
    <mergeCell ref="O147:O148"/>
    <mergeCell ref="O135:O136"/>
    <mergeCell ref="O137:O138"/>
    <mergeCell ref="O139:O140"/>
    <mergeCell ref="O127:O128"/>
    <mergeCell ref="O129:O130"/>
    <mergeCell ref="O131:O132"/>
    <mergeCell ref="O115:O116"/>
    <mergeCell ref="O119:O120"/>
    <mergeCell ref="O121:O122"/>
    <mergeCell ref="O107:O108"/>
    <mergeCell ref="O109:O110"/>
    <mergeCell ref="O111:O112"/>
    <mergeCell ref="O96:O97"/>
    <mergeCell ref="O100:O101"/>
    <mergeCell ref="O72:O73"/>
    <mergeCell ref="O64:O65"/>
    <mergeCell ref="O66:O67"/>
    <mergeCell ref="O41:O42"/>
    <mergeCell ref="O29:O30"/>
    <mergeCell ref="M704:M705"/>
    <mergeCell ref="M706:M707"/>
    <mergeCell ref="O35:O36"/>
    <mergeCell ref="O103:O104"/>
    <mergeCell ref="O123:O124"/>
    <mergeCell ref="O143:O144"/>
    <mergeCell ref="O154:O155"/>
    <mergeCell ref="M698:M699"/>
    <mergeCell ref="M700:M701"/>
    <mergeCell ref="M702:M703"/>
    <mergeCell ref="M692:M693"/>
    <mergeCell ref="M694:M695"/>
    <mergeCell ref="M696:M697"/>
    <mergeCell ref="M686:M687"/>
    <mergeCell ref="M688:M689"/>
    <mergeCell ref="M690:M691"/>
    <mergeCell ref="M680:M681"/>
    <mergeCell ref="M682:M683"/>
    <mergeCell ref="M684:M685"/>
    <mergeCell ref="M674:M675"/>
    <mergeCell ref="M676:M677"/>
    <mergeCell ref="M678:M679"/>
    <mergeCell ref="M668:M669"/>
    <mergeCell ref="M670:M671"/>
    <mergeCell ref="M672:M673"/>
    <mergeCell ref="M661:M662"/>
    <mergeCell ref="M664:M665"/>
    <mergeCell ref="M666:M667"/>
    <mergeCell ref="M655:M656"/>
    <mergeCell ref="M657:M658"/>
    <mergeCell ref="M659:M660"/>
    <mergeCell ref="M649:M650"/>
    <mergeCell ref="M651:M652"/>
    <mergeCell ref="M653:M654"/>
    <mergeCell ref="M643:M644"/>
    <mergeCell ref="M645:M646"/>
    <mergeCell ref="M647:M648"/>
    <mergeCell ref="M637:M638"/>
    <mergeCell ref="M639:M640"/>
    <mergeCell ref="M641:M642"/>
    <mergeCell ref="M631:M632"/>
    <mergeCell ref="M633:M634"/>
    <mergeCell ref="M635:M636"/>
    <mergeCell ref="M625:M626"/>
    <mergeCell ref="M627:M628"/>
    <mergeCell ref="M629:M630"/>
    <mergeCell ref="M619:M620"/>
    <mergeCell ref="M621:M622"/>
    <mergeCell ref="M623:M624"/>
    <mergeCell ref="M613:M614"/>
    <mergeCell ref="M615:M616"/>
    <mergeCell ref="M617:M618"/>
    <mergeCell ref="M606:M607"/>
    <mergeCell ref="M608:M609"/>
    <mergeCell ref="M610:M611"/>
    <mergeCell ref="M600:M601"/>
    <mergeCell ref="M602:M603"/>
    <mergeCell ref="M604:M605"/>
    <mergeCell ref="M594:M595"/>
    <mergeCell ref="M596:M597"/>
    <mergeCell ref="M598:M599"/>
    <mergeCell ref="M588:M589"/>
    <mergeCell ref="M590:M591"/>
    <mergeCell ref="M592:M593"/>
    <mergeCell ref="M582:M583"/>
    <mergeCell ref="M584:M585"/>
    <mergeCell ref="M586:M587"/>
    <mergeCell ref="M576:M577"/>
    <mergeCell ref="M578:M579"/>
    <mergeCell ref="M580:M581"/>
    <mergeCell ref="M570:M571"/>
    <mergeCell ref="M572:M573"/>
    <mergeCell ref="M574:M575"/>
    <mergeCell ref="M564:M565"/>
    <mergeCell ref="M566:M567"/>
    <mergeCell ref="M568:M569"/>
    <mergeCell ref="M557:M558"/>
    <mergeCell ref="M559:M560"/>
    <mergeCell ref="M562:M563"/>
    <mergeCell ref="M551:M552"/>
    <mergeCell ref="M553:M554"/>
    <mergeCell ref="M555:M556"/>
    <mergeCell ref="M545:M546"/>
    <mergeCell ref="M547:M548"/>
    <mergeCell ref="M549:M550"/>
    <mergeCell ref="M539:M540"/>
    <mergeCell ref="M541:M542"/>
    <mergeCell ref="M543:M544"/>
    <mergeCell ref="M533:M534"/>
    <mergeCell ref="M535:M536"/>
    <mergeCell ref="M537:M538"/>
    <mergeCell ref="M527:M528"/>
    <mergeCell ref="M529:M530"/>
    <mergeCell ref="M531:M532"/>
    <mergeCell ref="M521:M522"/>
    <mergeCell ref="M523:M524"/>
    <mergeCell ref="M525:M526"/>
    <mergeCell ref="M515:M516"/>
    <mergeCell ref="M517:M518"/>
    <mergeCell ref="M508:M509"/>
    <mergeCell ref="M511:M512"/>
    <mergeCell ref="M513:M514"/>
    <mergeCell ref="M502:M503"/>
    <mergeCell ref="M504:M505"/>
    <mergeCell ref="M506:M507"/>
    <mergeCell ref="M496:M497"/>
    <mergeCell ref="M498:M499"/>
    <mergeCell ref="M500:M501"/>
    <mergeCell ref="M490:M491"/>
    <mergeCell ref="M492:M493"/>
    <mergeCell ref="M494:M495"/>
    <mergeCell ref="M484:M485"/>
    <mergeCell ref="M486:M487"/>
    <mergeCell ref="M488:M489"/>
    <mergeCell ref="M480:M481"/>
    <mergeCell ref="M482:M483"/>
    <mergeCell ref="M472:M473"/>
    <mergeCell ref="M474:M475"/>
    <mergeCell ref="M476:M477"/>
    <mergeCell ref="M466:M467"/>
    <mergeCell ref="M468:M469"/>
    <mergeCell ref="M470:M471"/>
    <mergeCell ref="M460:M461"/>
    <mergeCell ref="M464:M465"/>
    <mergeCell ref="M453:M454"/>
    <mergeCell ref="M455:M456"/>
    <mergeCell ref="M457:M458"/>
    <mergeCell ref="M447:M448"/>
    <mergeCell ref="M449:M450"/>
    <mergeCell ref="M451:M452"/>
    <mergeCell ref="M441:M442"/>
    <mergeCell ref="M443:M444"/>
    <mergeCell ref="M445:M446"/>
    <mergeCell ref="M435:M436"/>
    <mergeCell ref="M437:M438"/>
    <mergeCell ref="M439:M440"/>
    <mergeCell ref="M429:M430"/>
    <mergeCell ref="M431:M432"/>
    <mergeCell ref="M433:M434"/>
    <mergeCell ref="M423:M424"/>
    <mergeCell ref="M425:M426"/>
    <mergeCell ref="M427:M428"/>
    <mergeCell ref="M417:M418"/>
    <mergeCell ref="M419:M420"/>
    <mergeCell ref="M421:M422"/>
    <mergeCell ref="M411:M412"/>
    <mergeCell ref="M413:M414"/>
    <mergeCell ref="M415:M416"/>
    <mergeCell ref="M404:M405"/>
    <mergeCell ref="M406:M407"/>
    <mergeCell ref="M409:M410"/>
    <mergeCell ref="M400:M401"/>
    <mergeCell ref="M402:M403"/>
    <mergeCell ref="M392:M393"/>
    <mergeCell ref="M394:M395"/>
    <mergeCell ref="M386:M387"/>
    <mergeCell ref="M388:M389"/>
    <mergeCell ref="M390:M391"/>
    <mergeCell ref="M380:M381"/>
    <mergeCell ref="M382:M383"/>
    <mergeCell ref="M384:M385"/>
    <mergeCell ref="M374:M375"/>
    <mergeCell ref="M376:M377"/>
    <mergeCell ref="M378:M379"/>
    <mergeCell ref="M368:M369"/>
    <mergeCell ref="M372:M373"/>
    <mergeCell ref="M362:M363"/>
    <mergeCell ref="M364:M365"/>
    <mergeCell ref="M366:M367"/>
    <mergeCell ref="M355:M356"/>
    <mergeCell ref="M358:M359"/>
    <mergeCell ref="M360:M361"/>
    <mergeCell ref="M349:M350"/>
    <mergeCell ref="M351:M352"/>
    <mergeCell ref="M353:M354"/>
    <mergeCell ref="L343:L344"/>
    <mergeCell ref="L345:L346"/>
    <mergeCell ref="L347:L348"/>
    <mergeCell ref="L337:L338"/>
    <mergeCell ref="L339:L340"/>
    <mergeCell ref="L341:L342"/>
    <mergeCell ref="L331:L332"/>
    <mergeCell ref="L333:L334"/>
    <mergeCell ref="L335:L336"/>
    <mergeCell ref="L325:L326"/>
    <mergeCell ref="L327:L328"/>
    <mergeCell ref="L329:L330"/>
    <mergeCell ref="L319:L320"/>
    <mergeCell ref="L321:L322"/>
    <mergeCell ref="L323:L324"/>
    <mergeCell ref="L313:L314"/>
    <mergeCell ref="L315:L316"/>
    <mergeCell ref="L317:L318"/>
    <mergeCell ref="L307:L308"/>
    <mergeCell ref="L309:L310"/>
    <mergeCell ref="L311:L312"/>
    <mergeCell ref="L300:L301"/>
    <mergeCell ref="L302:L303"/>
    <mergeCell ref="L294:L295"/>
    <mergeCell ref="L296:L297"/>
    <mergeCell ref="L288:L289"/>
    <mergeCell ref="L290:L291"/>
    <mergeCell ref="L292:L293"/>
    <mergeCell ref="L282:L283"/>
    <mergeCell ref="L284:L285"/>
    <mergeCell ref="L286:L287"/>
    <mergeCell ref="L276:L277"/>
    <mergeCell ref="L278:L279"/>
    <mergeCell ref="L280:L281"/>
    <mergeCell ref="L270:L271"/>
    <mergeCell ref="L272:L273"/>
    <mergeCell ref="L274:L275"/>
    <mergeCell ref="L266:L267"/>
    <mergeCell ref="L258:L259"/>
    <mergeCell ref="L260:L261"/>
    <mergeCell ref="L262:L263"/>
    <mergeCell ref="L251:L252"/>
    <mergeCell ref="L253:L254"/>
    <mergeCell ref="L256:L257"/>
    <mergeCell ref="L245:L246"/>
    <mergeCell ref="L247:L248"/>
    <mergeCell ref="L239:L240"/>
    <mergeCell ref="L241:L242"/>
    <mergeCell ref="L243:L244"/>
    <mergeCell ref="L235:L236"/>
    <mergeCell ref="L227:L228"/>
    <mergeCell ref="L229:L230"/>
    <mergeCell ref="L231:L232"/>
    <mergeCell ref="L221:L222"/>
    <mergeCell ref="L223:L224"/>
    <mergeCell ref="L225:L226"/>
    <mergeCell ref="L215:L216"/>
    <mergeCell ref="L217:L218"/>
    <mergeCell ref="L209:L210"/>
    <mergeCell ref="L211:L212"/>
    <mergeCell ref="L213:L214"/>
    <mergeCell ref="L202:L203"/>
    <mergeCell ref="L205:L206"/>
    <mergeCell ref="L207:L208"/>
    <mergeCell ref="L196:L197"/>
    <mergeCell ref="L198:L199"/>
    <mergeCell ref="L200:L201"/>
    <mergeCell ref="L190:L191"/>
    <mergeCell ref="L192:L193"/>
    <mergeCell ref="L194:L195"/>
    <mergeCell ref="L184:L185"/>
    <mergeCell ref="L186:L187"/>
    <mergeCell ref="L188:L189"/>
    <mergeCell ref="L178:L179"/>
    <mergeCell ref="L180:L181"/>
    <mergeCell ref="L172:L173"/>
    <mergeCell ref="L174:L175"/>
    <mergeCell ref="L166:L167"/>
    <mergeCell ref="L168:L169"/>
    <mergeCell ref="L170:L171"/>
    <mergeCell ref="L160:L161"/>
    <mergeCell ref="L162:L163"/>
    <mergeCell ref="L164:L165"/>
    <mergeCell ref="L156:L157"/>
    <mergeCell ref="L158:L159"/>
    <mergeCell ref="L147:L148"/>
    <mergeCell ref="L149:L150"/>
    <mergeCell ref="L151:L152"/>
    <mergeCell ref="L141:L142"/>
    <mergeCell ref="L143:L144"/>
    <mergeCell ref="L145:L146"/>
    <mergeCell ref="L139:L140"/>
    <mergeCell ref="L98:L99"/>
    <mergeCell ref="L103:L104"/>
    <mergeCell ref="L90:L91"/>
    <mergeCell ref="L80:L81"/>
    <mergeCell ref="L82:L83"/>
    <mergeCell ref="L78:L79"/>
    <mergeCell ref="L68:L69"/>
    <mergeCell ref="L52:L53"/>
    <mergeCell ref="L131:L132"/>
    <mergeCell ref="L123:L124"/>
    <mergeCell ref="L125:L126"/>
    <mergeCell ref="L127:L128"/>
    <mergeCell ref="L117:L118"/>
    <mergeCell ref="L113:L114"/>
    <mergeCell ref="L115:L116"/>
    <mergeCell ref="L105:L106"/>
    <mergeCell ref="L109:L110"/>
  </mergeCells>
  <hyperlinks>
    <hyperlink ref="M1" r:id="rId1" display="https://barttorvik.com/team.php?team=Louisville&amp;year=2013" xr:uid="{DE60AD7B-EC37-440E-BF35-B3C7D8EB7B13}"/>
    <hyperlink ref="L2" r:id="rId2" display="https://barttorvik.com/team.php?team=Louisville&amp;year=2013" xr:uid="{89B54CE2-FB22-4EC9-B141-D48B9B897913}"/>
    <hyperlink ref="L3" r:id="rId3" display="https://barttorvik.com/team.php?team=Indiana&amp;year=2013" xr:uid="{44BE2ECE-2153-4391-B543-27FD2998180F}"/>
    <hyperlink ref="L4" r:id="rId4" display="https://barttorvik.com/team.php?team=Indiana&amp;year=2013" xr:uid="{88BC625B-4713-4AD3-8CF2-F75118F81A70}"/>
    <hyperlink ref="L5" r:id="rId5" display="https://barttorvik.com/team.php?team=Georgetown&amp;year=2013" xr:uid="{064474DA-B38D-46D5-B25B-F384244D150D}"/>
    <hyperlink ref="L6" r:id="rId6" display="https://barttorvik.com/team.php?team=Georgetown&amp;year=2013" xr:uid="{62A69DF0-F846-4A67-B293-C5A0675DC611}"/>
    <hyperlink ref="L7" r:id="rId7" display="https://barttorvik.com/team.php?team=Gonzaga&amp;year=2013" xr:uid="{A7BC208F-F130-4E25-BADD-8AEA90172B6B}"/>
    <hyperlink ref="L8" r:id="rId8" display="https://barttorvik.com/team.php?team=Gonzaga&amp;year=2013" xr:uid="{379B371E-6426-40F3-91DA-2F7CF6418F95}"/>
    <hyperlink ref="L9" r:id="rId9" display="https://barttorvik.com/team.php?team=Florida&amp;year=2013" xr:uid="{71158478-99F2-4660-A1F5-BA70B80162AE}"/>
    <hyperlink ref="L10" r:id="rId10" display="https://barttorvik.com/team.php?team=Florida&amp;year=2013" xr:uid="{F65018AC-7F93-4BD4-84EF-5347AB2C1DB0}"/>
    <hyperlink ref="L11" r:id="rId11" display="https://barttorvik.com/team.php?team=Pittsburgh&amp;year=2013" xr:uid="{F2F02906-0C70-4EC4-BCAD-D080225D61E0}"/>
    <hyperlink ref="L12" r:id="rId12" display="https://barttorvik.com/team.php?team=Pittsburgh&amp;year=2013" xr:uid="{8F356633-E5C5-4DE0-BFB9-22108770085E}"/>
    <hyperlink ref="L13" r:id="rId13" display="https://barttorvik.com/team.php?team=Duke&amp;year=2013" xr:uid="{C447895F-DAF7-4AD4-BF50-14B1423050B1}"/>
    <hyperlink ref="L14" r:id="rId14" display="https://barttorvik.com/team.php?team=Duke&amp;year=2013" xr:uid="{512EA4D5-70FB-4905-B7C7-D68165D4F878}"/>
    <hyperlink ref="L15" r:id="rId15" display="https://barttorvik.com/team.php?team=Kansas&amp;year=2013" xr:uid="{6A27FEEC-A392-4A5E-98EE-72928515E1A6}"/>
    <hyperlink ref="L16" r:id="rId16" display="https://barttorvik.com/team.php?team=Kansas&amp;year=2013" xr:uid="{4C78AF1E-D3BD-452F-B662-DE27E60F21F7}"/>
    <hyperlink ref="L17" r:id="rId17" display="https://barttorvik.com/team.php?team=Michigan&amp;year=2013" xr:uid="{167A8FB5-BBB4-4487-A911-969F39F53E25}"/>
    <hyperlink ref="L18" r:id="rId18" display="https://barttorvik.com/team.php?team=Michigan&amp;year=2013" xr:uid="{9BF07EEC-F564-41E9-A1F3-D7AD61A336E6}"/>
    <hyperlink ref="L19" r:id="rId19" display="https://barttorvik.com/team.php?team=Creighton&amp;year=2013" xr:uid="{F1AB5B81-5AE8-47F1-AE6B-B7DCA9B9CA09}"/>
    <hyperlink ref="L20" r:id="rId20" display="https://barttorvik.com/team.php?team=Creighton&amp;year=2013" xr:uid="{24081C61-6A28-4B1D-BA02-18D3CA62C10C}"/>
    <hyperlink ref="L21" r:id="rId21" display="https://barttorvik.com/team.php?team=Ohio+St.&amp;year=2013" xr:uid="{F74DCEF9-2852-4953-87FE-6DA10EF19E7C}"/>
    <hyperlink ref="L22" r:id="rId22" display="https://barttorvik.com/team.php?team=Ohio+St.&amp;year=2013" xr:uid="{E01B7291-E940-4653-BC00-AF49F57A8F33}"/>
    <hyperlink ref="L23" r:id="rId23" display="https://barttorvik.com/team.php?team=Illinois&amp;year=2013" xr:uid="{D931C215-1048-43FD-A7A7-BE113BB213BA}"/>
    <hyperlink ref="L24" r:id="rId24" display="https://barttorvik.com/team.php?team=Illinois&amp;year=2013" xr:uid="{839A3C07-F49E-4B58-9ADB-D163CAC27636}"/>
    <hyperlink ref="L25" r:id="rId25" display="https://barttorvik.com/team.php?team=Arizona&amp;year=2013" xr:uid="{738C9156-3E7C-44D6-A229-698745D4A97D}"/>
    <hyperlink ref="L26" r:id="rId26" display="https://barttorvik.com/team.php?team=Arizona&amp;year=2013" xr:uid="{71328DC3-86DB-43FA-8969-1FDECAC5981A}"/>
    <hyperlink ref="L27" r:id="rId27" display="https://barttorvik.com/team.php?team=Syracuse&amp;year=2013" xr:uid="{C128DF0B-4A3E-4A3C-96EC-1701F81323A3}"/>
    <hyperlink ref="L28" r:id="rId28" display="https://barttorvik.com/team.php?team=Syracuse&amp;year=2013" xr:uid="{BB380ADB-15A9-49EB-BF7F-EC6DC9DEAF60}"/>
    <hyperlink ref="L29" r:id="rId29" display="https://barttorvik.com/team.php?team=Oklahoma+St.&amp;year=2013" xr:uid="{B5EFE818-B653-426D-A354-9AF53ED4C9FF}"/>
    <hyperlink ref="L30" r:id="rId30" display="https://barttorvik.com/team.php?team=Oklahoma+St.&amp;year=2013" xr:uid="{97EB331C-41A6-4243-874B-F2DE37930164}"/>
    <hyperlink ref="L31" r:id="rId31" display="https://barttorvik.com/team.php?team=Michigan+St.&amp;year=2013" xr:uid="{EFF21DFC-2672-40DD-A4B2-830CCEAC75D3}"/>
    <hyperlink ref="L32" r:id="rId32" display="https://barttorvik.com/team.php?team=Michigan+St.&amp;year=2013" xr:uid="{4AA4DB09-89CD-425C-9AB1-7608064D6DD3}"/>
    <hyperlink ref="L33" r:id="rId33" display="https://barttorvik.com/team.php?team=Wisconsin&amp;year=2013" xr:uid="{E808907B-045F-4CBE-853F-DE8BF8710953}"/>
    <hyperlink ref="L34" r:id="rId34" display="https://barttorvik.com/team.php?team=Wisconsin&amp;year=2013" xr:uid="{03892DE5-6B46-443D-97C0-3FDE9C4B335E}"/>
    <hyperlink ref="L35" r:id="rId35" display="https://barttorvik.com/team.php?team=Cincinnati&amp;year=2013" xr:uid="{3AA01799-F0A2-4D3F-96F2-724B48D1B91E}"/>
    <hyperlink ref="L36" r:id="rId36" display="https://barttorvik.com/team.php?team=Cincinnati&amp;year=2013" xr:uid="{E2FA908A-BF29-470C-A0BB-E2E328E626BE}"/>
    <hyperlink ref="L37" r:id="rId37" display="https://barttorvik.com/team.php?team=Saint+Louis&amp;year=2013" xr:uid="{1B9733F0-CE23-44B7-B65C-7CF5E244B70D}"/>
    <hyperlink ref="L38" r:id="rId38" display="https://barttorvik.com/team.php?team=Saint+Louis&amp;year=2013" xr:uid="{1B619793-CE93-4EFF-AD95-3AD6022B4430}"/>
    <hyperlink ref="L39" r:id="rId39" display="https://barttorvik.com/team.php?team=VCU&amp;year=2013" xr:uid="{B7B1CF96-8183-42CA-8742-1DE7DDD1E288}"/>
    <hyperlink ref="L40" r:id="rId40" display="https://barttorvik.com/team.php?team=VCU&amp;year=2013" xr:uid="{2C12BBD4-1271-45A3-A700-6DA78692D755}"/>
    <hyperlink ref="L41" r:id="rId41" display="https://barttorvik.com/team.php?team=Temple&amp;year=2013" xr:uid="{67C400DB-BD35-42BF-8EB1-24B3F7B9D7D2}"/>
    <hyperlink ref="L42" r:id="rId42" display="https://barttorvik.com/team.php?team=Temple&amp;year=2013" xr:uid="{C0440130-A5BA-4836-AC11-36943FBB7B99}"/>
    <hyperlink ref="L43" r:id="rId43" display="https://barttorvik.com/team.php?team=Memphis&amp;year=2013" xr:uid="{E0EC32F4-628C-4780-A6EE-ABF72AF6B9B7}"/>
    <hyperlink ref="L44" r:id="rId44" display="https://barttorvik.com/team.php?team=Memphis&amp;year=2013" xr:uid="{32217C19-39F2-4D23-B7BA-BD59A3593AD9}"/>
    <hyperlink ref="L45" r:id="rId45" display="https://barttorvik.com/team.php?team=Marquette&amp;year=2013" xr:uid="{4BC4E984-0E59-46F7-B7AC-82A940609CA1}"/>
    <hyperlink ref="L46" r:id="rId46" display="https://barttorvik.com/team.php?team=Marquette&amp;year=2013" xr:uid="{7AC68B09-C61E-49CA-8002-F5D5A03E2DAB}"/>
    <hyperlink ref="L47" r:id="rId47" display="https://barttorvik.com/team.php?team=Kansas+St.&amp;year=2013" xr:uid="{44612CAB-C591-409D-9430-E0C275691077}"/>
    <hyperlink ref="L48" r:id="rId48" display="https://barttorvik.com/team.php?team=Kansas+St.&amp;year=2013" xr:uid="{08717A4B-4396-447E-A2C3-0122C1A23C38}"/>
    <hyperlink ref="L49" r:id="rId49" display="https://barttorvik.com/team.php?team=Miami+FL&amp;year=2013" xr:uid="{AF0F9B6E-2826-4ABC-A93A-9BD212493B7F}"/>
    <hyperlink ref="L50" r:id="rId50" display="https://barttorvik.com/team.php?team=Miami+FL&amp;year=2013" xr:uid="{55954ABE-4956-489F-AA69-DF02D72A88B0}"/>
    <hyperlink ref="M51" r:id="rId51" display="https://barttorvik.com/trank.php?&amp;begin=20121101&amp;end=20130318&amp;conlimit=All&amp;year=2013&amp;top=0&amp;venue=A-N&amp;type=All&amp;mingames=0&amp;quad=5&amp;rpi=" xr:uid="{7026A9EA-8200-472B-9DF7-BDE8647AAA7E}"/>
    <hyperlink ref="L52" r:id="rId52" display="https://barttorvik.com/team.php?team=Stanford&amp;year=2013" xr:uid="{326450CC-B361-4C71-A36C-34B36C41484B}"/>
    <hyperlink ref="L54" r:id="rId53" display="https://barttorvik.com/team.php?team=Saint+Mary%27s&amp;year=2013" xr:uid="{FEBAA88E-AC94-4642-809F-3DF9D3B40C6C}"/>
    <hyperlink ref="L55" r:id="rId54" display="https://barttorvik.com/team.php?team=Saint+Mary%27s&amp;year=2013" xr:uid="{8379FD16-DEF3-4080-91CF-C0D70E64F73D}"/>
    <hyperlink ref="L56" r:id="rId55" display="https://barttorvik.com/team.php?team=Butler&amp;year=2013" xr:uid="{6C337A1A-D7F8-4480-B65B-B3A3E09A2B07}"/>
    <hyperlink ref="L57" r:id="rId56" display="https://barttorvik.com/team.php?team=Butler&amp;year=2013" xr:uid="{FDF936B3-2A26-4DA1-9946-5CC0281DC3EA}"/>
    <hyperlink ref="L58" r:id="rId57" display="https://barttorvik.com/team.php?team=UNLV&amp;year=2013" xr:uid="{C6EE33F9-3EC2-4C4F-85E9-5427E934E8C8}"/>
    <hyperlink ref="L59" r:id="rId58" display="https://barttorvik.com/team.php?team=UNLV&amp;year=2013" xr:uid="{7FEAA3B4-18D1-4044-8B9C-C3CB781CF037}"/>
    <hyperlink ref="L60" r:id="rId59" display="https://barttorvik.com/team.php?team=North+Carolina&amp;year=2013" xr:uid="{E6EAACDE-3D1F-4160-8297-15DB4E06FEA9}"/>
    <hyperlink ref="L61" r:id="rId60" display="https://barttorvik.com/team.php?team=North+Carolina&amp;year=2013" xr:uid="{EF53A711-0185-44CA-825E-95C9EC61CF08}"/>
    <hyperlink ref="L62" r:id="rId61" display="https://barttorvik.com/team.php?team=Villanova&amp;year=2013" xr:uid="{365222D0-CDE7-442E-B3F4-57764E65230A}"/>
    <hyperlink ref="L63" r:id="rId62" display="https://barttorvik.com/team.php?team=Villanova&amp;year=2013" xr:uid="{6B4B64AD-1F07-4307-89A8-F0D9DA1276E6}"/>
    <hyperlink ref="L64" r:id="rId63" display="https://barttorvik.com/team.php?team=North+Carolina+St.&amp;year=2013" xr:uid="{7207B9F7-3249-460C-A584-BD5B487E78A9}"/>
    <hyperlink ref="L65" r:id="rId64" display="https://barttorvik.com/team.php?team=North+Carolina+St.&amp;year=2013" xr:uid="{F2C625EA-A284-4E1C-B99B-C499F6E28D18}"/>
    <hyperlink ref="L66" r:id="rId65" display="https://barttorvik.com/team.php?team=Colorado+St.&amp;year=2013" xr:uid="{45229BB7-4A6F-4AD2-9E3C-49A113BD4F9F}"/>
    <hyperlink ref="L67" r:id="rId66" display="https://barttorvik.com/team.php?team=Colorado+St.&amp;year=2013" xr:uid="{CC332D49-2743-4B25-A06B-16C389DA6A78}"/>
    <hyperlink ref="L68" r:id="rId67" display="https://barttorvik.com/team.php?team=Washington&amp;year=2013" xr:uid="{AFB73EC2-8B3F-4445-86E5-7A728BF9BB2B}"/>
    <hyperlink ref="L70" r:id="rId68" display="https://barttorvik.com/team.php?team=Wichita+St.&amp;year=2013" xr:uid="{7EFA4596-686C-4AB1-98DE-13D464069368}"/>
    <hyperlink ref="L71" r:id="rId69" display="https://barttorvik.com/team.php?team=Wichita+St.&amp;year=2013" xr:uid="{9A3A37F8-B6A1-48E7-9E2A-26535A13F358}"/>
    <hyperlink ref="L72" r:id="rId70" display="https://barttorvik.com/team.php?team=Notre+Dame&amp;year=2013" xr:uid="{98001ECF-9574-4CDC-B657-00E7C04FDAB0}"/>
    <hyperlink ref="L73" r:id="rId71" display="https://barttorvik.com/team.php?team=Notre+Dame&amp;year=2013" xr:uid="{A98A018F-56F6-4ABD-A7D3-68E470B7070C}"/>
    <hyperlink ref="L74" r:id="rId72" display="https://barttorvik.com/team.php?team=Missouri&amp;year=2013" xr:uid="{B58C28F9-3937-4702-89F0-A9944AA7F834}"/>
    <hyperlink ref="L75" r:id="rId73" display="https://barttorvik.com/team.php?team=Missouri&amp;year=2013" xr:uid="{4E927DA1-96EC-462E-BA7C-8ABAFBC9A050}"/>
    <hyperlink ref="L76" r:id="rId74" display="https://barttorvik.com/team.php?team=La+Salle&amp;year=2013" xr:uid="{00DDFD6A-FB3D-4FDD-98EA-41206BA266F9}"/>
    <hyperlink ref="L77" r:id="rId75" display="https://barttorvik.com/team.php?team=La+Salle&amp;year=2013" xr:uid="{308BBCF0-98F8-457A-AFB3-DA3A1660DD91}"/>
    <hyperlink ref="L78" r:id="rId76" display="https://barttorvik.com/team.php?team=Santa+Clara&amp;year=2013" xr:uid="{211D1F69-1FEC-4BB9-998A-32C0556F3C55}"/>
    <hyperlink ref="L80" r:id="rId77" display="https://barttorvik.com/team.php?team=Alabama&amp;year=2013" xr:uid="{A9F0AB79-E9AD-49FD-9362-93DD084BC8CB}"/>
    <hyperlink ref="L82" r:id="rId78" display="https://barttorvik.com/team.php?team=Baylor&amp;year=2013" xr:uid="{CF5B67FB-0FDF-46A0-94E1-98BA0A98F870}"/>
    <hyperlink ref="L84" r:id="rId79" display="https://barttorvik.com/team.php?team=New+Mexico&amp;year=2013" xr:uid="{8C4DDD7E-BD8E-4E04-B25D-85FDC2ABB8E8}"/>
    <hyperlink ref="L85" r:id="rId80" display="https://barttorvik.com/team.php?team=New+Mexico&amp;year=2013" xr:uid="{564B1DF3-A11B-4261-B2D0-3F235717ABF7}"/>
    <hyperlink ref="L86" r:id="rId81" display="https://barttorvik.com/team.php?team=UCLA&amp;year=2013" xr:uid="{7889F9BF-0037-4E03-ACB1-A42C3372D726}"/>
    <hyperlink ref="L87" r:id="rId82" display="https://barttorvik.com/team.php?team=UCLA&amp;year=2013" xr:uid="{57F72B16-715F-4D5D-B67F-E18B9D4060DE}"/>
    <hyperlink ref="L88" r:id="rId83" display="https://barttorvik.com/team.php?team=Minnesota&amp;year=2013" xr:uid="{D3FCD288-366C-47E0-8C7E-EDF43A7AC880}"/>
    <hyperlink ref="L89" r:id="rId84" display="https://barttorvik.com/team.php?team=Minnesota&amp;year=2013" xr:uid="{BABD5C1C-A30C-447F-A4E9-6EECEC201100}"/>
    <hyperlink ref="L90" r:id="rId85" display="https://barttorvik.com/team.php?team=Iowa&amp;year=2013" xr:uid="{8D12F744-5DDA-4A19-966D-19C49303B261}"/>
    <hyperlink ref="L92" r:id="rId86" display="https://barttorvik.com/team.php?team=Bucknell&amp;year=2013" xr:uid="{7458F076-2428-4B6A-A6AB-B194B4C6FAFC}"/>
    <hyperlink ref="L93" r:id="rId87" display="https://barttorvik.com/team.php?team=Bucknell&amp;year=2013" xr:uid="{15655310-7AF8-405D-A343-8D5E92305079}"/>
    <hyperlink ref="L94" r:id="rId88" display="https://barttorvik.com/team.php?team=California&amp;year=2013" xr:uid="{51CF5577-FABF-4622-A23C-394B80F3F9D9}"/>
    <hyperlink ref="L95" r:id="rId89" display="https://barttorvik.com/team.php?team=California&amp;year=2013" xr:uid="{1F2230D6-657A-476F-855C-A6E2100063BF}"/>
    <hyperlink ref="L96" r:id="rId90" display="https://barttorvik.com/team.php?team=San+Diego+St.&amp;year=2013" xr:uid="{BAA6D42C-FC44-4F27-A9E5-58CE598766B0}"/>
    <hyperlink ref="L97" r:id="rId91" display="https://barttorvik.com/team.php?team=San+Diego+St.&amp;year=2013" xr:uid="{287F9F88-DAF5-406D-866F-DE8E680853A4}"/>
    <hyperlink ref="L98" r:id="rId92" display="https://barttorvik.com/team.php?team=Connecticut&amp;year=2013" xr:uid="{AAE96AC6-740D-4DA6-B743-4308CCB6E8D8}"/>
    <hyperlink ref="L100" r:id="rId93" display="https://barttorvik.com/team.php?team=Iowa+St.&amp;year=2013" xr:uid="{24CC35A6-EA05-47C6-A691-E46563B2F35A}"/>
    <hyperlink ref="L101" r:id="rId94" display="https://barttorvik.com/team.php?team=Iowa+St.&amp;year=2013" xr:uid="{C3A5F2F9-16F9-4F46-B6D3-B79F0BCF2C6D}"/>
    <hyperlink ref="M102" r:id="rId95" display="https://barttorvik.com/trank.php?&amp;begin=20121101&amp;end=20130318&amp;conlimit=All&amp;year=2013&amp;top=0&amp;venue=A-N&amp;type=All&amp;mingames=0&amp;quad=5&amp;rpi=" xr:uid="{FF2008E0-9129-4DB2-AC80-A5F05377D62C}"/>
    <hyperlink ref="L103" r:id="rId96" display="https://barttorvik.com/team.php?team=Arizona+St.&amp;year=2013" xr:uid="{906EC12D-2936-49ED-BB17-F7DE9E97ADD5}"/>
    <hyperlink ref="L105" r:id="rId97" display="https://barttorvik.com/team.php?team=Maryland&amp;year=2013" xr:uid="{982FC41F-DB78-43E0-940F-2A245FFBDB14}"/>
    <hyperlink ref="L107" r:id="rId98" display="https://barttorvik.com/team.php?team=Oregon&amp;year=2013" xr:uid="{0FCDE089-2DD7-4FA7-9984-5340495B8D9E}"/>
    <hyperlink ref="L108" r:id="rId99" display="https://barttorvik.com/team.php?team=Oregon&amp;year=2013" xr:uid="{2A731E29-1E36-4B02-903B-71DE9A704298}"/>
    <hyperlink ref="L109" r:id="rId100" display="https://barttorvik.com/team.php?team=Southern+Miss&amp;year=2013" xr:uid="{A3487188-B5ED-44D8-A88C-5E5DAD0CF3EA}"/>
    <hyperlink ref="L111" r:id="rId101" display="https://barttorvik.com/team.php?team=Akron&amp;year=2013" xr:uid="{894441F9-8C00-4AA4-AE84-3C72A0541EF7}"/>
    <hyperlink ref="L112" r:id="rId102" display="https://barttorvik.com/team.php?team=Akron&amp;year=2013" xr:uid="{3A4B2B27-9573-465F-9489-F0862A3B14DE}"/>
    <hyperlink ref="L113" r:id="rId103" display="https://barttorvik.com/team.php?team=Stephen+F.+Austin&amp;year=2013" xr:uid="{647FEE1D-4965-4C97-9E9C-75C8F26850BF}"/>
    <hyperlink ref="L115" r:id="rId104" display="https://barttorvik.com/team.php?team=Princeton&amp;year=2013" xr:uid="{8E92BC86-06A7-4C63-B01D-C53366C82E87}"/>
    <hyperlink ref="L117" r:id="rId105" display="https://barttorvik.com/team.php?team=Northwestern&amp;year=2013" xr:uid="{57DB161A-79B9-457C-A2AF-4ED01A2278B0}"/>
    <hyperlink ref="L119" r:id="rId106" display="https://barttorvik.com/team.php?team=Belmont&amp;year=2013" xr:uid="{9921889D-9BE3-4AE6-8E81-D23A3C4EA179}"/>
    <hyperlink ref="L120" r:id="rId107" display="https://barttorvik.com/team.php?team=Belmont&amp;year=2013" xr:uid="{01D048D1-8DB9-47D0-9C8D-F25DD1E45042}"/>
    <hyperlink ref="L121" r:id="rId108" display="https://barttorvik.com/team.php?team=Mississippi&amp;year=2013" xr:uid="{CB9B38BA-F97E-4D41-89E3-B82235FEBB33}"/>
    <hyperlink ref="L122" r:id="rId109" display="https://barttorvik.com/team.php?team=Mississippi&amp;year=2013" xr:uid="{83DE9D64-E707-4FB7-8FD8-889EA6D20543}"/>
    <hyperlink ref="L123" r:id="rId110" display="https://barttorvik.com/team.php?team=Dayton&amp;year=2013" xr:uid="{7CC850B8-7CAF-4148-A92B-9D31AD59C190}"/>
    <hyperlink ref="L125" r:id="rId111" display="https://barttorvik.com/team.php?team=North+Dakota+St.&amp;year=2013" xr:uid="{D23D266B-1411-4585-A74F-3E17B91EFA31}"/>
    <hyperlink ref="L127" r:id="rId112" display="https://barttorvik.com/team.php?team=Stony+Brook&amp;year=2013" xr:uid="{B4AE77AF-2053-49EE-A121-5393CE7C7A14}"/>
    <hyperlink ref="L129" r:id="rId113" display="https://barttorvik.com/team.php?team=Boise+St.&amp;year=2013" xr:uid="{9D200B76-D7F2-4B79-A391-8011B5B4B61E}"/>
    <hyperlink ref="L130" r:id="rId114" display="https://barttorvik.com/team.php?team=Boise+St.&amp;year=2013" xr:uid="{D5A0DF93-CFD2-4895-8BBA-AE3A443CDDDC}"/>
    <hyperlink ref="L131" r:id="rId115" display="https://barttorvik.com/team.php?team=Oregon+St.&amp;year=2013" xr:uid="{65035698-24DF-4A55-9600-812EBEF4A114}"/>
    <hyperlink ref="L133" r:id="rId116" display="https://barttorvik.com/team.php?team=Colorado&amp;year=2013" xr:uid="{CAE71A04-4C28-4C6A-9694-1CC795C1CCE9}"/>
    <hyperlink ref="L134" r:id="rId117" display="https://barttorvik.com/team.php?team=Colorado&amp;year=2013" xr:uid="{469C977B-55C1-4C67-BBBD-E5464AAA17E3}"/>
    <hyperlink ref="L135" r:id="rId118" display="https://barttorvik.com/team.php?team=Oklahoma&amp;year=2013" xr:uid="{6F1F3251-2250-41E6-BB56-3AD432ACE6E1}"/>
    <hyperlink ref="L136" r:id="rId119" display="https://barttorvik.com/team.php?team=Oklahoma&amp;year=2013" xr:uid="{150F8A46-E6AC-4A55-A013-AD888CECED5A}"/>
    <hyperlink ref="L137" r:id="rId120" display="https://barttorvik.com/team.php?team=Davidson&amp;year=2013" xr:uid="{C51261D6-3839-4EB6-B3A3-4EC388983CB9}"/>
    <hyperlink ref="L138" r:id="rId121" display="https://barttorvik.com/team.php?team=Davidson&amp;year=2013" xr:uid="{06A1E9CD-5258-4B11-96AC-71E61C352EDB}"/>
    <hyperlink ref="L139" r:id="rId122" display="https://barttorvik.com/team.php?team=Rutgers&amp;year=2013" xr:uid="{8D22AC0E-F08F-4DE1-8959-138C85F2E7F5}"/>
    <hyperlink ref="L141" r:id="rId123" display="https://barttorvik.com/team.php?team=Tennessee&amp;year=2013" xr:uid="{BD727349-F534-463D-B9BC-81D72533D5A1}"/>
    <hyperlink ref="L143" r:id="rId124" display="https://barttorvik.com/team.php?team=Georgia+Tech&amp;year=2013" xr:uid="{51FEB873-7F92-425C-96E0-3CBD50E971CF}"/>
    <hyperlink ref="L145" r:id="rId125" display="https://barttorvik.com/team.php?team=St.+John%27s&amp;year=2013" xr:uid="{F4948A9C-9FE6-4449-9FAC-0975DC500870}"/>
    <hyperlink ref="L147" r:id="rId126" display="https://barttorvik.com/team.php?team=Virginia&amp;year=2013" xr:uid="{475FD43C-3190-4448-ABD4-D0E2F8878857}"/>
    <hyperlink ref="L149" r:id="rId127" display="https://barttorvik.com/team.php?team=Kentucky&amp;year=2013" xr:uid="{7F7F2811-D7F5-4B80-8589-421F10780BCB}"/>
    <hyperlink ref="L151" r:id="rId128" display="https://barttorvik.com/team.php?team=Detroit&amp;year=2013" xr:uid="{F1456767-0FB3-4241-B0CB-2F79A6F13432}"/>
    <hyperlink ref="M153" r:id="rId129" display="https://barttorvik.com/trank.php?&amp;begin=20121101&amp;end=20130318&amp;conlimit=All&amp;year=2013&amp;top=0&amp;venue=A-N&amp;type=All&amp;mingames=0&amp;quad=5&amp;rpi=" xr:uid="{3314C697-3A42-4A0B-9626-E48B7763ECC3}"/>
    <hyperlink ref="L154" r:id="rId130" display="https://barttorvik.com/team.php?team=Valparaiso&amp;year=2013" xr:uid="{BFFE1A34-009B-43F5-B879-6377E61A6A2F}"/>
    <hyperlink ref="L155" r:id="rId131" display="https://barttorvik.com/team.php?team=Valparaiso&amp;year=2013" xr:uid="{A97B1815-A6E7-49FC-9CBC-3BC48A543F43}"/>
    <hyperlink ref="L156" r:id="rId132" display="https://barttorvik.com/team.php?team=Illinois+St.&amp;year=2013" xr:uid="{B61ADCAD-5D4B-4FC8-A032-EA3F745993F8}"/>
    <hyperlink ref="L158" r:id="rId133" display="https://barttorvik.com/team.php?team=Seton+Hall&amp;year=2013" xr:uid="{818C8566-AC19-4104-A56D-18216DF2C41D}"/>
    <hyperlink ref="L160" r:id="rId134" display="https://barttorvik.com/team.php?team=Providence&amp;year=2013" xr:uid="{666A469A-2617-4EC4-B5EA-3D1F74B304C2}"/>
    <hyperlink ref="L162" r:id="rId135" display="https://barttorvik.com/team.php?team=Kent+St.&amp;year=2013" xr:uid="{B4500ED5-67AF-4A0D-9644-46A53912FF36}"/>
    <hyperlink ref="L164" r:id="rId136" display="https://barttorvik.com/team.php?team=Xavier&amp;year=2013" xr:uid="{FA9DB9DD-C566-4738-9E45-C3891FB6A3E2}"/>
    <hyperlink ref="L166" r:id="rId137" display="https://barttorvik.com/team.php?team=Massachusetts&amp;year=2013" xr:uid="{CF2540C3-C435-4328-8AB2-5C5136979A0B}"/>
    <hyperlink ref="L168" r:id="rId138" display="https://barttorvik.com/team.php?team=Vanderbilt&amp;year=2013" xr:uid="{A0B2934C-23C4-494D-8A8F-3E60D9ED6442}"/>
    <hyperlink ref="L170" r:id="rId139" display="https://barttorvik.com/team.php?team=Lehigh&amp;year=2013" xr:uid="{1B14244E-58D0-4C82-8083-018F501D18B8}"/>
    <hyperlink ref="L172" r:id="rId140" display="https://barttorvik.com/team.php?team=Evansville&amp;year=2013" xr:uid="{D150083D-E3F2-4502-9188-F8BF1F3DC6FE}"/>
    <hyperlink ref="L174" r:id="rId141" display="https://barttorvik.com/team.php?team=Ohio&amp;year=2013" xr:uid="{705E44F8-3F12-4BAD-98EF-6B57E27402FA}"/>
    <hyperlink ref="L176" r:id="rId142" display="https://barttorvik.com/team.php?team=Iona&amp;year=2013" xr:uid="{F191124A-DF45-4925-A6F5-B4BF99973041}"/>
    <hyperlink ref="L177" r:id="rId143" display="https://barttorvik.com/team.php?team=Iona&amp;year=2013" xr:uid="{5CDF7834-3491-47EF-AF7E-29C2556330FE}"/>
    <hyperlink ref="L178" r:id="rId144" display="https://barttorvik.com/team.php?team=LSU&amp;year=2013" xr:uid="{35CB6A40-2DE5-4962-A9EA-0551FD6B626E}"/>
    <hyperlink ref="L180" r:id="rId145" display="https://barttorvik.com/team.php?team=George+Mason&amp;year=2013" xr:uid="{85806A50-79AE-45AE-90A5-89016EEC3124}"/>
    <hyperlink ref="L182" r:id="rId146" display="https://barttorvik.com/team.php?team=Middle+Tennessee&amp;year=2013" xr:uid="{8D301E3D-4D4E-46A9-9FE6-41B0BE015B0F}"/>
    <hyperlink ref="L183" r:id="rId147" display="https://barttorvik.com/team.php?team=Middle+Tennessee&amp;year=2013" xr:uid="{0B918BF3-3196-4D30-90BD-A589269B7B3E}"/>
    <hyperlink ref="L184" r:id="rId148" display="https://barttorvik.com/team.php?team=Richmond&amp;year=2013" xr:uid="{E41E5F50-E2FB-4582-A586-6791B3370E5D}"/>
    <hyperlink ref="L186" r:id="rId149" display="https://barttorvik.com/team.php?team=Purdue&amp;year=2013" xr:uid="{E0843430-128E-4D77-A808-81939F4E86EB}"/>
    <hyperlink ref="L188" r:id="rId150" display="https://barttorvik.com/team.php?team=BYU&amp;year=2013" xr:uid="{99D43734-39D7-48E1-BA66-8172DE1B789E}"/>
    <hyperlink ref="L190" r:id="rId151" display="https://barttorvik.com/team.php?team=UCF&amp;year=2013" xr:uid="{753EC445-4DBB-4128-AE1F-CB21A13706A8}"/>
    <hyperlink ref="L192" r:id="rId152" display="https://barttorvik.com/team.php?team=Saint+Joseph%27s&amp;year=2013" xr:uid="{9A60F508-1A21-41E3-9015-85E0904A12CA}"/>
    <hyperlink ref="L194" r:id="rId153" display="https://barttorvik.com/team.php?team=Utah&amp;year=2013" xr:uid="{F40E6800-E8AC-44E2-A271-5DE13BB21B65}"/>
    <hyperlink ref="L196" r:id="rId154" display="https://barttorvik.com/team.php?team=Denver&amp;year=2013" xr:uid="{A1BBAFD4-F0C4-40CB-805D-C8727BA85A98}"/>
    <hyperlink ref="L198" r:id="rId155" display="https://barttorvik.com/team.php?team=Northern+Iowa&amp;year=2013" xr:uid="{5D290F06-1FA8-4112-A213-C2A2FC510201}"/>
    <hyperlink ref="L200" r:id="rId156" display="https://barttorvik.com/team.php?team=San+Francisco&amp;year=2013" xr:uid="{519EE25B-B16E-4B10-9350-0172607D97ED}"/>
    <hyperlink ref="L202" r:id="rId157" display="https://barttorvik.com/team.php?team=Georgia&amp;year=2013" xr:uid="{2F00C12F-581C-45D6-B1F8-4527F9BC6138}"/>
    <hyperlink ref="M204" r:id="rId158" display="https://barttorvik.com/trank.php?&amp;begin=20121101&amp;end=20130318&amp;conlimit=All&amp;year=2013&amp;top=0&amp;venue=A-N&amp;type=All&amp;mingames=0&amp;quad=5&amp;rpi=" xr:uid="{471B3C38-1A1C-476C-B395-9E0E1B64BF66}"/>
    <hyperlink ref="L205" r:id="rId159" display="https://barttorvik.com/team.php?team=Texas+A%26M&amp;year=2013" xr:uid="{6B7F1FB0-064B-4967-80C7-B7D0AE3F3061}"/>
    <hyperlink ref="L207" r:id="rId160" display="https://barttorvik.com/team.php?team=College+of+Charleston&amp;year=2013" xr:uid="{258168FF-4BB6-4BCF-848A-F1D418EAB046}"/>
    <hyperlink ref="L209" r:id="rId161" display="https://barttorvik.com/team.php?team=Indiana+St.&amp;year=2013" xr:uid="{5DD12D89-A21B-4447-AB1A-990E69E96533}"/>
    <hyperlink ref="L211" r:id="rId162" display="https://barttorvik.com/team.php?team=Wright+St.&amp;year=2013" xr:uid="{0AE4401B-59F3-4CD5-A496-DA0A792513EF}"/>
    <hyperlink ref="L213" r:id="rId163" display="https://barttorvik.com/team.php?team=Murray+St.&amp;year=2013" xr:uid="{A045BA1B-BFDF-4853-BF23-843AEFAF2215}"/>
    <hyperlink ref="L215" r:id="rId164" display="https://barttorvik.com/team.php?team=Canisius&amp;year=2013" xr:uid="{02CA403D-2FBC-4B5F-8197-01C96971CD57}"/>
    <hyperlink ref="L217" r:id="rId165" display="https://barttorvik.com/team.php?team=Boston+College&amp;year=2013" xr:uid="{76980E97-9EE0-4110-8EA9-E758C0853C72}"/>
    <hyperlink ref="L219" r:id="rId166" display="https://barttorvik.com/team.php?team=Harvard&amp;year=2013" xr:uid="{14009CC0-86F6-4AAC-869E-109F2E1C533C}"/>
    <hyperlink ref="L220" r:id="rId167" display="https://barttorvik.com/team.php?team=Harvard&amp;year=2013" xr:uid="{D7D19CAF-5910-425B-B662-5A797B6AF899}"/>
    <hyperlink ref="L221" r:id="rId168" display="https://barttorvik.com/team.php?team=Eastern+Kentucky&amp;year=2013" xr:uid="{D37BD41D-9B78-4592-A56B-93840E4245A8}"/>
    <hyperlink ref="L223" r:id="rId169" display="https://barttorvik.com/team.php?team=George+Washington&amp;year=2013" xr:uid="{F920F028-9242-49DF-AD56-D1DF766189C0}"/>
    <hyperlink ref="L225" r:id="rId170" display="https://barttorvik.com/team.php?team=West+Virginia&amp;year=2013" xr:uid="{6928015B-8736-4C70-A417-91EED0EEEB26}"/>
    <hyperlink ref="L227" r:id="rId171" display="https://barttorvik.com/team.php?team=Fresno+St.&amp;year=2013" xr:uid="{BDC85C56-1746-4909-A8AB-0F8610345D54}"/>
    <hyperlink ref="L229" r:id="rId172" display="https://barttorvik.com/team.php?team=Weber+St.&amp;year=2013" xr:uid="{891290F3-8FE5-4272-8327-071BFF56537B}"/>
    <hyperlink ref="L231" r:id="rId173" display="https://barttorvik.com/team.php?team=Clemson&amp;year=2013" xr:uid="{9E690787-C64E-4E63-9D19-E35058F28EDD}"/>
    <hyperlink ref="L233" r:id="rId174" display="https://barttorvik.com/team.php?team=South+Dakota+St.&amp;year=2013" xr:uid="{817F9E1B-38C6-4166-8767-1FB796B8F1AF}"/>
    <hyperlink ref="L234" r:id="rId175" display="https://barttorvik.com/team.php?team=South+Dakota+St.&amp;year=2013" xr:uid="{ED3DECAA-2EE0-4D5F-B2FA-7664B8E0ECC2}"/>
    <hyperlink ref="L235" r:id="rId176" display="https://barttorvik.com/team.php?team=USC&amp;year=2013" xr:uid="{A011FD20-D28A-4081-968A-D0225F2E0E49}"/>
    <hyperlink ref="L237" r:id="rId177" display="https://barttorvik.com/team.php?team=New+Mexico+St.&amp;year=2013" xr:uid="{58444B5B-0FC2-43B3-94FB-3813A28B3AAC}"/>
    <hyperlink ref="L238" r:id="rId178" display="https://barttorvik.com/team.php?team=New+Mexico+St.&amp;year=2013" xr:uid="{429B05F7-0688-4AC8-B36D-C8D5BA31DD09}"/>
    <hyperlink ref="L239" r:id="rId179" display="https://barttorvik.com/team.php?team=Florida+St.&amp;year=2013" xr:uid="{9A59E82E-3598-44B4-BF06-F61AC9792FE9}"/>
    <hyperlink ref="L241" r:id="rId180" display="https://barttorvik.com/team.php?team=Drake&amp;year=2013" xr:uid="{201B9AA4-E900-47DD-9B99-577AEE2DF36D}"/>
    <hyperlink ref="L243" r:id="rId181" display="https://barttorvik.com/team.php?team=Loyola+MD&amp;year=2013" xr:uid="{E5E89912-C239-47F1-9FB1-9FE80F990279}"/>
    <hyperlink ref="L245" r:id="rId182" display="https://barttorvik.com/team.php?team=St.+Bonaventure&amp;year=2013" xr:uid="{339BE6BF-89DF-40D9-9D70-E4DFAAEBC9BE}"/>
    <hyperlink ref="L247" r:id="rId183" display="https://barttorvik.com/team.php?team=Texas&amp;year=2013" xr:uid="{AF88BE2D-C962-4800-A1DE-BFFF31FE578E}"/>
    <hyperlink ref="L249" r:id="rId184" display="https://barttorvik.com/team.php?team=Albany&amp;year=2013" xr:uid="{499998C9-E86B-4EB9-9B94-BCF3A3431C62}"/>
    <hyperlink ref="L250" r:id="rId185" display="https://barttorvik.com/team.php?team=Albany&amp;year=2013" xr:uid="{B484AAA9-589D-48FF-ABDB-1FF140E28A7E}"/>
    <hyperlink ref="L251" r:id="rId186" display="https://barttorvik.com/team.php?team=Boston+University&amp;year=2013" xr:uid="{56237E9E-37AB-4024-8762-8937106EA044}"/>
    <hyperlink ref="L253" r:id="rId187" display="https://barttorvik.com/team.php?team=Wyoming&amp;year=2013" xr:uid="{EC503D1C-EC7E-4BAB-9A84-E017164E263B}"/>
    <hyperlink ref="M255" r:id="rId188" display="https://barttorvik.com/trank.php?&amp;begin=20121101&amp;end=20130318&amp;conlimit=All&amp;year=2013&amp;top=0&amp;venue=A-N&amp;type=All&amp;mingames=0&amp;quad=5&amp;rpi=" xr:uid="{227B2BF0-3D8D-4B52-9D52-455301846098}"/>
    <hyperlink ref="L256" r:id="rId189" display="https://barttorvik.com/team.php?team=Vermont&amp;year=2013" xr:uid="{258C9FCC-3177-42A9-83B9-7B8A94722B53}"/>
    <hyperlink ref="L258" r:id="rId190" display="https://barttorvik.com/team.php?team=DePaul&amp;year=2013" xr:uid="{F5B1EDC0-FA96-46B4-86C6-F9D763BA4AE8}"/>
    <hyperlink ref="L260" r:id="rId191" display="https://barttorvik.com/team.php?team=Utah+St.&amp;year=2013" xr:uid="{9173EDE5-B080-4518-A460-31D4A464368B}"/>
    <hyperlink ref="L262" r:id="rId192" display="https://barttorvik.com/team.php?team=UT+Arlington&amp;year=2013" xr:uid="{051D4FBA-87A9-46B7-A75F-708D6F9418F0}"/>
    <hyperlink ref="L264" r:id="rId193" display="https://barttorvik.com/team.php?team=Pacific&amp;year=2013" xr:uid="{97D01691-B65E-4E35-9F9A-EE772A7BF060}"/>
    <hyperlink ref="L265" r:id="rId194" display="https://barttorvik.com/team.php?team=Pacific&amp;year=2013" xr:uid="{77C35E56-E92A-4652-93DB-DE02434D6675}"/>
    <hyperlink ref="L266" r:id="rId195" display="https://barttorvik.com/team.php?team=Robert+Morris&amp;year=2013" xr:uid="{B3A61C6E-D442-47D4-9AC7-8D2B2A5C04F2}"/>
    <hyperlink ref="L268" r:id="rId196" display="https://barttorvik.com/team.php?team=Northwestern+St.&amp;year=2013" xr:uid="{A4A69307-650F-485C-8C56-4F442DA8BC89}"/>
    <hyperlink ref="L269" r:id="rId197" display="https://barttorvik.com/team.php?team=Northwestern+St.&amp;year=2013" xr:uid="{166826A1-FCE6-4641-AC90-3A8BB2A8915D}"/>
    <hyperlink ref="L270" r:id="rId198" display="https://barttorvik.com/team.php?team=Louisiana+Tech&amp;year=2013" xr:uid="{DC789493-43ED-4105-B8F9-CF0F5D6FB990}"/>
    <hyperlink ref="L272" r:id="rId199" display="https://barttorvik.com/team.php?team=Charlotte&amp;year=2013" xr:uid="{97EC85F9-FDAE-42E2-B70B-5C02AD09A85E}"/>
    <hyperlink ref="L274" r:id="rId200" display="https://barttorvik.com/team.php?team=Oral+Roberts&amp;year=2013" xr:uid="{31563396-ED9B-4AB7-9766-D50BD958C351}"/>
    <hyperlink ref="L276" r:id="rId201" display="https://barttorvik.com/team.php?team=Towson&amp;year=2013" xr:uid="{0DE45CDD-902F-4B7A-8414-E24C713BA707}"/>
    <hyperlink ref="L278" r:id="rId202" display="https://barttorvik.com/team.php?team=Northeastern&amp;year=2013" xr:uid="{F8ECF695-1BAC-47AB-90FF-1AF3F590E383}"/>
    <hyperlink ref="L280" r:id="rId203" display="https://barttorvik.com/team.php?team=UAB&amp;year=2013" xr:uid="{8349BC48-464F-4D54-8C0B-B81C6B038060}"/>
    <hyperlink ref="L282" r:id="rId204" display="https://barttorvik.com/team.php?team=Rider&amp;year=2013" xr:uid="{6C3A64A9-6656-436D-AF05-D180EC0ABEAB}"/>
    <hyperlink ref="L284" r:id="rId205" display="https://barttorvik.com/team.php?team=Washington+St.&amp;year=2013" xr:uid="{3789E50B-BA11-4143-8D4D-239A7E540584}"/>
    <hyperlink ref="L286" r:id="rId206" display="https://barttorvik.com/team.php?team=Drexel&amp;year=2013" xr:uid="{25434A2C-AE65-4E2C-8FE2-0AF0708F1DEE}"/>
    <hyperlink ref="L288" r:id="rId207" display="https://barttorvik.com/team.php?team=Tulane&amp;year=2013" xr:uid="{7A2506EB-1256-4C3D-8CD9-BF8DD749F4F5}"/>
    <hyperlink ref="L290" r:id="rId208" display="https://barttorvik.com/team.php?team=Niagara&amp;year=2013" xr:uid="{4914E343-5FC6-4580-ADAE-C17B3FC2DFB3}"/>
    <hyperlink ref="L292" r:id="rId209" display="https://barttorvik.com/team.php?team=Fairfield&amp;year=2013" xr:uid="{63C365AE-87B4-47DD-BBA7-00A2027D4D29}"/>
    <hyperlink ref="L294" r:id="rId210" display="https://barttorvik.com/team.php?team=Nebraska&amp;year=2013" xr:uid="{F1E40FCD-B75B-4F67-B718-03BA77678A5C}"/>
    <hyperlink ref="L296" r:id="rId211" display="https://barttorvik.com/team.php?team=Cal+St.+Fullerton&amp;year=2013" xr:uid="{7E29B6CA-0910-4AC5-A16D-7EEEE3285E8B}"/>
    <hyperlink ref="L298" r:id="rId212" display="https://barttorvik.com/team.php?team=Florida+Gulf+Coast&amp;year=2013" xr:uid="{0B11EAA7-608C-4745-8ADD-87571CBEF53B}"/>
    <hyperlink ref="L299" r:id="rId213" display="https://barttorvik.com/team.php?team=Florida+Gulf+Coast&amp;year=2013" xr:uid="{56F7E00B-B47A-48EB-B424-A417C101F718}"/>
    <hyperlink ref="L300" r:id="rId214" display="https://barttorvik.com/team.php?team=SMU&amp;year=2013" xr:uid="{730A1A6B-0F41-4DBB-BCDD-92B6405E7E90}"/>
    <hyperlink ref="L302" r:id="rId215" display="https://barttorvik.com/team.php?team=Delaware&amp;year=2013" xr:uid="{1FF648AB-03B1-42ED-8EBE-829C8B5C8A51}"/>
    <hyperlink ref="L304" r:id="rId216" display="https://barttorvik.com/team.php?team=Montana&amp;year=2013" xr:uid="{1E192E79-F179-44D3-B83D-672327E082D9}"/>
    <hyperlink ref="L305" r:id="rId217" display="https://barttorvik.com/team.php?team=Montana&amp;year=2013" xr:uid="{908DBDDC-F8AB-4E15-8B36-3CA6FFE7E006}"/>
    <hyperlink ref="M306" r:id="rId218" display="https://barttorvik.com/trank.php?&amp;begin=20121101&amp;end=20130318&amp;conlimit=All&amp;year=2013&amp;top=0&amp;venue=A-N&amp;type=All&amp;mingames=0&amp;quad=5&amp;rpi=" xr:uid="{5723864D-6BC0-4E0A-8C27-F598FDF8CB6C}"/>
    <hyperlink ref="L307" r:id="rId219" display="https://barttorvik.com/team.php?team=Seattle&amp;year=2013" xr:uid="{5E1F2221-0331-420A-B750-199AECA755EC}"/>
    <hyperlink ref="L309" r:id="rId220" display="https://barttorvik.com/team.php?team=Penn+St.&amp;year=2013" xr:uid="{55F6FC6A-D0A5-487D-B920-63931AC76FDA}"/>
    <hyperlink ref="L311" r:id="rId221" display="https://barttorvik.com/team.php?team=North+Carolina+Central&amp;year=2013" xr:uid="{30E29E15-05D1-46C9-A7CA-49D1866BC80C}"/>
    <hyperlink ref="L313" r:id="rId222" display="https://barttorvik.com/team.php?team=Western+Michigan&amp;year=2013" xr:uid="{3F93E97A-42D6-475E-B5CA-430D7A879A4F}"/>
    <hyperlink ref="L315" r:id="rId223" display="https://barttorvik.com/team.php?team=South+Florida&amp;year=2013" xr:uid="{C274E958-7CBA-49BD-BCB7-92D7B5483708}"/>
    <hyperlink ref="L317" r:id="rId224" display="https://barttorvik.com/team.php?team=UC+Irvine&amp;year=2013" xr:uid="{72D9DED7-3C94-4C73-952E-18CFE37905A2}"/>
    <hyperlink ref="L319" r:id="rId225" display="https://barttorvik.com/team.php?team=USC+Upstate&amp;year=2013" xr:uid="{B5287BE6-A528-4FC2-A868-977EB6F71720}"/>
    <hyperlink ref="L321" r:id="rId226" display="https://barttorvik.com/team.php?team=Youngstown+St.&amp;year=2013" xr:uid="{A3AB53EB-B5E6-4204-A59D-AFEB0D950385}"/>
    <hyperlink ref="L323" r:id="rId227" display="https://barttorvik.com/team.php?team=UTEP&amp;year=2013" xr:uid="{97D17A9C-B03A-4D69-8F96-9539023BDBCA}"/>
    <hyperlink ref="L325" r:id="rId228" display="https://barttorvik.com/team.php?team=Rhode+Island&amp;year=2013" xr:uid="{CC8E08B5-4CED-47E2-A1EE-C9CC750C580E}"/>
    <hyperlink ref="L327" r:id="rId229" display="https://barttorvik.com/team.php?team=Idaho&amp;year=2013" xr:uid="{01102890-0D71-4894-A056-A2046C0C72F8}"/>
    <hyperlink ref="L329" r:id="rId230" display="https://barttorvik.com/team.php?team=Cal+St.+Northridge&amp;year=2013" xr:uid="{4B1F3E62-57F6-41C0-8B7B-A56E969DB489}"/>
    <hyperlink ref="L331" r:id="rId231" display="https://barttorvik.com/team.php?team=San+Diego&amp;year=2013" xr:uid="{E2294D27-429C-40A1-99E9-C58424612552}"/>
    <hyperlink ref="L333" r:id="rId232" display="https://barttorvik.com/team.php?team=Arkansas&amp;year=2013" xr:uid="{0DAE075C-FB8A-4B64-A0DE-00F6E8AF1F32}"/>
    <hyperlink ref="L335" r:id="rId233" display="https://barttorvik.com/team.php?team=Columbia&amp;year=2013" xr:uid="{E04FF048-043B-4778-965F-B06D9C989F27}"/>
    <hyperlink ref="L337" r:id="rId234" display="https://barttorvik.com/team.php?team=Gardner+Webb&amp;year=2013" xr:uid="{D0BDE805-7BE5-441C-B31B-CC66857C92C5}"/>
    <hyperlink ref="L339" r:id="rId235" display="https://barttorvik.com/team.php?team=East+Carolina&amp;year=2013" xr:uid="{071EF3F6-B4B9-4BFA-8F27-B079BBB03C83}"/>
    <hyperlink ref="L341" r:id="rId236" display="https://barttorvik.com/team.php?team=Western+Illinois&amp;year=2013" xr:uid="{E568D5E0-9678-419A-99DA-603B3670F2A2}"/>
    <hyperlink ref="L343" r:id="rId237" display="https://barttorvik.com/team.php?team=Virginia+Tech&amp;year=2013" xr:uid="{6C2B9719-33DB-4CD1-80BF-604A1733B3B9}"/>
    <hyperlink ref="L345" r:id="rId238" display="https://barttorvik.com/team.php?team=Manhattan&amp;year=2013" xr:uid="{E5697473-748B-49F5-837E-B12D04798152}"/>
    <hyperlink ref="L347" r:id="rId239" display="https://barttorvik.com/team.php?team=Tulsa&amp;year=2013" xr:uid="{E60602F6-11A8-465D-9641-F6758CAFD8D0}"/>
    <hyperlink ref="M349" r:id="rId240" display="https://barttorvik.com/team.php?team=Air+Force&amp;year=2013" xr:uid="{20A2E03A-06D6-44E4-92D7-699982EB5AA1}"/>
    <hyperlink ref="M351" r:id="rId241" display="https://barttorvik.com/team.php?team=Ball+St.&amp;year=2013" xr:uid="{40E012FC-D021-4D96-A7DE-8B29414419D8}"/>
    <hyperlink ref="M353" r:id="rId242" display="https://barttorvik.com/team.php?team=Quinnipiac&amp;year=2013" xr:uid="{3A3A8B2A-8770-4BC4-847A-D3B7982CD125}"/>
    <hyperlink ref="M355" r:id="rId243" display="https://barttorvik.com/team.php?team=Charleston+Southern&amp;year=2013" xr:uid="{7CFEFD14-8392-4C1A-A81F-28F85166B05F}"/>
    <hyperlink ref="N357" r:id="rId244" display="https://barttorvik.com/trank.php?&amp;begin=20121101&amp;end=20130318&amp;conlimit=All&amp;year=2013&amp;top=0&amp;venue=A-N&amp;type=All&amp;mingames=0&amp;quad=5&amp;rpi=" xr:uid="{8085F6F4-30E4-447D-84DF-6938F51890FA}"/>
    <hyperlink ref="M358" r:id="rId245" display="https://barttorvik.com/team.php?team=Toledo&amp;year=2013" xr:uid="{DEA93CD3-9DB5-4A68-AACA-5C885416D4E9}"/>
    <hyperlink ref="M360" r:id="rId246" display="https://barttorvik.com/team.php?team=Green+Bay&amp;year=2013" xr:uid="{414BAB58-A8B0-4ADF-9D8E-C8595B8D7A38}"/>
    <hyperlink ref="M362" r:id="rId247" display="https://barttorvik.com/team.php?team=Wagner&amp;year=2013" xr:uid="{858C7438-415F-48EB-B0A5-3893D73000B6}"/>
    <hyperlink ref="M364" r:id="rId248" display="https://barttorvik.com/team.php?team=Cal+Poly&amp;year=2013" xr:uid="{2657A961-7206-4A7E-AEAD-8A43DFA7234C}"/>
    <hyperlink ref="M366" r:id="rId249" display="https://barttorvik.com/team.php?team=Army&amp;year=2013" xr:uid="{68D20D2D-FECA-42B1-9A5C-65EF05B7A6B3}"/>
    <hyperlink ref="M368" r:id="rId250" display="https://barttorvik.com/team.php?team=Southeast+Missouri+St.&amp;year=2013" xr:uid="{A52A9912-92FC-4B18-B2B8-D7CA18729747}"/>
    <hyperlink ref="M370" r:id="rId251" display="https://barttorvik.com/team.php?team=Western+Kentucky&amp;year=2013" xr:uid="{C3C6CA31-D950-4426-AE77-F13E27FF6576}"/>
    <hyperlink ref="M371" r:id="rId252" display="https://barttorvik.com/team.php?team=Western+Kentucky&amp;year=2013" xr:uid="{EB702768-93F4-47D1-BCB4-4B7A6F5946AC}"/>
    <hyperlink ref="M372" r:id="rId253" display="https://barttorvik.com/team.php?team=William+%26+Mary&amp;year=2013" xr:uid="{3C4D1B4F-2657-4013-B8CC-524D5823331B}"/>
    <hyperlink ref="M374" r:id="rId254" display="https://barttorvik.com/team.php?team=Buffalo&amp;year=2013" xr:uid="{7768C77E-DCFA-4CB8-B0A1-9381EB73EB24}"/>
    <hyperlink ref="M376" r:id="rId255" display="https://barttorvik.com/team.php?team=Mercer&amp;year=2013" xr:uid="{51060AE2-4145-494B-865D-2E353C3F4650}"/>
    <hyperlink ref="M378" r:id="rId256" display="https://barttorvik.com/team.php?team=Oakland&amp;year=2013" xr:uid="{293D3C46-4976-4F88-BC03-942CD552C716}"/>
    <hyperlink ref="M380" r:id="rId257" display="https://barttorvik.com/team.php?team=UC+Davis&amp;year=2013" xr:uid="{33C8D7E1-2739-4803-ABBC-5AA934FAA9F3}"/>
    <hyperlink ref="M382" r:id="rId258" display="https://barttorvik.com/team.php?team=Southern+Illinois&amp;year=2013" xr:uid="{D1ACA436-C975-4293-8B26-A245047A6195}"/>
    <hyperlink ref="M384" r:id="rId259" display="https://barttorvik.com/team.php?team=Loyola+Chicago&amp;year=2013" xr:uid="{68358C7B-554A-48D8-97DE-124DB5DE4B17}"/>
    <hyperlink ref="M386" r:id="rId260" display="https://barttorvik.com/team.php?team=Houston&amp;year=2013" xr:uid="{C5AF30EF-4DF3-4DBA-BAD7-571D7C67533B}"/>
    <hyperlink ref="M388" r:id="rId261" display="https://barttorvik.com/team.php?team=Georgia+St.&amp;year=2013" xr:uid="{8780B5B5-B941-4F18-8EE8-540642878233}"/>
    <hyperlink ref="M390" r:id="rId262" display="https://barttorvik.com/team.php?team=St.+Francis+NY&amp;year=2013" xr:uid="{C48B4BC2-7759-4B4B-9A80-F08CFBEBE67A}"/>
    <hyperlink ref="M392" r:id="rId263" display="https://barttorvik.com/team.php?team=South+Carolina&amp;year=2013" xr:uid="{3DFDA482-4454-4193-8113-54E643448462}"/>
    <hyperlink ref="M394" r:id="rId264" display="https://barttorvik.com/team.php?team=Loyola+Marymount&amp;year=2013" xr:uid="{83894341-6545-4D7B-B5F6-6F2D533E5870}"/>
    <hyperlink ref="M396" r:id="rId265" display="https://barttorvik.com/team.php?team=LIU+Brooklyn&amp;year=2013" xr:uid="{7A2AC3C6-A0F1-408A-A82F-2E6503C90630}"/>
    <hyperlink ref="M397" r:id="rId266" display="https://barttorvik.com/team.php?team=LIU+Brooklyn&amp;year=2013" xr:uid="{27002A4C-D65C-4A91-B7C8-C20F5AC1E6DE}"/>
    <hyperlink ref="M398" r:id="rId267" display="https://barttorvik.com/team.php?team=Southern&amp;year=2013" xr:uid="{1AE08E3E-B2AA-40FD-A45A-3CA970A581D3}"/>
    <hyperlink ref="M399" r:id="rId268" display="https://barttorvik.com/team.php?team=Southern&amp;year=2013" xr:uid="{2D3FA7D4-FF06-4A79-A9A6-C56A8DD1BB82}"/>
    <hyperlink ref="M400" r:id="rId269" display="https://barttorvik.com/team.php?team=Long+Beach+St.&amp;year=2013" xr:uid="{01430B54-627A-4F55-B7D7-2F14E38BEB6D}"/>
    <hyperlink ref="M402" r:id="rId270" display="https://barttorvik.com/team.php?team=Texas+Tech&amp;year=2013" xr:uid="{B282362A-81D6-4904-95C9-1DD6C4F709A1}"/>
    <hyperlink ref="M404" r:id="rId271" display="https://barttorvik.com/team.php?team=Texas+St.&amp;year=2013" xr:uid="{8EF79928-4B5C-4941-BEE8-7D2317EA0AED}"/>
    <hyperlink ref="M406" r:id="rId272" display="https://barttorvik.com/team.php?team=UNC+Asheville&amp;year=2013" xr:uid="{4A16323A-8A29-4192-A88F-FE876A494462}"/>
    <hyperlink ref="N408" r:id="rId273" display="https://barttorvik.com/trank.php?&amp;begin=20121101&amp;end=20130318&amp;conlimit=All&amp;year=2013&amp;top=0&amp;venue=A-N&amp;type=All&amp;mingames=0&amp;quad=5&amp;rpi=" xr:uid="{68FEF3B8-0A2E-408F-B1A5-17AD023F9464}"/>
    <hyperlink ref="M409" r:id="rId274" display="https://barttorvik.com/team.php?team=Nevada&amp;year=2013" xr:uid="{B8655AAF-77AD-40D6-B685-9C39E1B9CF2F}"/>
    <hyperlink ref="M411" r:id="rId275" display="https://barttorvik.com/team.php?team=Auburn&amp;year=2013" xr:uid="{C1D46F68-6218-45FA-ACA1-F5EDA020D079}"/>
    <hyperlink ref="M413" r:id="rId276" display="https://barttorvik.com/team.php?team=High+Point&amp;year=2013" xr:uid="{9F68C6F6-5622-4354-A514-6E4BED7F136A}"/>
    <hyperlink ref="M415" r:id="rId277" display="https://barttorvik.com/team.php?team=FIU&amp;year=2013" xr:uid="{73C072E5-4D94-4672-8099-681BE8E9CAF3}"/>
    <hyperlink ref="M417" r:id="rId278" display="https://barttorvik.com/team.php?team=Bryant&amp;year=2013" xr:uid="{4362C710-5162-470A-8B5E-2683F3A0CF62}"/>
    <hyperlink ref="M419" r:id="rId279" display="https://barttorvik.com/team.php?team=Morgan+St.&amp;year=2013" xr:uid="{B0637480-FBFE-48DB-BF8D-7E5521AE58EB}"/>
    <hyperlink ref="M421" r:id="rId280" display="https://barttorvik.com/team.php?team=Elon&amp;year=2013" xr:uid="{5177815B-DAAA-49CF-A645-0780788FB5DD}"/>
    <hyperlink ref="M423" r:id="rId281" display="https://barttorvik.com/team.php?team=Pepperdine&amp;year=2013" xr:uid="{48E718C7-22DF-4C74-A1C9-7F68DF7C7F8A}"/>
    <hyperlink ref="M425" r:id="rId282" display="https://barttorvik.com/team.php?team=Western+Carolina&amp;year=2013" xr:uid="{525961A8-E370-4EEF-B957-C8A083360D90}"/>
    <hyperlink ref="M427" r:id="rId283" display="https://barttorvik.com/team.php?team=Central+Michigan&amp;year=2013" xr:uid="{09A870CE-BD7D-4D96-9BC9-3E04E08A1701}"/>
    <hyperlink ref="M429" r:id="rId284" display="https://barttorvik.com/team.php?team=Cornell&amp;year=2013" xr:uid="{4841F05D-2754-4BBD-AF70-583E407FC331}"/>
    <hyperlink ref="M431" r:id="rId285" display="https://barttorvik.com/team.php?team=Tennessee+St.&amp;year=2013" xr:uid="{9BF5024A-F252-494C-9320-DBEED655AEA0}"/>
    <hyperlink ref="M433" r:id="rId286" display="https://barttorvik.com/team.php?team=Miami+OH&amp;year=2013" xr:uid="{0C6088F2-0087-4084-8E83-282FBA16CDA1}"/>
    <hyperlink ref="M435" r:id="rId287" display="https://barttorvik.com/team.php?team=Central+Connecticut&amp;year=2013" xr:uid="{C9BC4C01-BBC6-4C72-ABCB-9D1540D37DCD}"/>
    <hyperlink ref="M437" r:id="rId288" display="https://barttorvik.com/team.php?team=Yale&amp;year=2013" xr:uid="{7F0165D4-9A39-4D48-BB2D-132A5BC71C0D}"/>
    <hyperlink ref="M439" r:id="rId289" display="https://barttorvik.com/team.php?team=Savannah+St.&amp;year=2013" xr:uid="{A12DF713-9AEE-4D19-89BC-5883895A67AA}"/>
    <hyperlink ref="M441" r:id="rId290" display="https://barttorvik.com/team.php?team=Old+Dominion&amp;year=2013" xr:uid="{1224C146-52E9-4D32-A560-6547D206FA7E}"/>
    <hyperlink ref="M443" r:id="rId291" display="https://barttorvik.com/team.php?team=Missouri+St.&amp;year=2013" xr:uid="{8115E350-44AA-486E-801C-A83E3BE0B5B5}"/>
    <hyperlink ref="M445" r:id="rId292" display="https://barttorvik.com/team.php?team=Arkansas+St.&amp;year=2013" xr:uid="{1B860450-DF4E-485F-BE6D-B49130E79D69}"/>
    <hyperlink ref="M447" r:id="rId293" display="https://barttorvik.com/team.php?team=Stetson&amp;year=2013" xr:uid="{424AC61D-D2B9-407B-9A6C-7889E8D8E05E}"/>
    <hyperlink ref="M449" r:id="rId294" display="https://barttorvik.com/team.php?team=Texas+Southern&amp;year=2013" xr:uid="{EC37BEE9-6608-42DF-A6AC-66BB4C4E8528}"/>
    <hyperlink ref="M451" r:id="rId295" display="https://barttorvik.com/team.php?team=Lafayette&amp;year=2013" xr:uid="{89C9AAFB-5953-49F2-8773-2002C6D4BD0D}"/>
    <hyperlink ref="M453" r:id="rId296" display="https://barttorvik.com/team.php?team=Wake+Forest&amp;year=2013" xr:uid="{C582483A-32E1-4329-BCEB-DF4B3DE8611D}"/>
    <hyperlink ref="M455" r:id="rId297" display="https://barttorvik.com/team.php?team=Norfolk+St.&amp;year=2013" xr:uid="{0909B010-4661-477C-96B8-099022F83742}"/>
    <hyperlink ref="M457" r:id="rId298" display="https://barttorvik.com/team.php?team=South+Alabama&amp;year=2013" xr:uid="{CEA6A3E6-CFF8-4E74-8F8C-672E3E7251B8}"/>
    <hyperlink ref="N459" r:id="rId299" display="https://barttorvik.com/trank.php?&amp;begin=20121101&amp;end=20130318&amp;conlimit=All&amp;year=2013&amp;top=0&amp;venue=A-N&amp;type=All&amp;mingames=0&amp;quad=5&amp;rpi=" xr:uid="{54448D99-7B03-4249-BB56-32D87C25E1D8}"/>
    <hyperlink ref="M460" r:id="rId300" display="https://barttorvik.com/team.php?team=Jacksonville+St.&amp;year=2013" xr:uid="{7891C0D3-B673-46BD-8C8C-88EB6070C232}"/>
    <hyperlink ref="M462" r:id="rId301" display="https://barttorvik.com/team.php?team=North+Carolina+A%26T&amp;year=2013" xr:uid="{C048DD6C-CE1A-4CE1-A673-D5F876FD6347}"/>
    <hyperlink ref="M463" r:id="rId302" display="https://barttorvik.com/team.php?team=North+Carolina+A%26T&amp;year=2013" xr:uid="{0E5C761D-A0A9-4879-ACC1-9C15FF3B4B22}"/>
    <hyperlink ref="M464" r:id="rId303" display="https://barttorvik.com/team.php?team=Duquesne&amp;year=2013" xr:uid="{8A9C212D-9B63-423C-876E-84C09F0F8915}"/>
    <hyperlink ref="M466" r:id="rId304" display="https://barttorvik.com/team.php?team=Illinois+Chicago&amp;year=2013" xr:uid="{4E050101-A3BB-42FF-9528-2AE061BCBC17}"/>
    <hyperlink ref="M468" r:id="rId305" display="https://barttorvik.com/team.php?team=South+Dakota&amp;year=2013" xr:uid="{9A5988F4-8E7A-463F-80DA-E193E8CB570A}"/>
    <hyperlink ref="M470" r:id="rId306" display="https://barttorvik.com/team.php?team=Bradley&amp;year=2013" xr:uid="{CE4EF738-B5F0-4F6C-A668-65A28825F8A0}"/>
    <hyperlink ref="M472" r:id="rId307" display="https://barttorvik.com/team.php?team=North+Florida&amp;year=2013" xr:uid="{B8257D9D-1E2A-493C-B811-523B43AB419A}"/>
    <hyperlink ref="M474" r:id="rId308" display="https://barttorvik.com/team.php?team=Mount+St.+Mary%27s&amp;year=2013" xr:uid="{CF362F78-0545-480D-B93B-D78E5FC35610}"/>
    <hyperlink ref="M476" r:id="rId309" display="https://barttorvik.com/team.php?team=Morehead+St.&amp;year=2013" xr:uid="{24B11F02-432E-487D-89D1-014D504E2C3F}"/>
    <hyperlink ref="M478" r:id="rId310" display="https://barttorvik.com/team.php?team=James+Madison&amp;year=2013" xr:uid="{69C0BEA6-E1C8-4129-AF51-EAFC0B8ADC68}"/>
    <hyperlink ref="M479" r:id="rId311" display="https://barttorvik.com/team.php?team=James+Madison&amp;year=2013" xr:uid="{7D378FB0-3960-49DE-B025-C6B61CBA3E8E}"/>
    <hyperlink ref="M480" r:id="rId312" display="https://barttorvik.com/team.php?team=San+Jose+St.&amp;year=2013" xr:uid="{417D3294-E248-49EB-B60B-37DFBF4A3261}"/>
    <hyperlink ref="M482" r:id="rId313" display="https://barttorvik.com/team.php?team=Sam+Houston+St.&amp;year=2013" xr:uid="{6B21F029-6B05-434F-9226-618B3EF45B34}"/>
    <hyperlink ref="M484" r:id="rId314" display="https://barttorvik.com/team.php?team=IPFW&amp;year=2013" xr:uid="{51225C8C-DB6F-47CB-A867-404698E817FB}"/>
    <hyperlink ref="M486" r:id="rId315" display="https://barttorvik.com/team.php?team=UC+Santa+Barbara&amp;year=2013" xr:uid="{CE9B47D0-1F03-459D-A226-35450BE5C698}"/>
    <hyperlink ref="M488" r:id="rId316" display="https://barttorvik.com/team.php?team=Florida+Atlantic&amp;year=2013" xr:uid="{43AB439F-7FAC-414B-9D20-D1450D075D38}"/>
    <hyperlink ref="M490" r:id="rId317" display="https://barttorvik.com/team.php?team=Bowling+Green&amp;year=2013" xr:uid="{D56AD3F2-C180-4910-86D6-A186DC37C7AD}"/>
    <hyperlink ref="M492" r:id="rId318" display="https://barttorvik.com/team.php?team=UTSA&amp;year=2013" xr:uid="{49FA05CF-8B48-444A-8CBD-FAE0561D3E15}"/>
    <hyperlink ref="M494" r:id="rId319" display="https://barttorvik.com/team.php?team=Appalachian+St.&amp;year=2013" xr:uid="{6B870BB3-5561-4859-971B-9AABFD27BDED}"/>
    <hyperlink ref="M496" r:id="rId320" display="https://barttorvik.com/team.php?team=Hartford&amp;year=2013" xr:uid="{BF277389-E538-4200-AB72-7B68AE898969}"/>
    <hyperlink ref="M498" r:id="rId321" display="https://barttorvik.com/team.php?team=Brown&amp;year=2013" xr:uid="{4DFF8C78-106B-4B2A-89FF-128043F8874F}"/>
    <hyperlink ref="M500" r:id="rId322" display="https://barttorvik.com/team.php?team=Penn&amp;year=2013" xr:uid="{0CF294DA-1A42-40B1-A181-411755EAB50D}"/>
    <hyperlink ref="M502" r:id="rId323" display="https://barttorvik.com/team.php?team=Holy+Cross&amp;year=2013" xr:uid="{FFD2ACFD-3368-4F62-A792-FC5E3EB34C95}"/>
    <hyperlink ref="M504" r:id="rId324" display="https://barttorvik.com/team.php?team=Marshall&amp;year=2013" xr:uid="{53B28C5B-F06C-4E1B-BFC2-ACABCB2021A2}"/>
    <hyperlink ref="M506" r:id="rId325" display="https://barttorvik.com/team.php?team=North+Dakota&amp;year=2013" xr:uid="{2A96E4B6-D70E-42FA-A491-3339FE2A0F8A}"/>
    <hyperlink ref="M508" r:id="rId326" display="https://barttorvik.com/team.php?team=Northern+Kentucky&amp;year=2013" xr:uid="{D5B402EA-49FF-4B86-BC59-35441543BD0D}"/>
    <hyperlink ref="N510" r:id="rId327" display="https://barttorvik.com/trank.php?&amp;begin=20121101&amp;end=20130318&amp;conlimit=All&amp;year=2013&amp;top=0&amp;venue=A-N&amp;type=All&amp;mingames=0&amp;quad=5&amp;rpi=" xr:uid="{AF15A9C4-04CF-4583-B8BD-59572E4CE131}"/>
    <hyperlink ref="M511" r:id="rId328" display="https://barttorvik.com/team.php?team=NJIT&amp;year=2013" xr:uid="{BC37A17A-DEB5-461E-829C-51379DC85CAE}"/>
    <hyperlink ref="M513" r:id="rId329" display="https://barttorvik.com/team.php?team=Mississippi+St.&amp;year=2013" xr:uid="{13BACD1B-B758-43F8-ACEA-354F8233CE63}"/>
    <hyperlink ref="M515" r:id="rId330" display="https://barttorvik.com/team.php?team=New+Hampshire&amp;year=2013" xr:uid="{00AA554A-D8D6-44FB-83FD-9FD1D4EA4E78}"/>
    <hyperlink ref="M517" r:id="rId331" display="https://barttorvik.com/team.php?team=North+Texas&amp;year=2013" xr:uid="{310BE773-9ED1-46F3-9537-FE3AA1EE6432}"/>
    <hyperlink ref="M519" r:id="rId332" display="https://barttorvik.com/team.php?team=Liberty&amp;year=2013" xr:uid="{7FCF6ED8-EC8A-43AF-8C64-7ACF758FE6C2}"/>
    <hyperlink ref="M520" r:id="rId333" display="https://barttorvik.com/team.php?team=Liberty&amp;year=2013" xr:uid="{D8F09B8A-05BB-4319-86D4-7CCDDF5CD30C}"/>
    <hyperlink ref="M521" r:id="rId334" display="https://barttorvik.com/team.php?team=Fordham&amp;year=2013" xr:uid="{60451F31-15D0-4AE5-9E74-AB4CD55629D5}"/>
    <hyperlink ref="M523" r:id="rId335" display="https://barttorvik.com/team.php?team=Louisiana+Lafayette&amp;year=2013" xr:uid="{CFECD01C-8913-4C25-9E64-93E71BF1E406}"/>
    <hyperlink ref="M525" r:id="rId336" display="https://barttorvik.com/team.php?team=Saint+Peter%27s&amp;year=2013" xr:uid="{B23A567A-F8CE-45F8-8CC8-F9CAD020727C}"/>
    <hyperlink ref="M527" r:id="rId337" display="https://barttorvik.com/team.php?team=Eastern+Michigan&amp;year=2013" xr:uid="{EECAB148-18BD-4B4E-8BD4-E11152677DE9}"/>
    <hyperlink ref="M529" r:id="rId338" display="https://barttorvik.com/team.php?team=Dartmouth&amp;year=2013" xr:uid="{9DC26976-FF97-432A-94EB-FADC2D0AD302}"/>
    <hyperlink ref="M531" r:id="rId339" display="https://barttorvik.com/team.php?team=Maine&amp;year=2013" xr:uid="{33C71E8B-899F-4941-BFD1-C00D3A226C80}"/>
    <hyperlink ref="M533" r:id="rId340" display="https://barttorvik.com/team.php?team=UNC+Greensboro&amp;year=2013" xr:uid="{BAFC148C-1A7A-4C7B-9B34-2F2F682AB2E6}"/>
    <hyperlink ref="M535" r:id="rId341" display="https://barttorvik.com/team.php?team=Radford&amp;year=2013" xr:uid="{755854EB-1FF7-486E-A313-1DFD0C30A2E9}"/>
    <hyperlink ref="M537" r:id="rId342" display="https://barttorvik.com/team.php?team=Colgate&amp;year=2013" xr:uid="{65488B7E-86AF-4468-8762-E83B1F7E7420}"/>
    <hyperlink ref="M539" r:id="rId343" display="https://barttorvik.com/team.php?team=Northern+Colorado&amp;year=2013" xr:uid="{AF79C44A-B9A2-4CA4-AC68-970204CB6441}"/>
    <hyperlink ref="M541" r:id="rId344" display="https://barttorvik.com/team.php?team=Hawaii&amp;year=2013" xr:uid="{1852C6D9-4A16-4E74-898B-451EB2EBE6E7}"/>
    <hyperlink ref="M543" r:id="rId345" display="https://barttorvik.com/team.php?team=Eastern+Illinois&amp;year=2013" xr:uid="{6EFABEC4-D11F-4309-B92B-888ADACB64E6}"/>
    <hyperlink ref="M545" r:id="rId346" display="https://barttorvik.com/team.php?team=Coppin+St.&amp;year=2013" xr:uid="{94CED9A8-768D-447D-A189-EFD0821BF3DF}"/>
    <hyperlink ref="M547" r:id="rId347" display="https://barttorvik.com/team.php?team=Monmouth&amp;year=2013" xr:uid="{DA3B2A05-4EF9-4CE9-ACB7-420F5DE415B0}"/>
    <hyperlink ref="M549" r:id="rId348" display="https://barttorvik.com/team.php?team=Portland&amp;year=2013" xr:uid="{AE111843-66B9-480E-A4C3-B4566ADC16D6}"/>
    <hyperlink ref="M551" r:id="rId349" display="https://barttorvik.com/team.php?team=Cal+St.+Bakersfield&amp;year=2013" xr:uid="{21E69C9F-D031-480A-A88A-1C243BFB733E}"/>
    <hyperlink ref="M553" r:id="rId350" display="https://barttorvik.com/team.php?team=Sacred+Heart&amp;year=2013" xr:uid="{3C9F1847-306E-4071-A1EB-E07CEA7C1145}"/>
    <hyperlink ref="M555" r:id="rId351" display="https://barttorvik.com/team.php?team=Hampton&amp;year=2013" xr:uid="{7CE31D6D-EE66-42D3-B987-BD29C42B37C8}"/>
    <hyperlink ref="M557" r:id="rId352" display="https://barttorvik.com/team.php?team=Samford&amp;year=2013" xr:uid="{36290AF1-23BE-4FA6-8670-A7A54D3A14FE}"/>
    <hyperlink ref="M559" r:id="rId353" display="https://barttorvik.com/team.php?team=TCU&amp;year=2013" xr:uid="{481DE32C-354F-4C0A-AD81-848F166F7940}"/>
    <hyperlink ref="N561" r:id="rId354" display="https://barttorvik.com/trank.php?&amp;begin=20121101&amp;end=20130318&amp;conlimit=All&amp;year=2013&amp;top=0&amp;venue=A-N&amp;type=All&amp;mingames=0&amp;quad=5&amp;rpi=" xr:uid="{6C15D003-A418-49EF-B6C4-4A571F656313}"/>
    <hyperlink ref="M562" r:id="rId355" display="https://barttorvik.com/team.php?team=UMBC&amp;year=2013" xr:uid="{73CF8AF9-301E-49F8-8CC7-89A7535B6160}"/>
    <hyperlink ref="M564" r:id="rId356" display="https://barttorvik.com/team.php?team=Winthrop&amp;year=2013" xr:uid="{2003A4D2-E4E1-4CEB-9506-5E006379E01E}"/>
    <hyperlink ref="M566" r:id="rId357" display="https://barttorvik.com/team.php?team=Bethune+Cookman&amp;year=2013" xr:uid="{3096F013-0C32-4FC6-AD3A-BCBC0F3D619A}"/>
    <hyperlink ref="M568" r:id="rId358" display="https://barttorvik.com/team.php?team=Wofford&amp;year=2013" xr:uid="{3A4A9DA2-D301-4EE9-837F-50B56946AD0E}"/>
    <hyperlink ref="M570" r:id="rId359" display="https://barttorvik.com/team.php?team=Nicholls+St.&amp;year=2013" xr:uid="{F85CAE52-8311-4586-82AE-E9C1CF9BA48A}"/>
    <hyperlink ref="M572" r:id="rId360" display="https://barttorvik.com/team.php?team=Georgia+Southern&amp;year=2013" xr:uid="{90E5ACA0-3EAF-4A1D-AB71-BB7E4531C900}"/>
    <hyperlink ref="M574" r:id="rId361" display="https://barttorvik.com/team.php?team=Austin+Peay&amp;year=2013" xr:uid="{4F22678C-BDF6-484F-842B-134DCCDF94A7}"/>
    <hyperlink ref="M576" r:id="rId362" display="https://barttorvik.com/team.php?team=Rice&amp;year=2013" xr:uid="{C4B5FD96-D666-4133-96A0-90D1404FBFB7}"/>
    <hyperlink ref="M578" r:id="rId363" display="https://barttorvik.com/team.php?team=VMI&amp;year=2013" xr:uid="{49E6EA2E-7397-4ED1-9E1C-F51DE2EF16BE}"/>
    <hyperlink ref="M580" r:id="rId364" display="https://barttorvik.com/team.php?team=Chattanooga&amp;year=2013" xr:uid="{9A881611-85DA-4DE9-AB9B-3F559B4F05C8}"/>
    <hyperlink ref="M582" r:id="rId365" display="https://barttorvik.com/team.php?team=Southeastern+Louisiana&amp;year=2013" xr:uid="{8E60AC3D-14F5-4100-85E7-15712CDC0A10}"/>
    <hyperlink ref="M584" r:id="rId366" display="https://barttorvik.com/team.php?team=Eastern+Washington&amp;year=2013" xr:uid="{F92C9DAB-8DDC-43F2-A699-9A7859989C48}"/>
    <hyperlink ref="M586" r:id="rId367" display="https://barttorvik.com/team.php?team=Jacksonville&amp;year=2013" xr:uid="{4DD43927-C801-42F9-9C2F-9AEF9121339B}"/>
    <hyperlink ref="M588" r:id="rId368" display="https://barttorvik.com/team.php?team=Troy&amp;year=2013" xr:uid="{ADEEEBAE-1556-4EA1-80A9-AAF18E047EC6}"/>
    <hyperlink ref="M590" r:id="rId369" display="https://barttorvik.com/team.php?team=Sacramento+St.&amp;year=2013" xr:uid="{BDAFE124-3A37-42E6-889A-34D7E6FFD194}"/>
    <hyperlink ref="M592" r:id="rId370" display="https://barttorvik.com/team.php?team=Marist&amp;year=2013" xr:uid="{5930402C-A28F-4D50-AB7A-E7BC80DBFE5C}"/>
    <hyperlink ref="M594" r:id="rId371" display="https://barttorvik.com/team.php?team=American&amp;year=2013" xr:uid="{F43917FF-054D-41C4-BE54-BDE57EB7B30C}"/>
    <hyperlink ref="M596" r:id="rId372" display="https://barttorvik.com/team.php?team=Coastal+Carolina&amp;year=2013" xr:uid="{B6339A39-0B0D-4E2C-9C3B-73C333F05072}"/>
    <hyperlink ref="M598" r:id="rId373" display="https://barttorvik.com/team.php?team=Little+Rock&amp;year=2013" xr:uid="{6C70E66D-8E2D-4EC9-8114-A6CD96CBB305}"/>
    <hyperlink ref="M600" r:id="rId374" display="https://barttorvik.com/team.php?team=Navy&amp;year=2013" xr:uid="{5032E57D-6134-4021-850B-04AE7C9974CB}"/>
    <hyperlink ref="M602" r:id="rId375" display="https://barttorvik.com/team.php?team=UMKC&amp;year=2013" xr:uid="{4D4FBE8D-16D3-4737-BFCE-BC7688771143}"/>
    <hyperlink ref="M604" r:id="rId376" display="https://barttorvik.com/team.php?team=Chicago+St.&amp;year=2013" xr:uid="{AB121280-96BB-4F58-98CC-DB7BC455943A}"/>
    <hyperlink ref="M606" r:id="rId377" display="https://barttorvik.com/team.php?team=Texas+A%26M+Corpus+Chris&amp;year=2013" xr:uid="{AE6AB0B2-4F67-47E9-9819-546BFDC22E8B}"/>
    <hyperlink ref="M608" r:id="rId378" display="https://barttorvik.com/team.php?team=Lipscomb&amp;year=2013" xr:uid="{7B49621F-5715-4093-BB73-681B50FA2F08}"/>
    <hyperlink ref="M610" r:id="rId379" display="https://barttorvik.com/team.php?team=Central+Arkansas&amp;year=2013" xr:uid="{54B4D8C5-CD31-4BD8-B6D4-843AEAA8E289}"/>
    <hyperlink ref="N612" r:id="rId380" display="https://barttorvik.com/trank.php?&amp;begin=20121101&amp;end=20130318&amp;conlimit=All&amp;year=2013&amp;top=0&amp;venue=A-N&amp;type=All&amp;mingames=0&amp;quad=5&amp;rpi=" xr:uid="{8E6A3E9C-2F42-4515-8FA9-A072F4C110C5}"/>
    <hyperlink ref="M613" r:id="rId381" display="https://barttorvik.com/team.php?team=Milwaukee&amp;year=2013" xr:uid="{FED68ECB-5825-4D4D-A01E-76F1E5C2082D}"/>
    <hyperlink ref="M615" r:id="rId382" display="https://barttorvik.com/team.php?team=Northern+Arizona&amp;year=2013" xr:uid="{625FE48B-47DA-4F8F-A176-5A85FC550DD4}"/>
    <hyperlink ref="M617" r:id="rId383" display="https://barttorvik.com/team.php?team=Campbell&amp;year=2013" xr:uid="{11FA1622-D33D-4AF3-A370-FDCA6CC34EBE}"/>
    <hyperlink ref="M619" r:id="rId384" display="https://barttorvik.com/team.php?team=Siena&amp;year=2013" xr:uid="{061829E6-1109-4ED0-BEFD-45D0A6EB21A1}"/>
    <hyperlink ref="M621" r:id="rId385" display="https://barttorvik.com/team.php?team=Tennessee+Tech&amp;year=2013" xr:uid="{34DF1379-0E4F-4F36-9CF0-9EE25FFDE89A}"/>
    <hyperlink ref="M623" r:id="rId386" display="https://barttorvik.com/team.php?team=Arkansas+Pine+Bluff&amp;year=2013" xr:uid="{B4CE88AA-7EE4-4E7E-B1A0-8C0BF28A878D}"/>
    <hyperlink ref="M625" r:id="rId387" display="https://barttorvik.com/team.php?team=Jackson+St.&amp;year=2013" xr:uid="{F2AF6293-AC4E-4344-A29A-BB211767E74D}"/>
    <hyperlink ref="M627" r:id="rId388" display="https://barttorvik.com/team.php?team=UNC+Wilmington&amp;year=2013" xr:uid="{F830BFFC-29FD-4B82-9693-EEA12388EFD1}"/>
    <hyperlink ref="M629" r:id="rId389" display="https://barttorvik.com/team.php?team=Delaware+St.&amp;year=2013" xr:uid="{F5072C40-16EC-4081-87BC-85803F2ABCE5}"/>
    <hyperlink ref="M631" r:id="rId390" display="https://barttorvik.com/team.php?team=Hofstra&amp;year=2013" xr:uid="{86C3E9DF-5EDB-411F-BBF1-478FE0EC2C4B}"/>
    <hyperlink ref="M633" r:id="rId391" display="https://barttorvik.com/team.php?team=Northern+Illinois&amp;year=2013" xr:uid="{F33F6985-3CA8-4720-84D7-58A5E67D8874}"/>
    <hyperlink ref="M635" r:id="rId392" display="https://barttorvik.com/team.php?team=Cleveland+St.&amp;year=2013" xr:uid="{C3E7B5AF-B609-4AA7-BCFF-DF42CD283502}"/>
    <hyperlink ref="M637" r:id="rId393" display="https://barttorvik.com/team.php?team=Utah+Valley&amp;year=2013" xr:uid="{30D1C701-4A51-489D-ADAD-7E7718C6D83F}"/>
    <hyperlink ref="M639" r:id="rId394" display="https://barttorvik.com/team.php?team=St.+Francis+PA&amp;year=2013" xr:uid="{6E8BBD10-447D-4B57-9A05-AD0E35C123CD}"/>
    <hyperlink ref="M641" r:id="rId395" display="https://barttorvik.com/team.php?team=Louisiana+Monroe&amp;year=2013" xr:uid="{98BC695A-6F2E-466F-ACB0-C7A3160CD944}"/>
    <hyperlink ref="M643" r:id="rId396" display="https://barttorvik.com/team.php?team=Montana+St.&amp;year=2013" xr:uid="{FF1EADA2-F4B3-477D-8122-5175A78D3F08}"/>
    <hyperlink ref="M645" r:id="rId397" display="https://barttorvik.com/team.php?team=McNeese+St.&amp;year=2013" xr:uid="{F1CDAD77-C4D0-45AB-87E1-5A5DB081293D}"/>
    <hyperlink ref="M647" r:id="rId398" display="https://barttorvik.com/team.php?team=Alcorn+St.&amp;year=2013" xr:uid="{7299B7FA-BB66-43EA-9131-D55A5E676AA6}"/>
    <hyperlink ref="M649" r:id="rId399" display="https://barttorvik.com/team.php?team=Kennesaw+St.&amp;year=2013" xr:uid="{BA52FFEE-B897-4508-A7EA-2E8058018F36}"/>
    <hyperlink ref="M651" r:id="rId400" display="https://barttorvik.com/team.php?team=East+Tennessee+St.&amp;year=2013" xr:uid="{196F6401-47A5-42E5-8664-F84300025568}"/>
    <hyperlink ref="M653" r:id="rId401" display="https://barttorvik.com/team.php?team=Florida+A%26M&amp;year=2013" xr:uid="{4A46BD66-B9D6-4BD3-A4CF-C5013F5A8114}"/>
    <hyperlink ref="M655" r:id="rId402" display="https://barttorvik.com/team.php?team=Prairie+View+A%26M&amp;year=2013" xr:uid="{CE47B919-942D-4D2A-89FB-A105580C2A87}"/>
    <hyperlink ref="M657" r:id="rId403" display="https://barttorvik.com/team.php?team=IUPUI&amp;year=2013" xr:uid="{DBF489C3-B0A9-4E80-9604-5C57C6D0DDE7}"/>
    <hyperlink ref="M659" r:id="rId404" display="https://barttorvik.com/team.php?team=SIU+Edwardsville&amp;year=2013" xr:uid="{FBE30253-B251-469C-AAB8-26E44D07C000}"/>
    <hyperlink ref="M661" r:id="rId405" display="https://barttorvik.com/team.php?team=Fairleigh+Dickinson&amp;year=2013" xr:uid="{D9B098F8-8360-4CDC-B8A5-6675132C05AB}"/>
    <hyperlink ref="N663" r:id="rId406" display="https://barttorvik.com/trank.php?&amp;begin=20121101&amp;end=20130318&amp;conlimit=All&amp;year=2013&amp;top=0&amp;venue=A-N&amp;type=All&amp;mingames=0&amp;quad=5&amp;rpi=" xr:uid="{20202EDF-6422-4D6E-A0C2-69579E201005}"/>
    <hyperlink ref="M664" r:id="rId407" display="https://barttorvik.com/team.php?team=Southern+Utah&amp;year=2013" xr:uid="{0B0ABFCC-F98D-4FC3-9D4B-96B7DFF5B94C}"/>
    <hyperlink ref="M666" r:id="rId408" display="https://barttorvik.com/team.php?team=Longwood&amp;year=2013" xr:uid="{0D797292-9906-41DF-BC3A-F91D48BED7B2}"/>
    <hyperlink ref="M668" r:id="rId409" display="https://barttorvik.com/team.php?team=UT+Rio+Grande+Valley&amp;year=2013" xr:uid="{D0ED28DD-CA84-4F76-AACC-41DA71992C6B}"/>
    <hyperlink ref="M670" r:id="rId410" display="https://barttorvik.com/team.php?team=Nebraska+Omaha&amp;year=2013" xr:uid="{2B97EC43-D1E5-45E8-A60A-F0F03C00AFC2}"/>
    <hyperlink ref="M672" r:id="rId411" display="https://barttorvik.com/team.php?team=Idaho+St.&amp;year=2013" xr:uid="{39DBD94D-623A-4BF2-BC98-8B37B1A78D85}"/>
    <hyperlink ref="M674" r:id="rId412" display="https://barttorvik.com/team.php?team=Alabama+St.&amp;year=2013" xr:uid="{B773661B-5DD1-4565-8841-0928F2D2893A}"/>
    <hyperlink ref="M676" r:id="rId413" display="https://barttorvik.com/team.php?team=UC+Riverside&amp;year=2013" xr:uid="{156201C6-48F1-4C76-8042-DDFEFF7FF1BF}"/>
    <hyperlink ref="M678" r:id="rId414" display="https://barttorvik.com/team.php?team=Tennessee+Martin&amp;year=2013" xr:uid="{F848E151-8F1D-4209-9625-1EE6BBEB00CF}"/>
    <hyperlink ref="M680" r:id="rId415" display="https://barttorvik.com/team.php?team=South+Carolina+St.&amp;year=2013" xr:uid="{A77E7E28-8C44-421E-BB72-A24DC8FBA613}"/>
    <hyperlink ref="M682" r:id="rId416" display="https://barttorvik.com/team.php?team=Houston+Christian&amp;year=2013" xr:uid="{008FD84D-44B1-4461-BE71-DE0E9CD67F4A}"/>
    <hyperlink ref="M684" r:id="rId417" display="https://barttorvik.com/team.php?team=Portland+St.&amp;year=2013" xr:uid="{90609741-2A73-4570-A211-6DC9DFF60B1F}"/>
    <hyperlink ref="M686" r:id="rId418" display="https://barttorvik.com/team.php?team=The+Citadel&amp;year=2013" xr:uid="{814242CE-452C-4CD8-BC4D-B7435AEB92D3}"/>
    <hyperlink ref="M688" r:id="rId419" display="https://barttorvik.com/team.php?team=Mississippi+Valley+St.&amp;year=2013" xr:uid="{26872F5C-AE20-4F1A-9BF9-594A8CC9ACDC}"/>
    <hyperlink ref="M690" r:id="rId420" display="https://barttorvik.com/team.php?team=Furman&amp;year=2013" xr:uid="{0E034C7F-CB36-46CA-B1BF-394A2FF99694}"/>
    <hyperlink ref="M692" r:id="rId421" display="https://barttorvik.com/team.php?team=Alabama+A%26M&amp;year=2013" xr:uid="{3F910472-0587-468D-AA39-70B8E175B7C7}"/>
    <hyperlink ref="M694" r:id="rId422" display="https://barttorvik.com/team.php?team=Binghamton&amp;year=2013" xr:uid="{0C4859F9-274F-41FC-8A50-BBE9FA204458}"/>
    <hyperlink ref="M696" r:id="rId423" display="https://barttorvik.com/team.php?team=Howard&amp;year=2013" xr:uid="{1247AF0F-77C7-4D4E-BDD6-DA05D08CB5D2}"/>
    <hyperlink ref="M698" r:id="rId424" display="https://barttorvik.com/team.php?team=Maryland+Eastern+Shore&amp;year=2013" xr:uid="{7A897083-819D-4C5A-BE72-FDFE507BFCE0}"/>
    <hyperlink ref="M700" r:id="rId425" display="https://barttorvik.com/team.php?team=Presbyterian&amp;year=2013" xr:uid="{C4C39C7B-8CE8-4C65-9F7B-EE23990B1F10}"/>
    <hyperlink ref="M702" r:id="rId426" display="https://barttorvik.com/team.php?team=Lamar&amp;year=2013" xr:uid="{97E42613-E376-46ED-BEA0-E7C03DC76C84}"/>
    <hyperlink ref="M704" r:id="rId427" display="https://barttorvik.com/team.php?team=New+Orleans&amp;year=2013" xr:uid="{15F107F0-5033-406F-B415-D32DFBAEA42E}"/>
    <hyperlink ref="M706" r:id="rId428" display="https://barttorvik.com/team.php?team=Grambling+St.&amp;year=2013" xr:uid="{9DD54692-C1DB-4A91-9ED2-DCE39468A4B2}"/>
    <hyperlink ref="N708" r:id="rId429" display="https://barttorvik.com/trank.php?&amp;begin=20121101&amp;end=20130318&amp;conlimit=All&amp;year=2013&amp;top=0&amp;venue=A-N&amp;type=All&amp;mingames=0&amp;quad=5&amp;rpi=" xr:uid="{E1651171-47C8-4F11-8050-9342D8BBCD07}"/>
    <hyperlink ref="P1" r:id="rId430" display="https://barttorvik.com/team.php?team=Florida&amp;year=2013" xr:uid="{8F42B878-081C-4B32-8020-27814BD6D910}"/>
    <hyperlink ref="O2" r:id="rId431" display="https://barttorvik.com/team.php?team=Florida&amp;year=2013" xr:uid="{3210A766-D43A-4B63-98F1-05DAE2B8D509}"/>
    <hyperlink ref="O3" r:id="rId432" display="https://barttorvik.com/team.php?team=Indiana&amp;year=2013" xr:uid="{FEDEE7C8-94B5-404E-A243-189350ED3F89}"/>
    <hyperlink ref="O4" r:id="rId433" display="https://barttorvik.com/team.php?team=Indiana&amp;year=2013" xr:uid="{BF57254D-2FE7-4826-AD27-83A7F12F852A}"/>
    <hyperlink ref="O5" r:id="rId434" display="https://barttorvik.com/team.php?team=Kansas&amp;year=2013" xr:uid="{7ED260B2-93AE-4747-9EB4-DFD7FB40CCD2}"/>
    <hyperlink ref="O6" r:id="rId435" display="https://barttorvik.com/team.php?team=Kansas&amp;year=2013" xr:uid="{C66E5A44-DFAF-465F-8C90-322761935482}"/>
    <hyperlink ref="O7" r:id="rId436" display="https://barttorvik.com/team.php?team=Gonzaga&amp;year=2013" xr:uid="{CEA4B7E8-BF0A-4898-94F5-A84BA9562AAE}"/>
    <hyperlink ref="O8" r:id="rId437" display="https://barttorvik.com/team.php?team=Gonzaga&amp;year=2013" xr:uid="{3E163BB1-FADA-4CE0-B8D3-24862D90C80C}"/>
    <hyperlink ref="O9" r:id="rId438" display="https://barttorvik.com/team.php?team=Louisville&amp;year=2013" xr:uid="{54F2D638-4236-494D-A301-7E84CDFA15CB}"/>
    <hyperlink ref="O10" r:id="rId439" display="https://barttorvik.com/team.php?team=Louisville&amp;year=2013" xr:uid="{190CBA50-8C61-4F6E-8F21-EEF863C65EA3}"/>
    <hyperlink ref="O11" r:id="rId440" display="https://barttorvik.com/team.php?team=Wisconsin&amp;year=2013" xr:uid="{A89AD34D-843B-40DA-8D94-AF8600031F70}"/>
    <hyperlink ref="O12" r:id="rId441" display="https://barttorvik.com/team.php?team=Wisconsin&amp;year=2013" xr:uid="{38F3BB5B-7F52-4D89-BD30-DAB51A7DDFAB}"/>
    <hyperlink ref="O13" r:id="rId442" display="https://barttorvik.com/team.php?team=Middle+Tennessee&amp;year=2013" xr:uid="{C23F930D-59D2-47EF-9CDF-C71F16789EFB}"/>
    <hyperlink ref="O14" r:id="rId443" display="https://barttorvik.com/team.php?team=Middle+Tennessee&amp;year=2013" xr:uid="{0CF40E01-7344-43A8-BC11-27BE7AF062FB}"/>
    <hyperlink ref="O15" r:id="rId444" display="https://barttorvik.com/team.php?team=Duke&amp;year=2013" xr:uid="{41DCC93D-1AC6-47D8-B30D-97A3CF6F9CD4}"/>
    <hyperlink ref="O16" r:id="rId445" display="https://barttorvik.com/team.php?team=Duke&amp;year=2013" xr:uid="{C0D3B23C-64A8-465E-BBA8-7177269FCBE0}"/>
    <hyperlink ref="O17" r:id="rId446" display="https://barttorvik.com/team.php?team=Syracuse&amp;year=2013" xr:uid="{1FDA24E9-54C2-492A-AFA0-99BA4635795B}"/>
    <hyperlink ref="O18" r:id="rId447" display="https://barttorvik.com/team.php?team=Syracuse&amp;year=2013" xr:uid="{58C62E8C-27E3-4668-AE15-38DDD314346F}"/>
    <hyperlink ref="O19" r:id="rId448" display="https://barttorvik.com/team.php?team=Minnesota&amp;year=2013" xr:uid="{58A7E71F-0086-4772-8E4A-1FF152AE13EB}"/>
    <hyperlink ref="O20" r:id="rId449" display="https://barttorvik.com/team.php?team=Minnesota&amp;year=2013" xr:uid="{B54B4D87-9423-4CF0-983F-63A205458F5C}"/>
    <hyperlink ref="O21" r:id="rId450" display="https://barttorvik.com/team.php?team=Ohio+St.&amp;year=2013" xr:uid="{475AE661-892C-424B-9C9A-0A718A9B0243}"/>
    <hyperlink ref="O22" r:id="rId451" display="https://barttorvik.com/team.php?team=Ohio+St.&amp;year=2013" xr:uid="{7B021A53-C7A5-429F-ADB9-7EFDBFC1DAE0}"/>
    <hyperlink ref="O23" r:id="rId452" display="https://barttorvik.com/team.php?team=Miami+FL&amp;year=2013" xr:uid="{372BDAD5-8939-4855-B159-B2698735CCB3}"/>
    <hyperlink ref="O24" r:id="rId453" display="https://barttorvik.com/team.php?team=Miami+FL&amp;year=2013" xr:uid="{5D64BB41-E250-4463-910F-8D65BA1E692E}"/>
    <hyperlink ref="O25" r:id="rId454" display="https://barttorvik.com/team.php?team=Michigan&amp;year=2013" xr:uid="{53501C7C-4BB2-4C0E-BAD4-8FC76914EB9E}"/>
    <hyperlink ref="O26" r:id="rId455" display="https://barttorvik.com/team.php?team=Michigan&amp;year=2013" xr:uid="{9490A22F-ED7B-4006-A0D3-F318C2D958BD}"/>
    <hyperlink ref="O27" r:id="rId456" display="https://barttorvik.com/team.php?team=VCU&amp;year=2013" xr:uid="{81446146-F11C-4AB0-984E-8493E600B7C1}"/>
    <hyperlink ref="O28" r:id="rId457" display="https://barttorvik.com/team.php?team=VCU&amp;year=2013" xr:uid="{C005B25B-C55A-4468-9399-4D6344455256}"/>
    <hyperlink ref="O29" r:id="rId458" display="https://barttorvik.com/team.php?team=Virginia&amp;year=2013" xr:uid="{7CE4427A-6E37-418B-94D9-5A8E70835465}"/>
    <hyperlink ref="O31" r:id="rId459" display="https://barttorvik.com/team.php?team=San+Diego+St.&amp;year=2013" xr:uid="{85276BAE-F6B6-45EC-A9C2-A2979A33514B}"/>
    <hyperlink ref="O32" r:id="rId460" display="https://barttorvik.com/team.php?team=San+Diego+St.&amp;year=2013" xr:uid="{23D912FE-7C55-4AF1-8CE0-5E53B869B95F}"/>
    <hyperlink ref="O33" r:id="rId461" display="https://barttorvik.com/team.php?team=Michigan+St.&amp;year=2013" xr:uid="{A3C00D40-021A-48AA-9C8F-2A6682E9A766}"/>
    <hyperlink ref="O34" r:id="rId462" display="https://barttorvik.com/team.php?team=Michigan+St.&amp;year=2013" xr:uid="{AE336D6B-A273-4419-A298-B95D064712AD}"/>
    <hyperlink ref="O35" r:id="rId463" display="https://barttorvik.com/team.php?team=Denver&amp;year=2013" xr:uid="{951CFDA5-54EF-47CA-829B-4A58AEBA15DA}"/>
    <hyperlink ref="O37" r:id="rId464" display="https://barttorvik.com/team.php?team=Colorado&amp;year=2013" xr:uid="{39D0E2EE-01D3-49D5-9892-F1C438DF2CD0}"/>
    <hyperlink ref="O38" r:id="rId465" display="https://barttorvik.com/team.php?team=Colorado&amp;year=2013" xr:uid="{B72E96D8-AC4A-474C-81D3-B9A50A6DE81E}"/>
    <hyperlink ref="O39" r:id="rId466" display="https://barttorvik.com/team.php?team=Saint+Louis&amp;year=2013" xr:uid="{87227D19-C8BA-4365-A0AA-E828367943B2}"/>
    <hyperlink ref="O40" r:id="rId467" display="https://barttorvik.com/team.php?team=Saint+Louis&amp;year=2013" xr:uid="{6E77E6FF-FEB2-41FE-B639-B5EE0F63E7DF}"/>
    <hyperlink ref="O41" r:id="rId468" display="https://barttorvik.com/team.php?team=Iowa&amp;year=2013" xr:uid="{25E26F2D-9D6F-47E3-9C6F-E6F9C092BE07}"/>
    <hyperlink ref="O43" r:id="rId469" display="https://barttorvik.com/team.php?team=Oklahoma&amp;year=2013" xr:uid="{05810137-AA7E-4DAD-BCE5-BCEC6F4156CE}"/>
    <hyperlink ref="O44" r:id="rId470" display="https://barttorvik.com/team.php?team=Oklahoma&amp;year=2013" xr:uid="{2DD3F0D7-8682-4969-BFAA-62DC8430FA6E}"/>
    <hyperlink ref="O45" r:id="rId471" display="https://barttorvik.com/team.php?team=Creighton&amp;year=2013" xr:uid="{6E75B8C9-9ECA-426A-9057-B969046E934B}"/>
    <hyperlink ref="O46" r:id="rId472" display="https://barttorvik.com/team.php?team=Creighton&amp;year=2013" xr:uid="{F5C3495E-1985-4AB6-B735-58211DFACB7B}"/>
    <hyperlink ref="O47" r:id="rId473" display="https://barttorvik.com/team.php?team=Pittsburgh&amp;year=2013" xr:uid="{0D22024A-437B-4258-9A8F-D3BE02734C31}"/>
    <hyperlink ref="O48" r:id="rId474" display="https://barttorvik.com/team.php?team=Pittsburgh&amp;year=2013" xr:uid="{7FA68A01-5F20-444F-AB26-98B9A324044D}"/>
    <hyperlink ref="O49" r:id="rId475" display="https://barttorvik.com/team.php?team=Marquette&amp;year=2013" xr:uid="{09EA9E9E-1091-4746-BF9F-7FEBE74F043D}"/>
    <hyperlink ref="O50" r:id="rId476" display="https://barttorvik.com/team.php?team=Marquette&amp;year=2013" xr:uid="{22A24E55-891F-438E-881F-1A56ACCBC00B}"/>
    <hyperlink ref="P51" r:id="rId477" display="https://barttorvik.com/trank.php?&amp;begin=20121101&amp;end=20130318&amp;conlimit=All&amp;year=2013&amp;top=0&amp;venue=H&amp;type=All&amp;mingames=0&amp;quad=5&amp;rpi=" xr:uid="{65B09C8E-B4C7-4BB7-893D-DAD55F37F46B}"/>
    <hyperlink ref="O52" r:id="rId478" display="https://barttorvik.com/team.php?team=Iowa+St.&amp;year=2013" xr:uid="{6D2C3109-B337-4420-8CDE-2E85754EC390}"/>
    <hyperlink ref="O53" r:id="rId479" display="https://barttorvik.com/team.php?team=Iowa+St.&amp;year=2013" xr:uid="{9D027F8D-FF57-4D2A-A74D-0FCA3D374471}"/>
    <hyperlink ref="O54" r:id="rId480" display="https://barttorvik.com/team.php?team=Missouri&amp;year=2013" xr:uid="{8E5C6C09-BCEA-4A15-9F5C-B5B60AF573DE}"/>
    <hyperlink ref="O55" r:id="rId481" display="https://barttorvik.com/team.php?team=Missouri&amp;year=2013" xr:uid="{516020CB-BD32-450B-BA87-E3F7286B72FC}"/>
    <hyperlink ref="O56" r:id="rId482" display="https://barttorvik.com/team.php?team=Georgetown&amp;year=2013" xr:uid="{102D25DC-9C07-4C02-89CE-071816372DDB}"/>
    <hyperlink ref="O57" r:id="rId483" display="https://barttorvik.com/team.php?team=Georgetown&amp;year=2013" xr:uid="{6A81441E-AFDF-497A-98F7-6130909890AF}"/>
    <hyperlink ref="O58" r:id="rId484" display="https://barttorvik.com/team.php?team=Arizona&amp;year=2013" xr:uid="{F46D85A7-8E5B-43FB-AF66-75FB80B03B0B}"/>
    <hyperlink ref="O59" r:id="rId485" display="https://barttorvik.com/team.php?team=Arizona&amp;year=2013" xr:uid="{4B417E78-5636-40CC-AE0D-503E3EDCB486}"/>
    <hyperlink ref="O60" r:id="rId486" display="https://barttorvik.com/team.php?team=Oklahoma+St.&amp;year=2013" xr:uid="{CB0186F9-AACB-42BD-8AB4-D247EE0BEF6F}"/>
    <hyperlink ref="O61" r:id="rId487" display="https://barttorvik.com/team.php?team=Oklahoma+St.&amp;year=2013" xr:uid="{BE2B9187-B150-41C6-B62E-B685C7F530B1}"/>
    <hyperlink ref="O62" r:id="rId488" display="https://barttorvik.com/team.php?team=Notre+Dame&amp;year=2013" xr:uid="{FC8675CB-5979-4C13-AE90-E97E78175882}"/>
    <hyperlink ref="O63" r:id="rId489" display="https://barttorvik.com/team.php?team=Notre+Dame&amp;year=2013" xr:uid="{1F5A950C-5C44-4C17-9F79-6F349CC858C9}"/>
    <hyperlink ref="O64" r:id="rId490" display="https://barttorvik.com/team.php?team=Arkansas&amp;year=2013" xr:uid="{498A530B-A101-4B63-9DE2-E5919F61AE92}"/>
    <hyperlink ref="O66" r:id="rId491" display="https://barttorvik.com/team.php?team=Kentucky&amp;year=2013" xr:uid="{EDAA9A29-79B8-414C-9A1D-88B0E2084B86}"/>
    <hyperlink ref="O68" r:id="rId492" display="https://barttorvik.com/team.php?team=Belmont&amp;year=2013" xr:uid="{1B580AAA-DE65-47CC-8D81-47DA20F95953}"/>
    <hyperlink ref="O69" r:id="rId493" display="https://barttorvik.com/team.php?team=Belmont&amp;year=2013" xr:uid="{BE498CEE-91F1-4695-9A68-AFE50284EA6F}"/>
    <hyperlink ref="O70" r:id="rId494" display="https://barttorvik.com/team.php?team=Colorado+St.&amp;year=2013" xr:uid="{BCE0370A-497B-4DB7-8AC4-5F34F11D2A3E}"/>
    <hyperlink ref="O71" r:id="rId495" display="https://barttorvik.com/team.php?team=Colorado+St.&amp;year=2013" xr:uid="{89A79F97-B94A-4076-85CA-2152C8CD86D3}"/>
    <hyperlink ref="O72" r:id="rId496" display="https://barttorvik.com/team.php?team=Southern+Miss&amp;year=2013" xr:uid="{DF8BC413-C41B-4772-93CD-52D72C5C61F0}"/>
    <hyperlink ref="O74" r:id="rId497" display="https://barttorvik.com/team.php?team=Kansas+St.&amp;year=2013" xr:uid="{C160C553-76B0-42EE-B7D1-A54ECEF658CE}"/>
    <hyperlink ref="O75" r:id="rId498" display="https://barttorvik.com/team.php?team=Kansas+St.&amp;year=2013" xr:uid="{24E8626B-E1EB-44C0-B8C5-2F56F422AFB8}"/>
    <hyperlink ref="O76" r:id="rId499" display="https://barttorvik.com/team.php?team=North+Carolina&amp;year=2013" xr:uid="{5DF7E412-01CE-4038-96DD-E9C554FC5E9C}"/>
    <hyperlink ref="O77" r:id="rId500" display="https://barttorvik.com/team.php?team=North+Carolina&amp;year=2013" xr:uid="{27071001-50D0-4DAF-BE69-1F3A832AAAF3}"/>
    <hyperlink ref="O78" r:id="rId501" display="https://barttorvik.com/team.php?team=New+Mexico&amp;year=2013" xr:uid="{1595ACC7-CECC-4404-A5EC-8CC2FAA640E2}"/>
    <hyperlink ref="O79" r:id="rId502" display="https://barttorvik.com/team.php?team=New+Mexico&amp;year=2013" xr:uid="{70BA9A7A-CC20-45E6-9D6D-72398EEF085D}"/>
    <hyperlink ref="O80" r:id="rId503" display="https://barttorvik.com/team.php?team=Oregon&amp;year=2013" xr:uid="{3A4D95D4-61DB-4C8A-8E4A-E3F300680525}"/>
    <hyperlink ref="O81" r:id="rId504" display="https://barttorvik.com/team.php?team=Oregon&amp;year=2013" xr:uid="{5E1118B8-B060-4030-8856-EDEE6E44A83A}"/>
    <hyperlink ref="O82" r:id="rId505" display="https://barttorvik.com/team.php?team=Boise+St.&amp;year=2013" xr:uid="{808856F0-23F8-4A58-B3EC-02DB55C08196}"/>
    <hyperlink ref="O83" r:id="rId506" display="https://barttorvik.com/team.php?team=Boise+St.&amp;year=2013" xr:uid="{28E671BE-4FD5-4327-900A-A83982927BD8}"/>
    <hyperlink ref="O84" r:id="rId507" display="https://barttorvik.com/team.php?team=Wichita+St.&amp;year=2013" xr:uid="{D5104B72-8139-4188-A304-E970505A1E67}"/>
    <hyperlink ref="O85" r:id="rId508" display="https://barttorvik.com/team.php?team=Wichita+St.&amp;year=2013" xr:uid="{88ACD6E1-71C5-4575-9D2F-B96C89BC2619}"/>
    <hyperlink ref="O86" r:id="rId509" display="https://barttorvik.com/team.php?team=Saint+Mary%27s&amp;year=2013" xr:uid="{292866CF-D253-4D05-9543-E37E664AC74D}"/>
    <hyperlink ref="O87" r:id="rId510" display="https://barttorvik.com/team.php?team=Saint+Mary%27s&amp;year=2013" xr:uid="{BB115DBE-990A-47E2-86E5-47B9624C3D7B}"/>
    <hyperlink ref="O88" r:id="rId511" display="https://barttorvik.com/team.php?team=UNLV&amp;year=2013" xr:uid="{27910AE5-C76D-4251-9189-75DCA03E66E3}"/>
    <hyperlink ref="O89" r:id="rId512" display="https://barttorvik.com/team.php?team=UNLV&amp;year=2013" xr:uid="{4C3C2DFE-AEBE-4A61-AFCC-A899203C74C4}"/>
    <hyperlink ref="O90" r:id="rId513" display="https://barttorvik.com/team.php?team=North+Carolina+St.&amp;year=2013" xr:uid="{6E2F401B-29E4-4B06-829B-E779669D358E}"/>
    <hyperlink ref="O91" r:id="rId514" display="https://barttorvik.com/team.php?team=North+Carolina+St.&amp;year=2013" xr:uid="{38D21C08-C5CE-4952-9445-488FF9442E4B}"/>
    <hyperlink ref="O92" r:id="rId515" display="https://barttorvik.com/team.php?team=Mississippi&amp;year=2013" xr:uid="{E54F461C-D790-4FB2-B916-F85503E5E0D7}"/>
    <hyperlink ref="O93" r:id="rId516" display="https://barttorvik.com/team.php?team=Mississippi&amp;year=2013" xr:uid="{CB10FBE8-AA5B-4303-AF0D-8402956BB912}"/>
    <hyperlink ref="O94" r:id="rId517" display="https://barttorvik.com/team.php?team=UCLA&amp;year=2013" xr:uid="{40DD5B7B-5080-430D-A146-6993B5B1A3A8}"/>
    <hyperlink ref="O95" r:id="rId518" display="https://barttorvik.com/team.php?team=UCLA&amp;year=2013" xr:uid="{60CB9148-6BCF-44E2-92F0-012CB7A34797}"/>
    <hyperlink ref="O96" r:id="rId519" display="https://barttorvik.com/team.php?team=Connecticut&amp;year=2013" xr:uid="{4D2642CE-C193-47F6-88A2-13EA81088D8E}"/>
    <hyperlink ref="O98" r:id="rId520" display="https://barttorvik.com/team.php?team=Cincinnati&amp;year=2013" xr:uid="{C7378884-0247-46AB-9C1A-A12DB04F6EB6}"/>
    <hyperlink ref="O99" r:id="rId521" display="https://barttorvik.com/team.php?team=Cincinnati&amp;year=2013" xr:uid="{FFF51EA9-BFD8-420F-A6B2-00ECEE55979E}"/>
    <hyperlink ref="O100" r:id="rId522" display="https://barttorvik.com/team.php?team=Purdue&amp;year=2013" xr:uid="{11426B2E-94B2-48F0-8211-04306FDBC2EA}"/>
    <hyperlink ref="P102" r:id="rId523" display="https://barttorvik.com/trank.php?&amp;begin=20121101&amp;end=20130318&amp;conlimit=All&amp;year=2013&amp;top=0&amp;venue=H&amp;type=All&amp;mingames=0&amp;quad=5&amp;rpi=" xr:uid="{169107B8-2952-43A7-9050-C17CE70E85A0}"/>
    <hyperlink ref="O103" r:id="rId524" display="https://barttorvik.com/team.php?team=BYU&amp;year=2013" xr:uid="{65AF9E7D-79E5-4F14-A352-C162A13F94A1}"/>
    <hyperlink ref="O105" r:id="rId525" display="https://barttorvik.com/team.php?team=Memphis&amp;year=2013" xr:uid="{11F39351-990B-41B9-9D4A-8D8909CC8F52}"/>
    <hyperlink ref="O106" r:id="rId526" display="https://barttorvik.com/team.php?team=Memphis&amp;year=2013" xr:uid="{1DDCCB2F-0286-4620-8A04-C48ECDE02537}"/>
    <hyperlink ref="O107" r:id="rId527" display="https://barttorvik.com/team.php?team=Providence&amp;year=2013" xr:uid="{FD381784-7C3D-45CA-8B1D-8647CE4E6FF5}"/>
    <hyperlink ref="O109" r:id="rId528" display="https://barttorvik.com/team.php?team=Saint+Joseph%27s&amp;year=2013" xr:uid="{2EACE1D9-F80B-48FA-BDCE-604BEC5F5792}"/>
    <hyperlink ref="O111" r:id="rId529" display="https://barttorvik.com/team.php?team=Louisiana+Tech&amp;year=2013" xr:uid="{3E6FDE7E-7B75-4655-B78D-7AFCB35640CE}"/>
    <hyperlink ref="O113" r:id="rId530" display="https://barttorvik.com/team.php?team=Butler&amp;year=2013" xr:uid="{5732B9B5-A6AB-490D-8CD0-933982FE9E45}"/>
    <hyperlink ref="O114" r:id="rId531" display="https://barttorvik.com/team.php?team=Butler&amp;year=2013" xr:uid="{C7F8B5AA-31F8-44A6-95D1-46F26A9FBE56}"/>
    <hyperlink ref="O115" r:id="rId532" display="https://barttorvik.com/team.php?team=Illinois+St.&amp;year=2013" xr:uid="{6FD1E44F-1BF2-4964-9ECA-6ED17BF4C161}"/>
    <hyperlink ref="O117" r:id="rId533" display="https://barttorvik.com/team.php?team=Davidson&amp;year=2013" xr:uid="{06DC33BA-6807-44EF-81E1-F5683B433983}"/>
    <hyperlink ref="O118" r:id="rId534" display="https://barttorvik.com/team.php?team=Davidson&amp;year=2013" xr:uid="{36F3EFC0-8E84-41DE-9CED-DD31B637DFD1}"/>
    <hyperlink ref="O119" r:id="rId535" display="https://barttorvik.com/team.php?team=Baylor&amp;year=2013" xr:uid="{EB26DE05-27F6-4456-A42B-46EAC75DF2D2}"/>
    <hyperlink ref="O121" r:id="rId536" display="https://barttorvik.com/team.php?team=Maryland&amp;year=2013" xr:uid="{DBCEFFEE-4348-4F34-AE3D-DE7481EF2A22}"/>
    <hyperlink ref="O123" r:id="rId537" display="https://barttorvik.com/team.php?team=Northern+Iowa&amp;year=2013" xr:uid="{74548DFB-28E3-465A-ACBA-C25C4D7250B8}"/>
    <hyperlink ref="O125" r:id="rId538" display="https://barttorvik.com/team.php?team=La+Salle&amp;year=2013" xr:uid="{9360F6B0-3F67-4518-B4F6-F91BB9DFEFC3}"/>
    <hyperlink ref="O126" r:id="rId539" display="https://barttorvik.com/team.php?team=La+Salle&amp;year=2013" xr:uid="{E4641016-E533-4F7B-A210-9C940D3BE39D}"/>
    <hyperlink ref="O127" r:id="rId540" display="https://barttorvik.com/team.php?team=Air+Force&amp;year=2013" xr:uid="{8F8A596F-59D6-4A08-9509-DFF91CC4304D}"/>
    <hyperlink ref="O129" r:id="rId541" display="https://barttorvik.com/team.php?team=Tennessee&amp;year=2013" xr:uid="{E20A3042-E287-4B28-93BF-9C3047AF139C}"/>
    <hyperlink ref="O131" r:id="rId542" display="https://barttorvik.com/team.php?team=Texas&amp;year=2013" xr:uid="{5F06A6E7-241B-4BC1-AB81-4AAF622CE3A0}"/>
    <hyperlink ref="O133" r:id="rId543" display="https://barttorvik.com/team.php?team=New+Mexico+St.&amp;year=2013" xr:uid="{1F4615F2-826B-4186-9C18-A8A6B48F8D79}"/>
    <hyperlink ref="O134" r:id="rId544" display="https://barttorvik.com/team.php?team=New+Mexico+St.&amp;year=2013" xr:uid="{F76CFEBA-95E4-4A58-BCD0-938DA8847994}"/>
    <hyperlink ref="O135" r:id="rId545" display="https://barttorvik.com/team.php?team=Dayton&amp;year=2013" xr:uid="{E9C9CBA2-4587-45F5-B79E-30FF4412F030}"/>
    <hyperlink ref="O137" r:id="rId546" display="https://barttorvik.com/team.php?team=Stanford&amp;year=2013" xr:uid="{C728629D-B9E9-474D-A921-91FEC5C47DF1}"/>
    <hyperlink ref="O139" r:id="rId547" display="https://barttorvik.com/team.php?team=Xavier&amp;year=2013" xr:uid="{860FB7C2-881A-476C-83A2-D0CCD426145F}"/>
    <hyperlink ref="O141" r:id="rId548" display="https://barttorvik.com/team.php?team=Villanova&amp;year=2013" xr:uid="{92982CAE-F1DB-45BA-B04F-2AA79BA4EA15}"/>
    <hyperlink ref="O142" r:id="rId549" display="https://barttorvik.com/team.php?team=Villanova&amp;year=2013" xr:uid="{B507B732-0A81-40A6-9FD6-61C0FC8C515F}"/>
    <hyperlink ref="O143" r:id="rId550" display="https://barttorvik.com/team.php?team=Washington+St.&amp;year=2013" xr:uid="{41870FCD-70FC-4CD2-8BEB-D4E77A31F071}"/>
    <hyperlink ref="O145" r:id="rId551" display="https://barttorvik.com/team.php?team=Richmond&amp;year=2013" xr:uid="{9C6DF1C4-C7F8-4193-B06C-E4C77EE7E085}"/>
    <hyperlink ref="O147" r:id="rId552" display="https://barttorvik.com/team.php?team=Ohio&amp;year=2013" xr:uid="{E9FC470E-E7F3-4916-9BE5-676C83189881}"/>
    <hyperlink ref="O149" r:id="rId553" display="https://barttorvik.com/team.php?team=Akron&amp;year=2013" xr:uid="{81B0847A-441B-45F1-B7A8-CCE0F591DD29}"/>
    <hyperlink ref="O150" r:id="rId554" display="https://barttorvik.com/team.php?team=Akron&amp;year=2013" xr:uid="{249171E4-B22D-44C7-AC1D-D1D7253096A9}"/>
    <hyperlink ref="O151" r:id="rId555" display="https://barttorvik.com/team.php?team=Bucknell&amp;year=2013" xr:uid="{A96C3236-B755-4CC6-BB52-C016ACD38994}"/>
    <hyperlink ref="O152" r:id="rId556" display="https://barttorvik.com/team.php?team=Bucknell&amp;year=2013" xr:uid="{266BCA00-BA29-4C1F-BD4D-0CC4F70B6967}"/>
    <hyperlink ref="P153" r:id="rId557" display="https://barttorvik.com/trank.php?&amp;begin=20121101&amp;end=20130318&amp;conlimit=All&amp;year=2013&amp;top=0&amp;venue=H&amp;type=All&amp;mingames=0&amp;quad=5&amp;rpi=" xr:uid="{D4339CD6-0B53-4EEA-832A-2905B0BE13A1}"/>
    <hyperlink ref="O154" r:id="rId558" display="https://barttorvik.com/team.php?team=UTEP&amp;year=2013" xr:uid="{1A5907D8-AA8E-49EF-AC16-EA1473A32847}"/>
    <hyperlink ref="O156" r:id="rId559" display="https://barttorvik.com/team.php?team=Weber+St.&amp;year=2013" xr:uid="{CA51F90B-697C-4CC3-BE8F-B3711DB4912F}"/>
    <hyperlink ref="O158" r:id="rId560" display="https://barttorvik.com/team.php?team=Valparaiso&amp;year=2013" xr:uid="{EE9F5B96-A12A-4754-833D-73095229483A}"/>
    <hyperlink ref="O159" r:id="rId561" display="https://barttorvik.com/team.php?team=Valparaiso&amp;year=2013" xr:uid="{8BE678DA-6B1D-4F6D-8D8F-6A8112A857C8}"/>
    <hyperlink ref="O160" r:id="rId562" display="https://barttorvik.com/team.php?team=Stony+Brook&amp;year=2013" xr:uid="{B83CE902-EEA2-4E59-8844-176FA231E3AB}"/>
    <hyperlink ref="O162" r:id="rId563" display="https://barttorvik.com/team.php?team=Evansville&amp;year=2013" xr:uid="{7EF4CF51-4DEA-4D8F-84DA-F545669D3CCE}"/>
    <hyperlink ref="O164" r:id="rId564" display="https://barttorvik.com/team.php?team=California&amp;year=2013" xr:uid="{EF9160BA-6FA0-4018-817E-48ADDF31A914}"/>
    <hyperlink ref="O165" r:id="rId565" display="https://barttorvik.com/team.php?team=California&amp;year=2013" xr:uid="{988708C6-1404-4E05-9C69-BBCDADF70E04}"/>
    <hyperlink ref="O166" r:id="rId566" display="https://barttorvik.com/team.php?team=Massachusetts&amp;year=2013" xr:uid="{EE99A355-9241-43C3-9006-D9929F1768B4}"/>
    <hyperlink ref="O168" r:id="rId567" display="https://barttorvik.com/team.php?team=Illinois&amp;year=2013" xr:uid="{415B9DFD-D51C-43EE-B2AE-A3ADB862AE7E}"/>
    <hyperlink ref="O169" r:id="rId568" display="https://barttorvik.com/team.php?team=Illinois&amp;year=2013" xr:uid="{46EABB72-65E8-419A-9D7C-6A01EBC996F7}"/>
    <hyperlink ref="O170" r:id="rId569" display="https://barttorvik.com/team.php?team=Florida+Gulf+Coast&amp;year=2013" xr:uid="{EC30AC18-E270-4AB9-913F-EBD4BADEAF09}"/>
    <hyperlink ref="O171" r:id="rId570" display="https://barttorvik.com/team.php?team=Florida+Gulf+Coast&amp;year=2013" xr:uid="{C5BD2831-73C2-4132-97E4-C10725ABFBBB}"/>
    <hyperlink ref="O172" r:id="rId571" display="https://barttorvik.com/team.php?team=Stephen+F.+Austin&amp;year=2013" xr:uid="{962B1765-BC5D-4C4A-BA33-7CBB841E7FF7}"/>
    <hyperlink ref="O174" r:id="rId572" display="https://barttorvik.com/team.php?team=Iona&amp;year=2013" xr:uid="{836EC28C-9BBA-409D-AC71-4E63F9BA4B8C}"/>
    <hyperlink ref="O175" r:id="rId573" display="https://barttorvik.com/team.php?team=Iona&amp;year=2013" xr:uid="{77230457-F4F4-4D58-A972-3B246B4F980A}"/>
    <hyperlink ref="O176" r:id="rId574" display="https://barttorvik.com/team.php?team=Wake+Forest&amp;year=2013" xr:uid="{8BF004E0-926E-4520-AA38-EBABF0C87CC4}"/>
    <hyperlink ref="O178" r:id="rId575" display="https://barttorvik.com/team.php?team=North+Dakota+St.&amp;year=2013" xr:uid="{F3D759B3-8C4B-416F-BE5A-F7363ABAF081}"/>
    <hyperlink ref="O180" r:id="rId576" display="https://barttorvik.com/team.php?team=Alabama&amp;year=2013" xr:uid="{A3711E08-FEB1-4A23-A5A2-415B9BE2D898}"/>
    <hyperlink ref="O182" r:id="rId577" display="https://barttorvik.com/team.php?team=Georgia+Tech&amp;year=2013" xr:uid="{41BC0DC2-950A-4C43-A748-9225327DFFDD}"/>
    <hyperlink ref="O184" r:id="rId578" display="https://barttorvik.com/team.php?team=Wyoming&amp;year=2013" xr:uid="{AC99D464-12C6-4D4D-8D3E-5730D1891702}"/>
    <hyperlink ref="O186" r:id="rId579" display="https://barttorvik.com/team.php?team=Detroit&amp;year=2013" xr:uid="{62D5FEAC-23A4-48DF-AFC2-322D1552C55C}"/>
    <hyperlink ref="O188" r:id="rId580" display="https://barttorvik.com/team.php?team=USC&amp;year=2013" xr:uid="{83B40377-26BA-4901-875E-204F397B9E44}"/>
    <hyperlink ref="O190" r:id="rId581" display="https://barttorvik.com/team.php?team=Arkansas+St.&amp;year=2013" xr:uid="{4D4F98CF-DF68-4E4D-AE46-AA8EAAD30662}"/>
    <hyperlink ref="O192" r:id="rId582" display="https://barttorvik.com/team.php?team=Bradley&amp;year=2013" xr:uid="{4AB48DE6-5E55-4C89-ACB4-E845B81BFD34}"/>
    <hyperlink ref="O194" r:id="rId583" display="https://barttorvik.com/team.php?team=Clemson&amp;year=2013" xr:uid="{59E3E434-57EF-4706-8B68-79AF95A41A2C}"/>
    <hyperlink ref="O196" r:id="rId584" display="https://barttorvik.com/team.php?team=Green+Bay&amp;year=2013" xr:uid="{1BFA156F-935B-4A00-B4EE-FCFFBDEB4B6D}"/>
    <hyperlink ref="O198" r:id="rId585" display="https://barttorvik.com/team.php?team=South+Dakota+St.&amp;year=2013" xr:uid="{C64996A3-4AB0-4442-A597-78F6FB93D156}"/>
    <hyperlink ref="O199" r:id="rId586" display="https://barttorvik.com/team.php?team=South+Dakota+St.&amp;year=2013" xr:uid="{4A33559A-1497-4096-A541-AD870F7B02F7}"/>
    <hyperlink ref="O200" r:id="rId587" display="https://barttorvik.com/team.php?team=George+Washington&amp;year=2013" xr:uid="{2B4DBE3E-98EA-495F-8D43-406E822261C6}"/>
    <hyperlink ref="O202" r:id="rId588" display="https://barttorvik.com/team.php?team=Santa+Clara&amp;year=2013" xr:uid="{6C177252-6444-44EB-95A7-80925AC9D458}"/>
    <hyperlink ref="P204" r:id="rId589" display="https://barttorvik.com/trank.php?&amp;begin=20121101&amp;end=20130318&amp;conlimit=All&amp;year=2013&amp;top=0&amp;venue=H&amp;type=All&amp;mingames=0&amp;quad=5&amp;rpi=" xr:uid="{F8A8C945-6140-4AA1-8990-FD6733F2F5EB}"/>
    <hyperlink ref="O205" r:id="rId590" display="https://barttorvik.com/team.php?team=Rutgers&amp;year=2013" xr:uid="{09454E7C-C375-45E5-A5E2-330729A19482}"/>
    <hyperlink ref="O207" r:id="rId591" display="https://barttorvik.com/team.php?team=Indiana+St.&amp;year=2013" xr:uid="{67DCBF56-9884-4D3F-87E9-18EC0625AAEF}"/>
    <hyperlink ref="O209" r:id="rId592" display="https://barttorvik.com/team.php?team=Temple&amp;year=2013" xr:uid="{EC2A3DE4-CA4D-4A05-8893-383DA78FF539}"/>
    <hyperlink ref="O210" r:id="rId593" display="https://barttorvik.com/team.php?team=Temple&amp;year=2013" xr:uid="{9608B8BC-9E83-4A98-99D8-EFFEAB9B3E23}"/>
    <hyperlink ref="O211" r:id="rId594" display="https://barttorvik.com/team.php?team=Nebraska&amp;year=2013" xr:uid="{F1946106-F302-4546-81E9-B98DF33FB1E9}"/>
    <hyperlink ref="O213" r:id="rId595" display="https://barttorvik.com/team.php?team=Pacific&amp;year=2013" xr:uid="{6D154469-979A-4088-8C2C-BDFB08EA6B76}"/>
    <hyperlink ref="O214" r:id="rId596" display="https://barttorvik.com/team.php?team=Pacific&amp;year=2013" xr:uid="{B0C0750D-DD29-4E7F-87A5-E15451F99000}"/>
    <hyperlink ref="O215" r:id="rId597" display="https://barttorvik.com/team.php?team=Mercer&amp;year=2013" xr:uid="{2876DCFB-C0C4-48D5-BC93-64895D49BB31}"/>
    <hyperlink ref="O217" r:id="rId598" display="https://barttorvik.com/team.php?team=Lehigh&amp;year=2013" xr:uid="{40F1B79F-C3DF-4AED-99BD-A08AE43846BD}"/>
    <hyperlink ref="O219" r:id="rId599" display="https://barttorvik.com/team.php?team=Arizona+St.&amp;year=2013" xr:uid="{759449C3-6E4B-4483-A54A-76DCA1E4D51B}"/>
    <hyperlink ref="O221" r:id="rId600" display="https://barttorvik.com/team.php?team=Texas+A%26M&amp;year=2013" xr:uid="{DE20CF95-1E15-45E6-A4F7-157499E3DFDC}"/>
    <hyperlink ref="O223" r:id="rId601" display="https://barttorvik.com/team.php?team=Charlotte&amp;year=2013" xr:uid="{E083C882-F46B-45E0-85D4-9CB92E4A5CD3}"/>
    <hyperlink ref="O225" r:id="rId602" display="https://barttorvik.com/team.php?team=LSU&amp;year=2013" xr:uid="{AEEFBB3D-4FD4-4FF9-9E93-FF7519873557}"/>
    <hyperlink ref="O227" r:id="rId603" display="https://barttorvik.com/team.php?team=St.+John%27s&amp;year=2013" xr:uid="{FC2DBFB5-CC3C-49FA-8DC4-A9875B95BB11}"/>
    <hyperlink ref="O229" r:id="rId604" display="https://barttorvik.com/team.php?team=Oregon+St.&amp;year=2013" xr:uid="{D41E12DC-5BD4-4F3F-8C62-8C5046B153A2}"/>
    <hyperlink ref="O231" r:id="rId605" display="https://barttorvik.com/team.php?team=Utah&amp;year=2013" xr:uid="{DBCC39C2-F73A-4D88-93FD-5E00F86BB57D}"/>
    <hyperlink ref="O233" r:id="rId606" display="https://barttorvik.com/team.php?team=Harvard&amp;year=2013" xr:uid="{2945CEAD-15BF-4C40-899C-A4274E344B5A}"/>
    <hyperlink ref="O234" r:id="rId607" display="https://barttorvik.com/team.php?team=Harvard&amp;year=2013" xr:uid="{B4FB0454-3F14-463D-982A-476647442B02}"/>
    <hyperlink ref="O235" r:id="rId608" display="https://barttorvik.com/team.php?team=Florida+St.&amp;year=2013" xr:uid="{2A834397-1BDA-46D2-92C6-F11D505A13CE}"/>
    <hyperlink ref="O237" r:id="rId609" display="https://barttorvik.com/team.php?team=James+Madison&amp;year=2013" xr:uid="{D5776A75-76E3-4A4A-B4CF-E54D9511191C}"/>
    <hyperlink ref="O238" r:id="rId610" display="https://barttorvik.com/team.php?team=James+Madison&amp;year=2013" xr:uid="{A5A6A8F1-B833-4892-9AA1-F7CBA61E5619}"/>
    <hyperlink ref="O239" r:id="rId611" display="https://barttorvik.com/team.php?team=St.+Bonaventure&amp;year=2013" xr:uid="{3DBEC43E-4600-4FFF-9ABA-E81B6021B90D}"/>
    <hyperlink ref="O241" r:id="rId612" display="https://barttorvik.com/team.php?team=Washington&amp;year=2013" xr:uid="{18681B17-544F-467E-9DCB-F81A353B978A}"/>
    <hyperlink ref="O243" r:id="rId613" display="https://barttorvik.com/team.php?team=Boston+College&amp;year=2013" xr:uid="{221E4B64-5463-4DA4-8C3C-EAD8B3AC6FBB}"/>
    <hyperlink ref="O245" r:id="rId614" display="https://barttorvik.com/team.php?team=Loyola+MD&amp;year=2013" xr:uid="{89FF27B9-D5E8-43F0-A969-3B4B534EE882}"/>
    <hyperlink ref="O247" r:id="rId615" display="https://barttorvik.com/team.php?team=Seton+Hall&amp;year=2013" xr:uid="{A6F217B1-D97E-4125-8FF1-792F195901C7}"/>
    <hyperlink ref="O249" r:id="rId616" display="https://barttorvik.com/team.php?team=Princeton&amp;year=2013" xr:uid="{E8E37AE0-91A8-4CC2-8E2D-42BBCD5C83A6}"/>
    <hyperlink ref="O251" r:id="rId617" display="https://barttorvik.com/team.php?team=Vanderbilt&amp;year=2013" xr:uid="{B4ABF51F-1D23-44AC-8C99-843BB0903C16}"/>
    <hyperlink ref="O253" r:id="rId618" display="https://barttorvik.com/team.php?team=Georgia&amp;year=2013" xr:uid="{0F89D1B0-663E-4FF3-9C9B-3EBA6860736B}"/>
    <hyperlink ref="P255" r:id="rId619" display="https://barttorvik.com/trank.php?&amp;begin=20121101&amp;end=20130318&amp;conlimit=All&amp;year=2013&amp;top=0&amp;venue=H&amp;type=All&amp;mingames=0&amp;quad=5&amp;rpi=" xr:uid="{EC99A7E6-3886-41DF-94EC-C02A1A65BA68}"/>
    <hyperlink ref="O256" r:id="rId620" display="https://barttorvik.com/team.php?team=Fresno+St.&amp;year=2013" xr:uid="{A9430B4B-2141-4E61-880D-0531C052AC2C}"/>
    <hyperlink ref="O258" r:id="rId621" display="https://barttorvik.com/team.php?team=West+Virginia&amp;year=2013" xr:uid="{77F5FFBB-1F41-4089-B506-17F7379D3EF7}"/>
    <hyperlink ref="O260" r:id="rId622" display="https://barttorvik.com/team.php?team=Eastern+Kentucky&amp;year=2013" xr:uid="{BF6724EC-BC61-43DF-B403-D45895A02DA6}"/>
    <hyperlink ref="O262" r:id="rId623" display="https://barttorvik.com/team.php?team=South+Florida&amp;year=2013" xr:uid="{C8A39822-2C6D-4C4A-BDA4-54F29CF1A363}"/>
    <hyperlink ref="O264" r:id="rId624" display="https://barttorvik.com/team.php?team=Northwestern+St.&amp;year=2013" xr:uid="{B39ABA8B-51CA-4F4E-8811-C694D29EA934}"/>
    <hyperlink ref="O265" r:id="rId625" display="https://barttorvik.com/team.php?team=Northwestern+St.&amp;year=2013" xr:uid="{0873E164-00EC-4516-BB4C-FEC6E9915631}"/>
    <hyperlink ref="O266" r:id="rId626" display="https://barttorvik.com/team.php?team=Niagara&amp;year=2013" xr:uid="{AFCD7FB0-1C3B-4B98-A47A-569F9A51C671}"/>
    <hyperlink ref="O268" r:id="rId627" display="https://barttorvik.com/team.php?team=UC+Irvine&amp;year=2013" xr:uid="{EEADA836-B0B1-45E9-B155-8BDF42896096}"/>
    <hyperlink ref="O270" r:id="rId628" display="https://barttorvik.com/team.php?team=Utah+St.&amp;year=2013" xr:uid="{52048CC8-5D0A-47F1-8674-6FD0AAFC99A7}"/>
    <hyperlink ref="O272" r:id="rId629" display="https://barttorvik.com/team.php?team=Tulane&amp;year=2013" xr:uid="{A28A18DF-6B42-46C8-BAEF-8A9F9D01D008}"/>
    <hyperlink ref="O274" r:id="rId630" display="https://barttorvik.com/team.php?team=Wright+St.&amp;year=2013" xr:uid="{87BB0946-FEDE-409D-BD51-BA4995B97827}"/>
    <hyperlink ref="O276" r:id="rId631" display="https://barttorvik.com/team.php?team=UCF&amp;year=2013" xr:uid="{8696A955-991B-48DC-B765-552A0596E10A}"/>
    <hyperlink ref="O278" r:id="rId632" display="https://barttorvik.com/team.php?team=Long+Beach+St.&amp;year=2013" xr:uid="{E80642AD-55F8-47E3-B810-DAD368EA60D4}"/>
    <hyperlink ref="O280" r:id="rId633" display="https://barttorvik.com/team.php?team=Canisius&amp;year=2013" xr:uid="{87901D07-E18B-4197-A25C-D4437231C65B}"/>
    <hyperlink ref="O282" r:id="rId634" display="https://barttorvik.com/team.php?team=Bryant&amp;year=2013" xr:uid="{C271BF5C-2199-44CB-8CF6-02B855E46B4D}"/>
    <hyperlink ref="O284" r:id="rId635" display="https://barttorvik.com/team.php?team=Penn+St.&amp;year=2013" xr:uid="{0ECDCD5D-F669-41AB-9E23-2B2E15C93393}"/>
    <hyperlink ref="O286" r:id="rId636" display="https://barttorvik.com/team.php?team=Drake&amp;year=2013" xr:uid="{33E7593B-5C1F-4CDF-AD7D-E807E0C1B443}"/>
    <hyperlink ref="O288" r:id="rId637" display="https://barttorvik.com/team.php?team=Virginia+Tech&amp;year=2013" xr:uid="{D96C8C96-2A76-4572-9491-E481B6A6DBF5}"/>
    <hyperlink ref="O290" r:id="rId638" display="https://barttorvik.com/team.php?team=Vermont&amp;year=2013" xr:uid="{EC08EAC8-9B8E-4A24-B5D5-1D052010C876}"/>
    <hyperlink ref="O292" r:id="rId639" display="https://barttorvik.com/team.php?team=Texas+Southern&amp;year=2013" xr:uid="{A4B475EF-8AFA-475E-865A-E42F847C9FDF}"/>
    <hyperlink ref="O294" r:id="rId640" display="https://barttorvik.com/team.php?team=Southern&amp;year=2013" xr:uid="{E93ADDD4-F180-441F-9E54-B28886A53C11}"/>
    <hyperlink ref="O295" r:id="rId641" display="https://barttorvik.com/team.php?team=Southern&amp;year=2013" xr:uid="{5DFA1010-2D2C-433F-80AF-232D22235B58}"/>
    <hyperlink ref="O296" r:id="rId642" display="https://barttorvik.com/team.php?team=Army&amp;year=2013" xr:uid="{30CCEAE2-B5CF-4590-9FF8-3732A7C35871}"/>
    <hyperlink ref="O298" r:id="rId643" display="https://barttorvik.com/team.php?team=SMU&amp;year=2013" xr:uid="{6FE0869B-F52C-4BB0-B89B-ED05EEBE5E5B}"/>
    <hyperlink ref="O300" r:id="rId644" display="https://barttorvik.com/team.php?team=Fairfield&amp;year=2013" xr:uid="{83F1228D-7000-487A-9181-881030ACA724}"/>
    <hyperlink ref="O302" r:id="rId645" display="https://barttorvik.com/team.php?team=Robert+Morris&amp;year=2013" xr:uid="{D2EBE1E0-4875-417B-B6D9-12C0122D776B}"/>
    <hyperlink ref="O304" r:id="rId646" display="https://barttorvik.com/team.php?team=Northwestern&amp;year=2013" xr:uid="{5EE3A3EC-5ED2-4B1A-891B-FD8031C5E3D8}"/>
    <hyperlink ref="P306" r:id="rId647" display="https://barttorvik.com/trank.php?&amp;begin=20121101&amp;end=20130318&amp;conlimit=All&amp;year=2013&amp;top=0&amp;venue=H&amp;type=All&amp;mingames=0&amp;quad=5&amp;rpi=" xr:uid="{7C8BC147-02A9-440D-887A-9ECEA482F853}"/>
    <hyperlink ref="O307" r:id="rId648" display="https://barttorvik.com/team.php?team=Coastal+Carolina&amp;year=2013" xr:uid="{B71D3B2F-B98C-40D8-992A-5492A1AD1E15}"/>
    <hyperlink ref="O309" r:id="rId649" display="https://barttorvik.com/team.php?team=Manhattan&amp;year=2013" xr:uid="{872745A0-48F4-4AEF-9C1E-63F55E2C573A}"/>
    <hyperlink ref="O311" r:id="rId650" display="https://barttorvik.com/team.php?team=Illinois+Chicago&amp;year=2013" xr:uid="{4E248897-63C1-472A-9D69-2E9C808A2087}"/>
    <hyperlink ref="O313" r:id="rId651" display="https://barttorvik.com/team.php?team=Cal+Poly&amp;year=2013" xr:uid="{63CA93B1-11F6-421B-AF96-CD63BE525B3B}"/>
    <hyperlink ref="O315" r:id="rId652" display="https://barttorvik.com/team.php?team=Montana&amp;year=2013" xr:uid="{C9218092-3855-454C-BF98-9E8FE9CDA6BC}"/>
    <hyperlink ref="O316" r:id="rId653" display="https://barttorvik.com/team.php?team=Montana&amp;year=2013" xr:uid="{F604E7A4-C7F7-42FD-A284-D020DEF905B3}"/>
    <hyperlink ref="O317" r:id="rId654" display="https://barttorvik.com/team.php?team=Hawaii&amp;year=2013" xr:uid="{62F07D87-F41C-43EB-AF36-CB244C32A981}"/>
    <hyperlink ref="O319" r:id="rId655" display="https://barttorvik.com/team.php?team=Tennessee+St.&amp;year=2013" xr:uid="{AE9AF35C-45EF-4522-9897-138D063E7CC0}"/>
    <hyperlink ref="O321" r:id="rId656" display="https://barttorvik.com/team.php?team=UAB&amp;year=2013" xr:uid="{B9A86999-3BE8-4682-BB8E-672E674AA7F3}"/>
    <hyperlink ref="O323" r:id="rId657" display="https://barttorvik.com/team.php?team=Houston&amp;year=2013" xr:uid="{10993271-6701-4105-ABB4-5823B1F5B8BF}"/>
    <hyperlink ref="O325" r:id="rId658" display="https://barttorvik.com/team.php?team=Rhode+Island&amp;year=2013" xr:uid="{2DEA45C0-A98C-4E23-B29C-DAABA0514D26}"/>
    <hyperlink ref="O327" r:id="rId659" display="https://barttorvik.com/team.php?team=Charleston+Southern&amp;year=2013" xr:uid="{C4F5816B-05EC-4680-A236-6306283BD4EE}"/>
    <hyperlink ref="O329" r:id="rId660" display="https://barttorvik.com/team.php?team=DePaul&amp;year=2013" xr:uid="{BC932A7C-7034-4653-81C4-0B6281AD666F}"/>
    <hyperlink ref="O331" r:id="rId661" display="https://barttorvik.com/team.php?team=Loyola+Chicago&amp;year=2013" xr:uid="{F625B5DA-0061-4B12-95A4-EBCB0F928B3F}"/>
    <hyperlink ref="O333" r:id="rId662" display="https://barttorvik.com/team.php?team=Bowling+Green&amp;year=2013" xr:uid="{13C77C25-4182-4598-80AB-06F95EE3BDEA}"/>
    <hyperlink ref="O335" r:id="rId663" display="https://barttorvik.com/team.php?team=Kent+St.&amp;year=2013" xr:uid="{9505E0A0-42CF-4AD2-ACD9-8B81BE4C2710}"/>
    <hyperlink ref="O337" r:id="rId664" display="https://barttorvik.com/team.php?team=Nevada&amp;year=2013" xr:uid="{8AAB312B-5EC5-4F67-8B6C-6DBA1C526D93}"/>
    <hyperlink ref="O339" r:id="rId665" display="https://barttorvik.com/team.php?team=North+Carolina+Central&amp;year=2013" xr:uid="{9EAACF99-BF17-49AE-B030-A643FA920544}"/>
    <hyperlink ref="O341" r:id="rId666" display="https://barttorvik.com/team.php?team=Lafayette&amp;year=2013" xr:uid="{9045DF1C-DD4C-49A4-B6F2-B2C0A10A60A2}"/>
    <hyperlink ref="O343" r:id="rId667" display="https://barttorvik.com/team.php?team=College+of+Charleston&amp;year=2013" xr:uid="{D60C0655-7592-4DF8-BAF3-D47AB4C201A7}"/>
    <hyperlink ref="O345" r:id="rId668" display="https://barttorvik.com/team.php?team=East+Carolina&amp;year=2013" xr:uid="{A0A9A9B5-3DA7-49E0-A421-33FA20438205}"/>
    <hyperlink ref="O347" r:id="rId669" display="https://barttorvik.com/team.php?team=Western+Michigan&amp;year=2013" xr:uid="{28B6095A-B644-4D19-980E-5FA007616868}"/>
    <hyperlink ref="P349" r:id="rId670" display="https://barttorvik.com/team.php?team=Southern+Illinois&amp;year=2013" xr:uid="{6DC61C8E-E2FE-42E0-A482-B2C24DB0BA9D}"/>
    <hyperlink ref="P351" r:id="rId671" display="https://barttorvik.com/team.php?team=Marist&amp;year=2013" xr:uid="{69275B00-28D5-4F35-A5C3-4B912F2FA338}"/>
    <hyperlink ref="P353" r:id="rId672" display="https://barttorvik.com/team.php?team=Oral+Roberts&amp;year=2013" xr:uid="{75BA7886-1F19-49EC-90FE-0B2693AE4DCA}"/>
    <hyperlink ref="P355" r:id="rId673" display="https://barttorvik.com/team.php?team=Youngstown+St.&amp;year=2013" xr:uid="{D10B4E69-23DD-49C8-AC04-5195E005DDED}"/>
    <hyperlink ref="Q357" r:id="rId674" display="https://barttorvik.com/trank.php?&amp;begin=20121101&amp;end=20130318&amp;conlimit=All&amp;year=2013&amp;top=0&amp;venue=H&amp;type=All&amp;mingames=0&amp;quad=5&amp;rpi=" xr:uid="{F0A4B92E-3BC0-4E79-BE82-6662439D543B}"/>
    <hyperlink ref="P358" r:id="rId675" display="https://barttorvik.com/team.php?team=Marshall&amp;year=2013" xr:uid="{B4770521-788C-4C75-9A56-98D89FD1EDAC}"/>
    <hyperlink ref="P360" r:id="rId676" display="https://barttorvik.com/team.php?team=Little+Rock&amp;year=2013" xr:uid="{317A9681-EC04-489B-BF1D-E0EBEE7FE38C}"/>
    <hyperlink ref="P362" r:id="rId677" display="https://barttorvik.com/team.php?team=Boston+University&amp;year=2013" xr:uid="{AEF86007-FB4E-409E-BB70-C59F20295EEC}"/>
    <hyperlink ref="P364" r:id="rId678" display="https://barttorvik.com/team.php?team=Eastern+Michigan&amp;year=2013" xr:uid="{169EBD64-ABE6-46CC-AD9A-CDEB31C778BB}"/>
    <hyperlink ref="P366" r:id="rId679" display="https://barttorvik.com/team.php?team=Western+Kentucky&amp;year=2013" xr:uid="{9C16A1DB-54E3-4CDE-9877-03CACEB10471}"/>
    <hyperlink ref="P367" r:id="rId680" display="https://barttorvik.com/team.php?team=Western+Kentucky&amp;year=2013" xr:uid="{891C100C-50F2-4793-8E3E-4B3360C50F2F}"/>
    <hyperlink ref="P368" r:id="rId681" display="https://barttorvik.com/team.php?team=Delaware&amp;year=2013" xr:uid="{B9B23FCF-B5B1-452E-A4A3-BFAC80808A86}"/>
    <hyperlink ref="P370" r:id="rId682" display="https://barttorvik.com/team.php?team=Yale&amp;year=2013" xr:uid="{14F3A180-F345-4087-9614-B9ADD7F33AAD}"/>
    <hyperlink ref="P372" r:id="rId683" display="https://barttorvik.com/team.php?team=Georgia+St.&amp;year=2013" xr:uid="{3B686E5E-253F-4E34-A819-D5ED0A69150C}"/>
    <hyperlink ref="P374" r:id="rId684" display="https://barttorvik.com/team.php?team=South+Alabama&amp;year=2013" xr:uid="{E8CCEBB3-5E01-4B63-96B3-052060F909B6}"/>
    <hyperlink ref="P376" r:id="rId685" display="https://barttorvik.com/team.php?team=Elon&amp;year=2013" xr:uid="{C84B0721-6B83-4F2F-ACAF-153063390988}"/>
    <hyperlink ref="P378" r:id="rId686" display="https://barttorvik.com/team.php?team=Buffalo&amp;year=2013" xr:uid="{DD3B4EAB-7D2F-40E2-92D5-96424FD89F2B}"/>
    <hyperlink ref="P380" r:id="rId687" display="https://barttorvik.com/team.php?team=Albany&amp;year=2013" xr:uid="{DF8A8CD8-277B-4CCB-A9F3-17B823037B38}"/>
    <hyperlink ref="P381" r:id="rId688" display="https://barttorvik.com/team.php?team=Albany&amp;year=2013" xr:uid="{2DAA1E4D-B6B6-492B-AEC5-5944A96100B8}"/>
    <hyperlink ref="P382" r:id="rId689" display="https://barttorvik.com/team.php?team=Holy+Cross&amp;year=2013" xr:uid="{39940D5D-9FDC-4EF4-8B85-07BC3CB3B3ED}"/>
    <hyperlink ref="P384" r:id="rId690" display="https://barttorvik.com/team.php?team=Auburn&amp;year=2013" xr:uid="{31625128-2D2B-4528-BD72-487FE91D3C3E}"/>
    <hyperlink ref="P386" r:id="rId691" display="https://barttorvik.com/team.php?team=Jacksonville+St.&amp;year=2013" xr:uid="{78EC78A6-362E-4F4E-ADF4-9590F5292B8E}"/>
    <hyperlink ref="P388" r:id="rId692" display="https://barttorvik.com/team.php?team=Toledo&amp;year=2013" xr:uid="{D882E5A2-13F5-4682-8F2A-F7ED96F2B0A9}"/>
    <hyperlink ref="P390" r:id="rId693" display="https://barttorvik.com/team.php?team=Norfolk+St.&amp;year=2013" xr:uid="{9F00F5D2-0A21-4CBA-93BE-C487329A4BCA}"/>
    <hyperlink ref="P392" r:id="rId694" display="https://barttorvik.com/team.php?team=Drexel&amp;year=2013" xr:uid="{54A6061B-758B-45DA-A540-61C731D49D64}"/>
    <hyperlink ref="P394" r:id="rId695" display="https://barttorvik.com/team.php?team=Western+Illinois&amp;year=2013" xr:uid="{1457A210-CAFD-42E5-BA72-CCBF74B9ED64}"/>
    <hyperlink ref="P396" r:id="rId696" display="https://barttorvik.com/team.php?team=San+Diego&amp;year=2013" xr:uid="{C508D9E7-F36E-4E79-B196-28CB4B335D77}"/>
    <hyperlink ref="P398" r:id="rId697" display="https://barttorvik.com/team.php?team=Cleveland+St.&amp;year=2013" xr:uid="{DB1464A4-D6A6-4DE8-A488-F18D4BD99FEC}"/>
    <hyperlink ref="P400" r:id="rId698" display="https://barttorvik.com/team.php?team=UT+Arlington&amp;year=2013" xr:uid="{1BD05E96-FAA0-4E9B-A50A-56F65FF6BEA7}"/>
    <hyperlink ref="P402" r:id="rId699" display="https://barttorvik.com/team.php?team=Missouri+St.&amp;year=2013" xr:uid="{4D152FFC-EE44-4367-8562-AC8DE00A7D18}"/>
    <hyperlink ref="P404" r:id="rId700" display="https://barttorvik.com/team.php?team=San+Francisco&amp;year=2013" xr:uid="{E948F48E-4608-4737-8C6A-0105B497B728}"/>
    <hyperlink ref="P406" r:id="rId701" display="https://barttorvik.com/team.php?team=Arkansas+Pine+Bluff&amp;year=2013" xr:uid="{3AA97FDD-521A-4184-A43B-7999A2228F0F}"/>
    <hyperlink ref="Q408" r:id="rId702" display="https://barttorvik.com/trank.php?&amp;begin=20121101&amp;end=20130318&amp;conlimit=All&amp;year=2013&amp;top=0&amp;venue=H&amp;type=All&amp;mingames=0&amp;quad=5&amp;rpi=" xr:uid="{1732F057-CE84-4A01-BF7B-B8E4CFF4FBD4}"/>
    <hyperlink ref="P409" r:id="rId703" display="https://barttorvik.com/team.php?team=Savannah+St.&amp;year=2013" xr:uid="{6ED263F2-9897-4C35-A7C9-34B7F5816B83}"/>
    <hyperlink ref="P411" r:id="rId704" display="https://barttorvik.com/team.php?team=Louisiana+Lafayette&amp;year=2013" xr:uid="{7BDFDFD1-8CCC-4C02-B7B4-61DFE0AA6D3B}"/>
    <hyperlink ref="P413" r:id="rId705" display="https://barttorvik.com/team.php?team=Tulsa&amp;year=2013" xr:uid="{71D429E7-CE87-4B52-AC78-AAD8D78FE2FA}"/>
    <hyperlink ref="P415" r:id="rId706" display="https://barttorvik.com/team.php?team=South+Carolina&amp;year=2013" xr:uid="{5AE0D0F5-24C2-4DBB-97FC-EB8EC06EA293}"/>
    <hyperlink ref="P417" r:id="rId707" display="https://barttorvik.com/team.php?team=George+Mason&amp;year=2013" xr:uid="{810FDB81-FDC5-4A7E-A06B-80770618FB14}"/>
    <hyperlink ref="P419" r:id="rId708" display="https://barttorvik.com/team.php?team=LIU+Brooklyn&amp;year=2013" xr:uid="{05BFB120-3FAD-47BD-9EBC-824C0BA04979}"/>
    <hyperlink ref="P420" r:id="rId709" display="https://barttorvik.com/team.php?team=LIU+Brooklyn&amp;year=2013" xr:uid="{D3AD55AA-A042-4C16-B360-3C4764AA8614}"/>
    <hyperlink ref="P421" r:id="rId710" display="https://barttorvik.com/team.php?team=FIU&amp;year=2013" xr:uid="{11B99975-05E8-4DAD-8B94-291CE3F035BF}"/>
    <hyperlink ref="P423" r:id="rId711" display="https://barttorvik.com/team.php?team=Oakland&amp;year=2013" xr:uid="{A3CF7311-E619-4EBF-937D-767ABB33B9EF}"/>
    <hyperlink ref="P425" r:id="rId712" display="https://barttorvik.com/team.php?team=Rider&amp;year=2013" xr:uid="{F174D9B6-C8BE-44CB-84F5-B2D248F1BB0D}"/>
    <hyperlink ref="P427" r:id="rId713" display="https://barttorvik.com/team.php?team=Murray+St.&amp;year=2013" xr:uid="{15D1B31D-2BA3-4A1B-B1FD-04FB62F5E1DB}"/>
    <hyperlink ref="P429" r:id="rId714" display="https://barttorvik.com/team.php?team=Hartford&amp;year=2013" xr:uid="{C072051E-D62D-4F38-9379-4FD05838D305}"/>
    <hyperlink ref="P431" r:id="rId715" display="https://barttorvik.com/team.php?team=Mount+St.+Mary%27s&amp;year=2013" xr:uid="{11C32A1E-3495-41AA-95E9-BBD6A798D72C}"/>
    <hyperlink ref="P433" r:id="rId716" display="https://barttorvik.com/team.php?team=North+Texas&amp;year=2013" xr:uid="{9FEF02FB-A259-47E0-AB19-A9874A6EA730}"/>
    <hyperlink ref="P435" r:id="rId717" display="https://barttorvik.com/team.php?team=Cal+St.+Bakersfield&amp;year=2013" xr:uid="{5DA5C02A-529A-4E92-9A0B-39106FC9E007}"/>
    <hyperlink ref="P437" r:id="rId718" display="https://barttorvik.com/team.php?team=Towson&amp;year=2013" xr:uid="{8C947B6E-F52F-4C55-BE8F-035C609ADE41}"/>
    <hyperlink ref="P439" r:id="rId719" display="https://barttorvik.com/team.php?team=William+%26+Mary&amp;year=2013" xr:uid="{DEE0100B-D7C4-486A-81D9-EEC16166516F}"/>
    <hyperlink ref="P441" r:id="rId720" display="https://barttorvik.com/team.php?team=Sam+Houston+St.&amp;year=2013" xr:uid="{3BE660AE-F78D-430E-948F-22B310887DB6}"/>
    <hyperlink ref="P443" r:id="rId721" display="https://barttorvik.com/team.php?team=Northern+Colorado&amp;year=2013" xr:uid="{7294588A-1D88-4ABA-90FB-1DF90CCE86C7}"/>
    <hyperlink ref="P445" r:id="rId722" display="https://barttorvik.com/team.php?team=Fordham&amp;year=2013" xr:uid="{DED94A16-3325-4825-A9EF-A68565CA3351}"/>
    <hyperlink ref="P447" r:id="rId723" display="https://barttorvik.com/team.php?team=Wofford&amp;year=2013" xr:uid="{DC4A44CF-0FD3-436E-914B-0720D7CE7D9D}"/>
    <hyperlink ref="P449" r:id="rId724" display="https://barttorvik.com/team.php?team=Columbia&amp;year=2013" xr:uid="{3A22B65C-20A9-4764-9E03-E6C2CA421208}"/>
    <hyperlink ref="P451" r:id="rId725" display="https://barttorvik.com/team.php?team=Brown&amp;year=2013" xr:uid="{C764D5BA-50F8-4910-9B7C-DE57B3D4F183}"/>
    <hyperlink ref="P453" r:id="rId726" display="https://barttorvik.com/team.php?team=Idaho&amp;year=2013" xr:uid="{5685903C-8F83-4C05-B2AF-0B3B4697990C}"/>
    <hyperlink ref="P455" r:id="rId727" display="https://barttorvik.com/team.php?team=Northeastern&amp;year=2013" xr:uid="{9F0E4559-A501-4963-AA52-B3687A72209C}"/>
    <hyperlink ref="P457" r:id="rId728" display="https://barttorvik.com/team.php?team=North+Carolina+A%26T&amp;year=2013" xr:uid="{BCEB9404-8BAC-406D-BFDE-55B7D96AFAC5}"/>
    <hyperlink ref="P458" r:id="rId729" display="https://barttorvik.com/team.php?team=North+Carolina+A%26T&amp;year=2013" xr:uid="{0EC60314-8736-4068-A4E5-D045FA4B324B}"/>
    <hyperlink ref="Q459" r:id="rId730" display="https://barttorvik.com/trank.php?&amp;begin=20121101&amp;end=20130318&amp;conlimit=All&amp;year=2013&amp;top=0&amp;venue=H&amp;type=All&amp;mingames=0&amp;quad=5&amp;rpi=" xr:uid="{5BCE64A3-48E3-4A35-A5EB-E14847EED50C}"/>
    <hyperlink ref="P460" r:id="rId731" display="https://barttorvik.com/team.php?team=UNC+Asheville&amp;year=2013" xr:uid="{8826D025-A562-4CB9-BC47-FB6BC8E4D5C9}"/>
    <hyperlink ref="P462" r:id="rId732" display="https://barttorvik.com/team.php?team=UNC+Wilmington&amp;year=2013" xr:uid="{23B2F869-A035-4668-8652-3C1FEA5D91F2}"/>
    <hyperlink ref="P464" r:id="rId733" display="https://barttorvik.com/team.php?team=Pepperdine&amp;year=2013" xr:uid="{A7221E68-4720-46A7-BCD1-872A7A454045}"/>
    <hyperlink ref="P466" r:id="rId734" display="https://barttorvik.com/team.php?team=Quinnipiac&amp;year=2013" xr:uid="{76215755-98A5-42A1-9A9F-CEE498D5A496}"/>
    <hyperlink ref="P468" r:id="rId735" display="https://barttorvik.com/team.php?team=Florida+Atlantic&amp;year=2013" xr:uid="{0DA2DD84-46DF-480D-82B2-E4BE89DBC633}"/>
    <hyperlink ref="P470" r:id="rId736" display="https://barttorvik.com/team.php?team=Portland&amp;year=2013" xr:uid="{7E392F75-BBC4-454E-963E-9BA18762A020}"/>
    <hyperlink ref="P472" r:id="rId737" display="https://barttorvik.com/team.php?team=Northern+Kentucky&amp;year=2013" xr:uid="{C0FAE6B5-1E87-4E31-8F3D-1A827071512C}"/>
    <hyperlink ref="P474" r:id="rId738" display="https://barttorvik.com/team.php?team=Maine&amp;year=2013" xr:uid="{579D6889-68DC-4F84-B442-0EABC70B9841}"/>
    <hyperlink ref="P476" r:id="rId739" display="https://barttorvik.com/team.php?team=Duquesne&amp;year=2013" xr:uid="{0C5116CF-81A7-415E-9FEC-B2B3BBE71D14}"/>
    <hyperlink ref="P478" r:id="rId740" display="https://barttorvik.com/team.php?team=Wagner&amp;year=2013" xr:uid="{20EFD383-47D5-4FF0-A0F9-5638946F61A9}"/>
    <hyperlink ref="P480" r:id="rId741" display="https://barttorvik.com/team.php?team=UC+Davis&amp;year=2013" xr:uid="{6949A399-8C3F-40DA-B6CB-60BD71D43872}"/>
    <hyperlink ref="P482" r:id="rId742" display="https://barttorvik.com/team.php?team=Morehead+St.&amp;year=2013" xr:uid="{2698994E-4050-4A26-8D67-AB0ACEB2DB53}"/>
    <hyperlink ref="P484" r:id="rId743" display="https://barttorvik.com/team.php?team=Gardner+Webb&amp;year=2013" xr:uid="{135CA3A2-9DFA-4A8E-96BE-ECCA56EE39F0}"/>
    <hyperlink ref="P486" r:id="rId744" display="https://barttorvik.com/team.php?team=St.+Francis+NY&amp;year=2013" xr:uid="{859AD57C-12D2-4B14-8635-9419878E2384}"/>
    <hyperlink ref="P488" r:id="rId745" display="https://barttorvik.com/team.php?team=USC+Upstate&amp;year=2013" xr:uid="{110695E2-42AF-4C2E-A411-05B059FCFA97}"/>
    <hyperlink ref="P490" r:id="rId746" display="https://barttorvik.com/team.php?team=Morgan+St.&amp;year=2013" xr:uid="{531A0FF6-4ACD-433E-9E65-A9FEEF2BD621}"/>
    <hyperlink ref="P492" r:id="rId747" display="https://barttorvik.com/team.php?team=Colgate&amp;year=2013" xr:uid="{272E7FCE-7302-44A5-960C-81EDEC939C16}"/>
    <hyperlink ref="P494" r:id="rId748" display="https://barttorvik.com/team.php?team=Winthrop&amp;year=2013" xr:uid="{E2607548-9151-4490-ADDF-C04A3019D2AA}"/>
    <hyperlink ref="P496" r:id="rId749" display="https://barttorvik.com/team.php?team=Loyola+Marymount&amp;year=2013" xr:uid="{8C36D0C4-C9A1-47B2-B4DD-7D84B0CB8C47}"/>
    <hyperlink ref="P498" r:id="rId750" display="https://barttorvik.com/team.php?team=UC+Santa+Barbara&amp;year=2013" xr:uid="{11DE2375-DD39-46BC-9E0E-B212268E35CF}"/>
    <hyperlink ref="P500" r:id="rId751" display="https://barttorvik.com/team.php?team=Penn&amp;year=2013" xr:uid="{CB519CAA-BA7D-46E0-AAA8-F5A11CF7AC9B}"/>
    <hyperlink ref="P502" r:id="rId752" display="https://barttorvik.com/team.php?team=IPFW&amp;year=2013" xr:uid="{5DBFB198-1D68-4271-A3C7-F10CD0C63660}"/>
    <hyperlink ref="P504" r:id="rId753" display="https://barttorvik.com/team.php?team=Texas+Tech&amp;year=2013" xr:uid="{06DB4292-250F-46A1-A0ED-76D135C8EBDF}"/>
    <hyperlink ref="P506" r:id="rId754" display="https://barttorvik.com/team.php?team=Stetson&amp;year=2013" xr:uid="{45BA370E-A703-4BF6-B074-0C5DA59D2A22}"/>
    <hyperlink ref="P508" r:id="rId755" display="https://barttorvik.com/team.php?team=TCU&amp;year=2013" xr:uid="{A605ABEB-DB69-43A6-ACE7-81ADF8C31CBC}"/>
    <hyperlink ref="Q510" r:id="rId756" display="https://barttorvik.com/trank.php?&amp;begin=20121101&amp;end=20130318&amp;conlimit=All&amp;year=2013&amp;top=0&amp;venue=H&amp;type=All&amp;mingames=0&amp;quad=5&amp;rpi=" xr:uid="{8F90C7DA-2186-445F-90ED-A5EA1D7F0610}"/>
    <hyperlink ref="P511" r:id="rId757" display="https://barttorvik.com/team.php?team=American&amp;year=2013" xr:uid="{50D71087-AAED-40CE-822A-198EB4638FEF}"/>
    <hyperlink ref="P513" r:id="rId758" display="https://barttorvik.com/team.php?team=High+Point&amp;year=2013" xr:uid="{E79614C8-4E64-4B32-BD54-74B730DC62E1}"/>
    <hyperlink ref="P515" r:id="rId759" display="https://barttorvik.com/team.php?team=VMI&amp;year=2013" xr:uid="{3B8B89F2-134B-4A46-9C34-121A0B8C2E21}"/>
    <hyperlink ref="P517" r:id="rId760" display="https://barttorvik.com/team.php?team=Troy&amp;year=2013" xr:uid="{C43899E3-80A7-4BCD-8D26-FE9B78F343A4}"/>
    <hyperlink ref="P519" r:id="rId761" display="https://barttorvik.com/team.php?team=Mississippi+St.&amp;year=2013" xr:uid="{83DD208A-A94B-4180-8C62-632F937F4937}"/>
    <hyperlink ref="P521" r:id="rId762" display="https://barttorvik.com/team.php?team=North+Florida&amp;year=2013" xr:uid="{525793B5-849E-4773-99C1-556042981B55}"/>
    <hyperlink ref="P523" r:id="rId763" display="https://barttorvik.com/team.php?team=Tennessee+Tech&amp;year=2013" xr:uid="{FB0FDFD9-3817-4FBA-948D-AFF6274257F3}"/>
    <hyperlink ref="P525" r:id="rId764" display="https://barttorvik.com/team.php?team=Northern+Arizona&amp;year=2013" xr:uid="{7B0C8BAF-166D-4DD3-9102-2CDF3C2AA064}"/>
    <hyperlink ref="P527" r:id="rId765" display="https://barttorvik.com/team.php?team=Sacramento+St.&amp;year=2013" xr:uid="{62CB4EA1-6DBB-4CA6-B254-8C8E3A2FAE78}"/>
    <hyperlink ref="P529" r:id="rId766" display="https://barttorvik.com/team.php?team=Southern+Utah&amp;year=2013" xr:uid="{41EDD0A8-BB16-4DCD-9B5F-90DAD3BC8B93}"/>
    <hyperlink ref="P531" r:id="rId767" display="https://barttorvik.com/team.php?team=Chicago+St.&amp;year=2013" xr:uid="{A118DD48-68B0-4AF5-A704-22814B481FD2}"/>
    <hyperlink ref="P533" r:id="rId768" display="https://barttorvik.com/team.php?team=Siena&amp;year=2013" xr:uid="{0D1A039C-A234-4DBD-A35B-E24C12419C07}"/>
    <hyperlink ref="P535" r:id="rId769" display="https://barttorvik.com/team.php?team=Portland+St.&amp;year=2013" xr:uid="{985A53CB-C1A4-4E3C-BBDC-898388FDE0C6}"/>
    <hyperlink ref="P537" r:id="rId770" display="https://barttorvik.com/team.php?team=Southeast+Missouri+St.&amp;year=2013" xr:uid="{37F572A8-FEA9-49FA-A325-476BEA803C4C}"/>
    <hyperlink ref="P539" r:id="rId771" display="https://barttorvik.com/team.php?team=Miami+OH&amp;year=2013" xr:uid="{D4313A8C-0876-49BF-AC4C-2D13F4EC744A}"/>
    <hyperlink ref="P541" r:id="rId772" display="https://barttorvik.com/team.php?team=NJIT&amp;year=2013" xr:uid="{F4B121C8-441D-4CDA-A70F-6068E014885D}"/>
    <hyperlink ref="P543" r:id="rId773" display="https://barttorvik.com/team.php?team=Utah+Valley&amp;year=2013" xr:uid="{6995365D-2490-46F4-A414-7050980844B0}"/>
    <hyperlink ref="P545" r:id="rId774" display="https://barttorvik.com/team.php?team=Lipscomb&amp;year=2013" xr:uid="{F8C5B38B-DDB2-44DE-8F81-9E4BE86AA5EA}"/>
    <hyperlink ref="P547" r:id="rId775" display="https://barttorvik.com/team.php?team=UNC+Greensboro&amp;year=2013" xr:uid="{076D6FBA-9673-4F00-8601-CE5A9CE0C873}"/>
    <hyperlink ref="P549" r:id="rId776" display="https://barttorvik.com/team.php?team=Cal+St.+Fullerton&amp;year=2013" xr:uid="{EA85C6BC-5998-469B-AE70-3BD0F1E157C2}"/>
    <hyperlink ref="P551" r:id="rId777" display="https://barttorvik.com/team.php?team=North+Dakota&amp;year=2013" xr:uid="{E32D28A6-407A-4EA9-B557-9F2F19712146}"/>
    <hyperlink ref="P553" r:id="rId778" display="https://barttorvik.com/team.php?team=Seattle&amp;year=2013" xr:uid="{1A215BEF-D66A-46C1-AE8B-AC2FB08E54A1}"/>
    <hyperlink ref="P555" r:id="rId779" display="https://barttorvik.com/team.php?team=Hofstra&amp;year=2013" xr:uid="{B7A87511-765A-424C-83C3-FB0CC496B042}"/>
    <hyperlink ref="P557" r:id="rId780" display="https://barttorvik.com/team.php?team=UC+Riverside&amp;year=2013" xr:uid="{3175D345-8D39-4393-ADCA-70FECE9C9CBE}"/>
    <hyperlink ref="P559" r:id="rId781" display="https://barttorvik.com/team.php?team=Eastern+Washington&amp;year=2013" xr:uid="{375AF190-FC27-4513-80DD-25ECBA42E061}"/>
    <hyperlink ref="Q561" r:id="rId782" display="https://barttorvik.com/trank.php?&amp;begin=20121101&amp;end=20130318&amp;conlimit=All&amp;year=2013&amp;top=0&amp;venue=H&amp;type=All&amp;mingames=0&amp;quad=5&amp;rpi=" xr:uid="{E5D95402-2B9A-4896-BC5F-43171FBB0C4E}"/>
    <hyperlink ref="P562" r:id="rId783" display="https://barttorvik.com/team.php?team=New+Hampshire&amp;year=2013" xr:uid="{30A1F540-DF84-4EB8-99D3-499393A075C0}"/>
    <hyperlink ref="P564" r:id="rId784" display="https://barttorvik.com/team.php?team=Central+Michigan&amp;year=2013" xr:uid="{31A83A10-6539-4DC5-A2AB-D6BC50CC4EDD}"/>
    <hyperlink ref="P566" r:id="rId785" display="https://barttorvik.com/team.php?team=Central+Connecticut&amp;year=2013" xr:uid="{3DA29F32-8A51-42C1-9CC6-B8BF2922EF25}"/>
    <hyperlink ref="P568" r:id="rId786" display="https://barttorvik.com/team.php?team=Campbell&amp;year=2013" xr:uid="{DBAEBAC7-33BE-4DE8-823B-07963F287B59}"/>
    <hyperlink ref="P570" r:id="rId787" display="https://barttorvik.com/team.php?team=Jackson+St.&amp;year=2013" xr:uid="{C74B08A4-46CD-4024-951F-0CA5DEC7B0FA}"/>
    <hyperlink ref="P572" r:id="rId788" display="https://barttorvik.com/team.php?team=Liberty&amp;year=2013" xr:uid="{3ECCB20D-3BCF-4969-A9F9-09DD4635BABF}"/>
    <hyperlink ref="P573" r:id="rId789" display="https://barttorvik.com/team.php?team=Liberty&amp;year=2013" xr:uid="{A255E22A-C2B5-491C-80BD-C5C0F05E2B3E}"/>
    <hyperlink ref="P574" r:id="rId790" display="https://barttorvik.com/team.php?team=Appalachian+St.&amp;year=2013" xr:uid="{CA9D7E7F-8866-4A2C-83B7-B257D1E6FCF2}"/>
    <hyperlink ref="P576" r:id="rId791" display="https://barttorvik.com/team.php?team=Southeastern+Louisiana&amp;year=2013" xr:uid="{B0E04728-2218-4148-AE61-808FAD020165}"/>
    <hyperlink ref="P578" r:id="rId792" display="https://barttorvik.com/team.php?team=Montana+St.&amp;year=2013" xr:uid="{830D12C6-0064-4AB6-9A23-4A782E924043}"/>
    <hyperlink ref="P580" r:id="rId793" display="https://barttorvik.com/team.php?team=Bethune+Cookman&amp;year=2013" xr:uid="{441890A1-97DB-4296-AC97-D4DCA1BDF7E4}"/>
    <hyperlink ref="P582" r:id="rId794" display="https://barttorvik.com/team.php?team=UT+Rio+Grande+Valley&amp;year=2013" xr:uid="{67D81AE1-3F6E-4C47-963F-8D627553CCA3}"/>
    <hyperlink ref="P584" r:id="rId795" display="https://barttorvik.com/team.php?team=Georgia+Southern&amp;year=2013" xr:uid="{A046597C-847C-42DE-8915-1396C928DF9D}"/>
    <hyperlink ref="P586" r:id="rId796" display="https://barttorvik.com/team.php?team=Dartmouth&amp;year=2013" xr:uid="{9A807B61-82DF-4407-9EF2-6613D39A4EE3}"/>
    <hyperlink ref="P588" r:id="rId797" display="https://barttorvik.com/team.php?team=Sacred+Heart&amp;year=2013" xr:uid="{A8DE990C-8D3D-46D8-B943-04B0889677E4}"/>
    <hyperlink ref="P590" r:id="rId798" display="https://barttorvik.com/team.php?team=Jacksonville&amp;year=2013" xr:uid="{4BA1BCCF-1653-4BD9-ACB3-A70E8055A3A8}"/>
    <hyperlink ref="P592" r:id="rId799" display="https://barttorvik.com/team.php?team=Hampton&amp;year=2013" xr:uid="{09DFC180-4B7C-4ECF-B777-AF2969ABF71A}"/>
    <hyperlink ref="P594" r:id="rId800" display="https://barttorvik.com/team.php?team=Saint+Peter%27s&amp;year=2013" xr:uid="{C9F6A9C0-894D-4696-BDD4-AB3D8C6878AF}"/>
    <hyperlink ref="P596" r:id="rId801" display="https://barttorvik.com/team.php?team=Delaware+St.&amp;year=2013" xr:uid="{430D29C2-29F6-44DE-AA31-38FAD168A117}"/>
    <hyperlink ref="P598" r:id="rId802" display="https://barttorvik.com/team.php?team=Western+Carolina&amp;year=2013" xr:uid="{0B9B40A1-66D9-4EA7-8A75-28BF07667BC4}"/>
    <hyperlink ref="P600" r:id="rId803" display="https://barttorvik.com/team.php?team=Milwaukee&amp;year=2013" xr:uid="{459EEBAA-B5B6-4538-9807-B99F9C835ECC}"/>
    <hyperlink ref="P602" r:id="rId804" display="https://barttorvik.com/team.php?team=Eastern+Illinois&amp;year=2013" xr:uid="{0C7674D3-D2F0-4C59-958C-BE49D594BA2D}"/>
    <hyperlink ref="P604" r:id="rId805" display="https://barttorvik.com/team.php?team=Radford&amp;year=2013" xr:uid="{83ED5BD0-CA06-4100-AB89-20400677B788}"/>
    <hyperlink ref="P606" r:id="rId806" display="https://barttorvik.com/team.php?team=Cornell&amp;year=2013" xr:uid="{8BDB91D7-5E1B-49C2-AD42-F8372D4CD362}"/>
    <hyperlink ref="P608" r:id="rId807" display="https://barttorvik.com/team.php?team=Ball+St.&amp;year=2013" xr:uid="{573E8DB4-B6C4-4FF1-A51F-F2C163D509E7}"/>
    <hyperlink ref="P610" r:id="rId808" display="https://barttorvik.com/team.php?team=Cal+St.+Northridge&amp;year=2013" xr:uid="{B06B127A-E9A3-48D2-A69C-E1B8D2A537E5}"/>
    <hyperlink ref="Q612" r:id="rId809" display="https://barttorvik.com/trank.php?&amp;begin=20121101&amp;end=20130318&amp;conlimit=All&amp;year=2013&amp;top=0&amp;venue=H&amp;type=All&amp;mingames=0&amp;quad=5&amp;rpi=" xr:uid="{DC92D886-CE76-410A-B631-17476A7E5D96}"/>
    <hyperlink ref="P613" r:id="rId810" display="https://barttorvik.com/team.php?team=McNeese+St.&amp;year=2013" xr:uid="{8662D683-8A11-4254-BCB0-34D2B611667F}"/>
    <hyperlink ref="P615" r:id="rId811" display="https://barttorvik.com/team.php?team=Nicholls+St.&amp;year=2013" xr:uid="{5E821892-6AA3-4FAA-BB8D-580FC065788F}"/>
    <hyperlink ref="P617" r:id="rId812" display="https://barttorvik.com/team.php?team=Samford&amp;year=2013" xr:uid="{B6C07F02-04BE-4215-A975-6C4074171ED5}"/>
    <hyperlink ref="P619" r:id="rId813" display="https://barttorvik.com/team.php?team=Central+Arkansas&amp;year=2013" xr:uid="{62F0551F-DC74-4120-84C9-DE5FB644E85D}"/>
    <hyperlink ref="P621" r:id="rId814" display="https://barttorvik.com/team.php?team=Old+Dominion&amp;year=2013" xr:uid="{E45EE107-2A6D-4583-A531-462AA59633A6}"/>
    <hyperlink ref="P623" r:id="rId815" display="https://barttorvik.com/team.php?team=SIU+Edwardsville&amp;year=2013" xr:uid="{6FB11854-49C4-423D-BF43-558D0A530084}"/>
    <hyperlink ref="P625" r:id="rId816" display="https://barttorvik.com/team.php?team=Houston+Christian&amp;year=2013" xr:uid="{C1DD3C73-9F81-4047-93A2-BC5637383E86}"/>
    <hyperlink ref="P627" r:id="rId817" display="https://barttorvik.com/team.php?team=Idaho+St.&amp;year=2013" xr:uid="{31DC0A76-B083-47F2-BF0D-0805889198DE}"/>
    <hyperlink ref="P629" r:id="rId818" display="https://barttorvik.com/team.php?team=UTSA&amp;year=2013" xr:uid="{BF7EA0DC-3AE0-4868-89FD-E4C971FC302D}"/>
    <hyperlink ref="P631" r:id="rId819" display="https://barttorvik.com/team.php?team=UMBC&amp;year=2013" xr:uid="{38649C9C-6DE3-465B-AA2B-80BAD2F78925}"/>
    <hyperlink ref="P633" r:id="rId820" display="https://barttorvik.com/team.php?team=Howard&amp;year=2013" xr:uid="{B4E4CBA2-648F-476A-B507-455B31E28D26}"/>
    <hyperlink ref="P635" r:id="rId821" display="https://barttorvik.com/team.php?team=Chattanooga&amp;year=2013" xr:uid="{34EF39D8-C614-45C8-98F1-621A6D019A5C}"/>
    <hyperlink ref="P637" r:id="rId822" display="https://barttorvik.com/team.php?team=Monmouth&amp;year=2013" xr:uid="{1704BFEC-D51C-44EC-B8F9-6204DDF0BFB8}"/>
    <hyperlink ref="P639" r:id="rId823" display="https://barttorvik.com/team.php?team=Nebraska+Omaha&amp;year=2013" xr:uid="{47AB3109-05A4-4524-9941-8C8014A920BA}"/>
    <hyperlink ref="P641" r:id="rId824" display="https://barttorvik.com/team.php?team=Alcorn+St.&amp;year=2013" xr:uid="{63B1C134-211A-4AEA-9C8C-300B6995BCE3}"/>
    <hyperlink ref="P643" r:id="rId825" display="https://barttorvik.com/team.php?team=Austin+Peay&amp;year=2013" xr:uid="{00F6B8B3-523D-46F0-808D-57E8107C65EF}"/>
    <hyperlink ref="P645" r:id="rId826" display="https://barttorvik.com/team.php?team=South+Dakota&amp;year=2013" xr:uid="{B5F79856-833E-45DF-A8C7-87F315F597DB}"/>
    <hyperlink ref="P647" r:id="rId827" display="https://barttorvik.com/team.php?team=Texas+St.&amp;year=2013" xr:uid="{429365BF-CD78-4665-A012-930BFFDFAE61}"/>
    <hyperlink ref="P649" r:id="rId828" display="https://barttorvik.com/team.php?team=East+Tennessee+St.&amp;year=2013" xr:uid="{14C600B5-BCA6-4E1A-B35F-2E49FDF8A4DD}"/>
    <hyperlink ref="P651" r:id="rId829" display="https://barttorvik.com/team.php?team=Navy&amp;year=2013" xr:uid="{1A3BADFD-DEC4-40FE-8D88-66A1C7DC0258}"/>
    <hyperlink ref="P653" r:id="rId830" display="https://barttorvik.com/team.php?team=Prairie+View+A%26M&amp;year=2013" xr:uid="{0341A374-4001-42F4-9D73-63A1DF10CED3}"/>
    <hyperlink ref="P655" r:id="rId831" display="https://barttorvik.com/team.php?team=UMKC&amp;year=2013" xr:uid="{BCB68F06-CC77-4ACB-BA34-1ED89ECB1A71}"/>
    <hyperlink ref="P657" r:id="rId832" display="https://barttorvik.com/team.php?team=Presbyterian&amp;year=2013" xr:uid="{64BE181A-E1B1-403B-AFC4-5EE4E8D1BA2F}"/>
    <hyperlink ref="P659" r:id="rId833" display="https://barttorvik.com/team.php?team=Texas+A%26M+Corpus+Chris&amp;year=2013" xr:uid="{E6185C4A-EB8D-48F0-B723-0851D11794B3}"/>
    <hyperlink ref="P661" r:id="rId834" display="https://barttorvik.com/team.php?team=Rice&amp;year=2013" xr:uid="{7735E0AA-86E1-42C2-A5F0-50141D518B65}"/>
    <hyperlink ref="Q663" r:id="rId835" display="https://barttorvik.com/trank.php?&amp;begin=20121101&amp;end=20130318&amp;conlimit=All&amp;year=2013&amp;top=0&amp;venue=H&amp;type=All&amp;mingames=0&amp;quad=5&amp;rpi=" xr:uid="{A58F8B77-6B52-493F-844D-34525B42AC67}"/>
    <hyperlink ref="P664" r:id="rId836" display="https://barttorvik.com/team.php?team=Alabama+St.&amp;year=2013" xr:uid="{0B91E3CD-BAD8-4595-84A4-E2AAB0BD6371}"/>
    <hyperlink ref="P666" r:id="rId837" display="https://barttorvik.com/team.php?team=Alabama+A%26M&amp;year=2013" xr:uid="{32A7314D-4A03-43B0-93D2-109CD22BBDF7}"/>
    <hyperlink ref="P668" r:id="rId838" display="https://barttorvik.com/team.php?team=The+Citadel&amp;year=2013" xr:uid="{1B652C20-C6F6-475D-B4C4-955EEAEE9081}"/>
    <hyperlink ref="P670" r:id="rId839" display="https://barttorvik.com/team.php?team=Furman&amp;year=2013" xr:uid="{3768A5AF-496E-4647-88C6-E4A6DE885155}"/>
    <hyperlink ref="P672" r:id="rId840" display="https://barttorvik.com/team.php?team=Coppin+St.&amp;year=2013" xr:uid="{DBC4951A-A376-494E-A13F-6A8249371C19}"/>
    <hyperlink ref="P674" r:id="rId841" display="https://barttorvik.com/team.php?team=New+Orleans&amp;year=2013" xr:uid="{05C25FAE-E090-451C-B70E-8D62891F582B}"/>
    <hyperlink ref="P676" r:id="rId842" display="https://barttorvik.com/team.php?team=Louisiana+Monroe&amp;year=2013" xr:uid="{45044767-396E-49CE-894F-174F16CE97A3}"/>
    <hyperlink ref="P678" r:id="rId843" display="https://barttorvik.com/team.php?team=San+Jose+St.&amp;year=2013" xr:uid="{4CB7FB82-8C93-4F00-B669-79CDEE1732B1}"/>
    <hyperlink ref="P680" r:id="rId844" display="https://barttorvik.com/team.php?team=IUPUI&amp;year=2013" xr:uid="{542A8846-FA3A-4BC9-8A3B-B2548B74BD43}"/>
    <hyperlink ref="P682" r:id="rId845" display="https://barttorvik.com/team.php?team=Tennessee+Martin&amp;year=2013" xr:uid="{3B17DAFA-D807-4F55-8360-3498B1C54676}"/>
    <hyperlink ref="P684" r:id="rId846" display="https://barttorvik.com/team.php?team=Fairleigh+Dickinson&amp;year=2013" xr:uid="{EF0B2051-588E-4284-AFF8-ED4F83F69141}"/>
    <hyperlink ref="P686" r:id="rId847" display="https://barttorvik.com/team.php?team=Mississippi+Valley+St.&amp;year=2013" xr:uid="{EE4D185A-5DC1-4F65-B29D-B6DC5D89F129}"/>
    <hyperlink ref="P688" r:id="rId848" display="https://barttorvik.com/team.php?team=Binghamton&amp;year=2013" xr:uid="{DADB8F9F-00D7-46A2-85DB-BCDFB8BB86E2}"/>
    <hyperlink ref="P690" r:id="rId849" display="https://barttorvik.com/team.php?team=Northern+Illinois&amp;year=2013" xr:uid="{D2A1AB61-4B37-4E2D-8DAC-4A55599E2081}"/>
    <hyperlink ref="P692" r:id="rId850" display="https://barttorvik.com/team.php?team=St.+Francis+PA&amp;year=2013" xr:uid="{F97290C7-C680-4C47-9A86-FD74A26F90FC}"/>
    <hyperlink ref="P694" r:id="rId851" display="https://barttorvik.com/team.php?team=South+Carolina+St.&amp;year=2013" xr:uid="{43C50A0A-DF37-4FA9-92FA-EE211BBE60CC}"/>
    <hyperlink ref="P696" r:id="rId852" display="https://barttorvik.com/team.php?team=Kennesaw+St.&amp;year=2013" xr:uid="{08D20E09-12C5-44F0-86D5-41F576C306D5}"/>
    <hyperlink ref="P698" r:id="rId853" display="https://barttorvik.com/team.php?team=Longwood&amp;year=2013" xr:uid="{D626E295-0207-4C84-A7D1-698801F0C2AE}"/>
    <hyperlink ref="P700" r:id="rId854" display="https://barttorvik.com/team.php?team=Maryland+Eastern+Shore&amp;year=2013" xr:uid="{4F1053EF-5C03-46D8-A3B2-D384A1F3908B}"/>
    <hyperlink ref="P702" r:id="rId855" display="https://barttorvik.com/team.php?team=Lamar&amp;year=2013" xr:uid="{252D5B2E-7C76-4C49-BC25-2F8343D95717}"/>
    <hyperlink ref="P704" r:id="rId856" display="https://barttorvik.com/team.php?team=Florida+A%26M&amp;year=2013" xr:uid="{3834691C-B1CE-4302-BD77-9930B6BF78BB}"/>
    <hyperlink ref="P706" r:id="rId857" display="https://barttorvik.com/team.php?team=Grambling+St.&amp;year=2013" xr:uid="{9E95FFD8-8935-4D17-87BF-4C8D6B0AF7B4}"/>
    <hyperlink ref="Q708" r:id="rId858" display="https://barttorvik.com/trank.php?&amp;begin=20121101&amp;end=20130318&amp;conlimit=All&amp;year=2013&amp;top=0&amp;venue=H&amp;type=All&amp;mingames=0&amp;quad=5&amp;rpi=" xr:uid="{B6AA2417-934A-4B1F-A60C-7CA71CEBBC3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52CE-E794-4F35-A3CF-E4F401B9CCFB}">
  <dimension ref="A1:N708"/>
  <sheetViews>
    <sheetView topLeftCell="A259" workbookViewId="0">
      <selection activeCell="E2" sqref="E2:F348"/>
    </sheetView>
  </sheetViews>
  <sheetFormatPr defaultRowHeight="15" x14ac:dyDescent="0.25"/>
  <cols>
    <col min="4" max="4" width="10.42578125" bestFit="1" customWidth="1"/>
  </cols>
  <sheetData>
    <row r="1" spans="1:14" x14ac:dyDescent="0.25">
      <c r="A1" t="s">
        <v>39</v>
      </c>
      <c r="B1" t="s">
        <v>40</v>
      </c>
      <c r="D1" t="s">
        <v>41</v>
      </c>
      <c r="E1" t="s">
        <v>49</v>
      </c>
      <c r="F1" t="s">
        <v>48</v>
      </c>
      <c r="J1" t="s">
        <v>51</v>
      </c>
      <c r="K1">
        <v>0.60270000000000001</v>
      </c>
      <c r="M1" s="12" t="s">
        <v>135</v>
      </c>
      <c r="N1" s="14">
        <v>0.97940000000000005</v>
      </c>
    </row>
    <row r="2" spans="1:14" ht="15.75" thickBot="1" x14ac:dyDescent="0.3">
      <c r="A2" t="str">
        <f>IF(B2=D2, "", "BAD")</f>
        <v/>
      </c>
      <c r="B2" t="s">
        <v>51</v>
      </c>
      <c r="D2" t="s">
        <v>51</v>
      </c>
      <c r="E2">
        <v>0.60270000000000001</v>
      </c>
      <c r="F2">
        <v>132</v>
      </c>
      <c r="J2" t="s">
        <v>52</v>
      </c>
      <c r="K2">
        <v>0.85489999999999999</v>
      </c>
      <c r="M2" s="13" t="s">
        <v>403</v>
      </c>
      <c r="N2" s="15">
        <v>1</v>
      </c>
    </row>
    <row r="3" spans="1:14" x14ac:dyDescent="0.25">
      <c r="A3" t="str">
        <f t="shared" ref="A3:A66" si="0">IF(B3=D3, "", "BAD")</f>
        <v/>
      </c>
      <c r="B3" t="s">
        <v>52</v>
      </c>
      <c r="D3" t="s">
        <v>52</v>
      </c>
      <c r="E3">
        <v>0.85489999999999999</v>
      </c>
      <c r="F3">
        <v>35</v>
      </c>
      <c r="J3" t="s">
        <v>53</v>
      </c>
      <c r="K3">
        <v>0.74219999999999997</v>
      </c>
      <c r="M3" s="12" t="s">
        <v>180</v>
      </c>
      <c r="N3" s="14">
        <v>0.97709999999999997</v>
      </c>
    </row>
    <row r="4" spans="1:14" ht="15.75" thickBot="1" x14ac:dyDescent="0.3">
      <c r="A4" t="str">
        <f t="shared" si="0"/>
        <v/>
      </c>
      <c r="B4" t="s">
        <v>53</v>
      </c>
      <c r="D4" t="s">
        <v>53</v>
      </c>
      <c r="E4">
        <v>0.74219999999999997</v>
      </c>
      <c r="F4">
        <v>81</v>
      </c>
      <c r="J4" t="s">
        <v>54</v>
      </c>
      <c r="K4">
        <v>0.1331</v>
      </c>
      <c r="M4" s="13" t="s">
        <v>400</v>
      </c>
      <c r="N4" s="15">
        <v>2</v>
      </c>
    </row>
    <row r="5" spans="1:14" x14ac:dyDescent="0.25">
      <c r="A5" t="str">
        <f t="shared" si="0"/>
        <v/>
      </c>
      <c r="B5" t="s">
        <v>54</v>
      </c>
      <c r="D5" t="s">
        <v>54</v>
      </c>
      <c r="E5">
        <v>0.1331</v>
      </c>
      <c r="F5">
        <v>315</v>
      </c>
      <c r="J5" t="s">
        <v>55</v>
      </c>
      <c r="K5">
        <v>0.12470000000000001</v>
      </c>
      <c r="M5" s="12" t="s">
        <v>169</v>
      </c>
      <c r="N5" s="16">
        <v>0.97430000000000005</v>
      </c>
    </row>
    <row r="6" spans="1:14" ht="15.75" thickBot="1" x14ac:dyDescent="0.3">
      <c r="A6" t="str">
        <f t="shared" si="0"/>
        <v/>
      </c>
      <c r="B6" t="s">
        <v>55</v>
      </c>
      <c r="D6" t="s">
        <v>55</v>
      </c>
      <c r="E6">
        <v>0.12470000000000001</v>
      </c>
      <c r="F6">
        <v>322</v>
      </c>
      <c r="J6" t="s">
        <v>56</v>
      </c>
      <c r="K6">
        <v>0.55030000000000001</v>
      </c>
      <c r="M6" s="13" t="s">
        <v>400</v>
      </c>
      <c r="N6" s="17">
        <v>3</v>
      </c>
    </row>
    <row r="7" spans="1:14" x14ac:dyDescent="0.25">
      <c r="A7" t="str">
        <f t="shared" si="0"/>
        <v/>
      </c>
      <c r="B7" t="s">
        <v>56</v>
      </c>
      <c r="D7" t="s">
        <v>56</v>
      </c>
      <c r="E7">
        <v>0.55030000000000001</v>
      </c>
      <c r="F7">
        <v>152</v>
      </c>
      <c r="J7" t="s">
        <v>57</v>
      </c>
      <c r="K7">
        <v>0.15110000000000001</v>
      </c>
      <c r="M7" s="12" t="s">
        <v>122</v>
      </c>
      <c r="N7" s="18">
        <v>0.96960000000000002</v>
      </c>
    </row>
    <row r="8" spans="1:14" ht="15.75" thickBot="1" x14ac:dyDescent="0.3">
      <c r="A8" t="str">
        <f t="shared" si="0"/>
        <v/>
      </c>
      <c r="B8" t="s">
        <v>57</v>
      </c>
      <c r="D8" t="s">
        <v>57</v>
      </c>
      <c r="E8">
        <v>0.15110000000000001</v>
      </c>
      <c r="F8">
        <v>306</v>
      </c>
      <c r="J8" t="s">
        <v>58</v>
      </c>
      <c r="K8">
        <v>0.1928</v>
      </c>
      <c r="M8" s="13" t="s">
        <v>405</v>
      </c>
      <c r="N8" s="19">
        <v>4</v>
      </c>
    </row>
    <row r="9" spans="1:14" x14ac:dyDescent="0.25">
      <c r="A9" t="str">
        <f t="shared" si="0"/>
        <v/>
      </c>
      <c r="B9" t="s">
        <v>58</v>
      </c>
      <c r="D9" t="s">
        <v>58</v>
      </c>
      <c r="E9">
        <v>0.1928</v>
      </c>
      <c r="F9">
        <v>290</v>
      </c>
      <c r="J9" t="s">
        <v>59</v>
      </c>
      <c r="K9">
        <v>0.14599999999999999</v>
      </c>
      <c r="M9" s="12" t="s">
        <v>197</v>
      </c>
      <c r="N9" s="20">
        <v>0.96709999999999996</v>
      </c>
    </row>
    <row r="10" spans="1:14" ht="15.75" thickBot="1" x14ac:dyDescent="0.3">
      <c r="A10" t="str">
        <f t="shared" si="0"/>
        <v/>
      </c>
      <c r="B10" t="s">
        <v>59</v>
      </c>
      <c r="D10" t="s">
        <v>59</v>
      </c>
      <c r="E10">
        <v>0.14599999999999999</v>
      </c>
      <c r="F10">
        <v>308</v>
      </c>
      <c r="J10" t="s">
        <v>60</v>
      </c>
      <c r="K10">
        <v>0.94540000000000002</v>
      </c>
      <c r="M10" s="13" t="s">
        <v>399</v>
      </c>
      <c r="N10" s="21">
        <v>5</v>
      </c>
    </row>
    <row r="11" spans="1:14" x14ac:dyDescent="0.25">
      <c r="A11" t="str">
        <f t="shared" si="0"/>
        <v/>
      </c>
      <c r="B11" t="s">
        <v>60</v>
      </c>
      <c r="D11" t="s">
        <v>60</v>
      </c>
      <c r="E11">
        <v>0.94540000000000002</v>
      </c>
      <c r="F11">
        <v>10</v>
      </c>
      <c r="J11" t="s">
        <v>61</v>
      </c>
      <c r="K11">
        <v>0.67749999999999999</v>
      </c>
      <c r="M11" s="12" t="s">
        <v>329</v>
      </c>
      <c r="N11" s="22">
        <v>0.96060000000000001</v>
      </c>
    </row>
    <row r="12" spans="1:14" ht="15.75" thickBot="1" x14ac:dyDescent="0.3">
      <c r="A12" t="str">
        <f t="shared" si="0"/>
        <v/>
      </c>
      <c r="B12" t="s">
        <v>61</v>
      </c>
      <c r="D12" t="s">
        <v>61</v>
      </c>
      <c r="E12">
        <v>0.67749999999999999</v>
      </c>
      <c r="F12">
        <v>105</v>
      </c>
      <c r="J12" t="s">
        <v>62</v>
      </c>
      <c r="K12">
        <v>0.82730000000000004</v>
      </c>
      <c r="M12" s="13" t="s">
        <v>409</v>
      </c>
      <c r="N12" s="23">
        <v>6</v>
      </c>
    </row>
    <row r="13" spans="1:14" x14ac:dyDescent="0.25">
      <c r="A13" t="str">
        <f t="shared" si="0"/>
        <v/>
      </c>
      <c r="B13" t="s">
        <v>62</v>
      </c>
      <c r="D13" t="s">
        <v>62</v>
      </c>
      <c r="E13">
        <v>0.82730000000000004</v>
      </c>
      <c r="F13">
        <v>51</v>
      </c>
      <c r="J13" t="s">
        <v>64</v>
      </c>
      <c r="K13">
        <v>0.1066</v>
      </c>
      <c r="M13" s="12" t="s">
        <v>215</v>
      </c>
      <c r="N13" s="24">
        <v>0.95889999999999997</v>
      </c>
    </row>
    <row r="14" spans="1:14" ht="15.75" thickBot="1" x14ac:dyDescent="0.3">
      <c r="A14" t="str">
        <f t="shared" si="0"/>
        <v/>
      </c>
      <c r="B14" t="s">
        <v>63</v>
      </c>
      <c r="D14" t="s">
        <v>63</v>
      </c>
      <c r="E14">
        <v>0.36580000000000001</v>
      </c>
      <c r="F14">
        <v>217</v>
      </c>
      <c r="J14" t="s">
        <v>65</v>
      </c>
      <c r="K14">
        <v>0.42280000000000001</v>
      </c>
      <c r="M14" s="13" t="s">
        <v>406</v>
      </c>
      <c r="N14" s="25">
        <v>7</v>
      </c>
    </row>
    <row r="15" spans="1:14" x14ac:dyDescent="0.25">
      <c r="A15" t="str">
        <f t="shared" si="0"/>
        <v/>
      </c>
      <c r="B15" t="s">
        <v>64</v>
      </c>
      <c r="D15" t="s">
        <v>64</v>
      </c>
      <c r="E15">
        <v>0.1066</v>
      </c>
      <c r="F15">
        <v>327</v>
      </c>
      <c r="J15" t="s">
        <v>66</v>
      </c>
      <c r="K15">
        <v>0.42720000000000002</v>
      </c>
      <c r="M15" s="12" t="s">
        <v>372</v>
      </c>
      <c r="N15" s="26">
        <v>0.95720000000000005</v>
      </c>
    </row>
    <row r="16" spans="1:14" ht="15.75" thickBot="1" x14ac:dyDescent="0.3">
      <c r="A16" t="str">
        <f t="shared" si="0"/>
        <v/>
      </c>
      <c r="B16" t="s">
        <v>65</v>
      </c>
      <c r="D16" t="s">
        <v>65</v>
      </c>
      <c r="E16">
        <v>0.42280000000000001</v>
      </c>
      <c r="F16">
        <v>195</v>
      </c>
      <c r="J16" t="s">
        <v>67</v>
      </c>
      <c r="K16">
        <v>0.44579999999999997</v>
      </c>
      <c r="M16" s="13" t="s">
        <v>414</v>
      </c>
      <c r="N16" s="27">
        <v>8</v>
      </c>
    </row>
    <row r="17" spans="1:14" x14ac:dyDescent="0.25">
      <c r="A17" t="str">
        <f t="shared" si="0"/>
        <v/>
      </c>
      <c r="B17" t="s">
        <v>66</v>
      </c>
      <c r="D17" t="s">
        <v>66</v>
      </c>
      <c r="E17">
        <v>0.42720000000000002</v>
      </c>
      <c r="F17">
        <v>192</v>
      </c>
      <c r="J17" t="s">
        <v>68</v>
      </c>
      <c r="K17">
        <v>0.18210000000000001</v>
      </c>
      <c r="M17" s="12" t="s">
        <v>219</v>
      </c>
      <c r="N17" s="28">
        <v>0.95589999999999997</v>
      </c>
    </row>
    <row r="18" spans="1:14" ht="15.75" thickBot="1" x14ac:dyDescent="0.3">
      <c r="A18" t="str">
        <f t="shared" si="0"/>
        <v/>
      </c>
      <c r="B18" t="s">
        <v>67</v>
      </c>
      <c r="D18" t="s">
        <v>67</v>
      </c>
      <c r="E18">
        <v>0.44579999999999997</v>
      </c>
      <c r="F18">
        <v>184</v>
      </c>
      <c r="J18" t="s">
        <v>69</v>
      </c>
      <c r="K18">
        <v>0.2928</v>
      </c>
      <c r="M18" s="13" t="s">
        <v>427</v>
      </c>
      <c r="N18" s="29">
        <v>9</v>
      </c>
    </row>
    <row r="19" spans="1:14" x14ac:dyDescent="0.25">
      <c r="A19" t="str">
        <f t="shared" si="0"/>
        <v/>
      </c>
      <c r="B19" t="s">
        <v>68</v>
      </c>
      <c r="D19" t="s">
        <v>68</v>
      </c>
      <c r="E19">
        <v>0.18210000000000001</v>
      </c>
      <c r="F19">
        <v>297</v>
      </c>
      <c r="J19" t="s">
        <v>70</v>
      </c>
      <c r="K19">
        <v>0.82369999999999999</v>
      </c>
      <c r="M19" s="12" t="s">
        <v>60</v>
      </c>
      <c r="N19" s="30">
        <v>0.94540000000000002</v>
      </c>
    </row>
    <row r="20" spans="1:14" ht="15.75" thickBot="1" x14ac:dyDescent="0.3">
      <c r="A20" t="str">
        <f t="shared" si="0"/>
        <v/>
      </c>
      <c r="B20" t="s">
        <v>69</v>
      </c>
      <c r="D20" t="s">
        <v>69</v>
      </c>
      <c r="E20">
        <v>0.2928</v>
      </c>
      <c r="F20">
        <v>248</v>
      </c>
      <c r="J20" t="s">
        <v>71</v>
      </c>
      <c r="K20">
        <v>0.84570000000000001</v>
      </c>
      <c r="M20" s="13" t="s">
        <v>408</v>
      </c>
      <c r="N20" s="31">
        <v>10</v>
      </c>
    </row>
    <row r="21" spans="1:14" x14ac:dyDescent="0.25">
      <c r="A21" t="str">
        <f t="shared" si="0"/>
        <v/>
      </c>
      <c r="B21" t="s">
        <v>70</v>
      </c>
      <c r="D21" t="s">
        <v>70</v>
      </c>
      <c r="E21">
        <v>0.82369999999999999</v>
      </c>
      <c r="F21">
        <v>52</v>
      </c>
      <c r="J21" t="s">
        <v>72</v>
      </c>
      <c r="K21">
        <v>0.25340000000000001</v>
      </c>
      <c r="M21" s="12" t="s">
        <v>151</v>
      </c>
      <c r="N21" s="32">
        <v>0.94369999999999998</v>
      </c>
    </row>
    <row r="22" spans="1:14" ht="15.75" thickBot="1" x14ac:dyDescent="0.3">
      <c r="A22" t="str">
        <f t="shared" si="0"/>
        <v/>
      </c>
      <c r="B22" t="s">
        <v>71</v>
      </c>
      <c r="D22" t="s">
        <v>71</v>
      </c>
      <c r="E22">
        <v>0.84570000000000001</v>
      </c>
      <c r="F22">
        <v>41</v>
      </c>
      <c r="J22" t="s">
        <v>73</v>
      </c>
      <c r="K22">
        <v>6.7400000000000002E-2</v>
      </c>
      <c r="M22" s="13" t="s">
        <v>402</v>
      </c>
      <c r="N22" s="33">
        <v>11</v>
      </c>
    </row>
    <row r="23" spans="1:14" x14ac:dyDescent="0.25">
      <c r="A23" t="str">
        <f t="shared" si="0"/>
        <v/>
      </c>
      <c r="B23" t="s">
        <v>72</v>
      </c>
      <c r="D23" t="s">
        <v>72</v>
      </c>
      <c r="E23">
        <v>0.25340000000000001</v>
      </c>
      <c r="F23">
        <v>270</v>
      </c>
      <c r="J23" t="s">
        <v>74</v>
      </c>
      <c r="K23">
        <v>0.85129999999999995</v>
      </c>
      <c r="M23" s="12" t="s">
        <v>99</v>
      </c>
      <c r="N23" s="34">
        <v>0.94230000000000003</v>
      </c>
    </row>
    <row r="24" spans="1:14" ht="15.75" thickBot="1" x14ac:dyDescent="0.3">
      <c r="A24" t="str">
        <f t="shared" si="0"/>
        <v/>
      </c>
      <c r="B24" t="s">
        <v>73</v>
      </c>
      <c r="D24" t="s">
        <v>73</v>
      </c>
      <c r="E24">
        <v>6.7400000000000002E-2</v>
      </c>
      <c r="F24">
        <v>339</v>
      </c>
      <c r="J24" t="s">
        <v>75</v>
      </c>
      <c r="K24">
        <v>0.57450000000000001</v>
      </c>
      <c r="M24" s="13" t="s">
        <v>412</v>
      </c>
      <c r="N24" s="35">
        <v>12</v>
      </c>
    </row>
    <row r="25" spans="1:14" x14ac:dyDescent="0.25">
      <c r="A25" t="str">
        <f t="shared" si="0"/>
        <v/>
      </c>
      <c r="B25" t="s">
        <v>74</v>
      </c>
      <c r="D25" t="s">
        <v>74</v>
      </c>
      <c r="E25">
        <v>0.85129999999999995</v>
      </c>
      <c r="F25">
        <v>38</v>
      </c>
      <c r="J25" t="s">
        <v>76</v>
      </c>
      <c r="K25">
        <v>0.62</v>
      </c>
      <c r="M25" s="12" t="s">
        <v>274</v>
      </c>
      <c r="N25" s="36">
        <v>0.93820000000000003</v>
      </c>
    </row>
    <row r="26" spans="1:14" ht="15.75" thickBot="1" x14ac:dyDescent="0.3">
      <c r="A26" t="str">
        <f t="shared" si="0"/>
        <v/>
      </c>
      <c r="B26" t="s">
        <v>75</v>
      </c>
      <c r="D26" t="s">
        <v>75</v>
      </c>
      <c r="E26">
        <v>0.57450000000000001</v>
      </c>
      <c r="F26">
        <v>141</v>
      </c>
      <c r="J26" t="s">
        <v>77</v>
      </c>
      <c r="K26">
        <v>0.36230000000000001</v>
      </c>
      <c r="M26" s="13" t="s">
        <v>404</v>
      </c>
      <c r="N26" s="37">
        <v>13</v>
      </c>
    </row>
    <row r="27" spans="1:14" x14ac:dyDescent="0.25">
      <c r="A27" t="str">
        <f t="shared" si="0"/>
        <v/>
      </c>
      <c r="B27" t="s">
        <v>76</v>
      </c>
      <c r="D27" t="s">
        <v>76</v>
      </c>
      <c r="E27">
        <v>0.62</v>
      </c>
      <c r="F27">
        <v>126</v>
      </c>
      <c r="J27" t="s">
        <v>78</v>
      </c>
      <c r="K27">
        <v>0.64729999999999999</v>
      </c>
      <c r="M27" s="12" t="s">
        <v>111</v>
      </c>
      <c r="N27" s="38">
        <v>0.93300000000000005</v>
      </c>
    </row>
    <row r="28" spans="1:14" ht="15.75" thickBot="1" x14ac:dyDescent="0.3">
      <c r="A28" t="str">
        <f t="shared" si="0"/>
        <v/>
      </c>
      <c r="B28" t="s">
        <v>77</v>
      </c>
      <c r="D28" t="s">
        <v>77</v>
      </c>
      <c r="E28">
        <v>0.36230000000000001</v>
      </c>
      <c r="F28">
        <v>219</v>
      </c>
      <c r="J28" t="s">
        <v>79</v>
      </c>
      <c r="K28">
        <v>0.2162</v>
      </c>
      <c r="M28" s="13" t="s">
        <v>407</v>
      </c>
      <c r="N28" s="39">
        <v>14</v>
      </c>
    </row>
    <row r="29" spans="1:14" x14ac:dyDescent="0.25">
      <c r="A29" t="str">
        <f t="shared" si="0"/>
        <v/>
      </c>
      <c r="B29" t="s">
        <v>78</v>
      </c>
      <c r="D29" t="s">
        <v>78</v>
      </c>
      <c r="E29">
        <v>0.64729999999999999</v>
      </c>
      <c r="F29">
        <v>118</v>
      </c>
      <c r="J29" t="s">
        <v>80</v>
      </c>
      <c r="K29">
        <v>0.50109999999999999</v>
      </c>
      <c r="M29" s="12" t="s">
        <v>263</v>
      </c>
      <c r="N29" s="40">
        <v>0.93240000000000001</v>
      </c>
    </row>
    <row r="30" spans="1:14" ht="15.75" thickBot="1" x14ac:dyDescent="0.3">
      <c r="A30" t="str">
        <f t="shared" si="0"/>
        <v/>
      </c>
      <c r="B30" t="s">
        <v>79</v>
      </c>
      <c r="D30" t="s">
        <v>79</v>
      </c>
      <c r="E30">
        <v>0.2162</v>
      </c>
      <c r="F30">
        <v>283</v>
      </c>
      <c r="J30" t="s">
        <v>81</v>
      </c>
      <c r="K30">
        <v>0.83850000000000002</v>
      </c>
      <c r="M30" s="13" t="s">
        <v>405</v>
      </c>
      <c r="N30" s="41">
        <v>15</v>
      </c>
    </row>
    <row r="31" spans="1:14" x14ac:dyDescent="0.25">
      <c r="A31" t="str">
        <f t="shared" si="0"/>
        <v/>
      </c>
      <c r="B31" t="s">
        <v>80</v>
      </c>
      <c r="D31" t="s">
        <v>80</v>
      </c>
      <c r="E31">
        <v>0.50109999999999999</v>
      </c>
      <c r="F31">
        <v>163</v>
      </c>
      <c r="J31" t="s">
        <v>82</v>
      </c>
      <c r="K31">
        <v>0.42080000000000001</v>
      </c>
      <c r="M31" s="12" t="s">
        <v>265</v>
      </c>
      <c r="N31" s="42">
        <v>0.93120000000000003</v>
      </c>
    </row>
    <row r="32" spans="1:14" ht="15.75" thickBot="1" x14ac:dyDescent="0.3">
      <c r="A32" t="str">
        <f t="shared" si="0"/>
        <v/>
      </c>
      <c r="B32" t="s">
        <v>81</v>
      </c>
      <c r="D32" t="s">
        <v>81</v>
      </c>
      <c r="E32">
        <v>0.83850000000000002</v>
      </c>
      <c r="F32">
        <v>44</v>
      </c>
      <c r="J32" t="s">
        <v>83</v>
      </c>
      <c r="K32">
        <v>0.89049999999999996</v>
      </c>
      <c r="M32" s="13" t="s">
        <v>410</v>
      </c>
      <c r="N32" s="43">
        <v>16</v>
      </c>
    </row>
    <row r="33" spans="1:14" x14ac:dyDescent="0.25">
      <c r="A33" t="str">
        <f t="shared" si="0"/>
        <v/>
      </c>
      <c r="B33" t="s">
        <v>82</v>
      </c>
      <c r="D33" t="s">
        <v>82</v>
      </c>
      <c r="E33">
        <v>0.42080000000000001</v>
      </c>
      <c r="F33">
        <v>197</v>
      </c>
      <c r="J33" t="s">
        <v>84</v>
      </c>
      <c r="K33">
        <v>0.80300000000000005</v>
      </c>
      <c r="M33" s="425" t="s">
        <v>184</v>
      </c>
      <c r="N33" s="44">
        <v>0.92200000000000004</v>
      </c>
    </row>
    <row r="34" spans="1:14" ht="15.75" thickBot="1" x14ac:dyDescent="0.3">
      <c r="A34" t="str">
        <f t="shared" si="0"/>
        <v/>
      </c>
      <c r="B34" t="s">
        <v>83</v>
      </c>
      <c r="D34" t="s">
        <v>83</v>
      </c>
      <c r="E34">
        <v>0.89049999999999996</v>
      </c>
      <c r="F34">
        <v>24</v>
      </c>
      <c r="J34" t="s">
        <v>85</v>
      </c>
      <c r="K34">
        <v>0.37469999999999998</v>
      </c>
      <c r="M34" s="426"/>
      <c r="N34" s="45">
        <v>17</v>
      </c>
    </row>
    <row r="35" spans="1:14" x14ac:dyDescent="0.25">
      <c r="A35" t="str">
        <f t="shared" si="0"/>
        <v/>
      </c>
      <c r="B35" t="s">
        <v>84</v>
      </c>
      <c r="D35" t="s">
        <v>84</v>
      </c>
      <c r="E35">
        <v>0.80300000000000005</v>
      </c>
      <c r="F35">
        <v>65</v>
      </c>
      <c r="J35" t="s">
        <v>86</v>
      </c>
      <c r="K35">
        <v>0.27860000000000001</v>
      </c>
      <c r="M35" s="12" t="s">
        <v>260</v>
      </c>
      <c r="N35" s="46">
        <v>0.91410000000000002</v>
      </c>
    </row>
    <row r="36" spans="1:14" ht="15.75" thickBot="1" x14ac:dyDescent="0.3">
      <c r="A36" t="str">
        <f t="shared" si="0"/>
        <v/>
      </c>
      <c r="B36" t="s">
        <v>85</v>
      </c>
      <c r="D36" t="s">
        <v>85</v>
      </c>
      <c r="E36">
        <v>0.37469999999999998</v>
      </c>
      <c r="F36">
        <v>214</v>
      </c>
      <c r="J36" t="s">
        <v>87</v>
      </c>
      <c r="K36">
        <v>0.67720000000000002</v>
      </c>
      <c r="M36" s="13" t="s">
        <v>423</v>
      </c>
      <c r="N36" s="47">
        <v>18</v>
      </c>
    </row>
    <row r="37" spans="1:14" x14ac:dyDescent="0.25">
      <c r="A37" t="str">
        <f t="shared" si="0"/>
        <v/>
      </c>
      <c r="B37" t="s">
        <v>86</v>
      </c>
      <c r="D37" t="s">
        <v>86</v>
      </c>
      <c r="E37">
        <v>0.27860000000000001</v>
      </c>
      <c r="F37">
        <v>257</v>
      </c>
      <c r="J37" t="s">
        <v>88</v>
      </c>
      <c r="K37">
        <v>0.53300000000000003</v>
      </c>
      <c r="M37" s="12" t="s">
        <v>299</v>
      </c>
      <c r="N37" s="48">
        <v>0.90439999999999998</v>
      </c>
    </row>
    <row r="38" spans="1:14" ht="15.75" thickBot="1" x14ac:dyDescent="0.3">
      <c r="A38" t="str">
        <f t="shared" si="0"/>
        <v/>
      </c>
      <c r="B38" t="s">
        <v>87</v>
      </c>
      <c r="D38" t="s">
        <v>87</v>
      </c>
      <c r="E38">
        <v>0.67720000000000002</v>
      </c>
      <c r="F38">
        <v>106</v>
      </c>
      <c r="J38" t="s">
        <v>89</v>
      </c>
      <c r="K38">
        <v>0.80020000000000002</v>
      </c>
      <c r="M38" s="13" t="s">
        <v>407</v>
      </c>
      <c r="N38" s="49">
        <v>19</v>
      </c>
    </row>
    <row r="39" spans="1:14" x14ac:dyDescent="0.25">
      <c r="A39" t="str">
        <f t="shared" si="0"/>
        <v/>
      </c>
      <c r="B39" t="s">
        <v>88</v>
      </c>
      <c r="D39" t="s">
        <v>88</v>
      </c>
      <c r="E39">
        <v>0.53300000000000003</v>
      </c>
      <c r="F39">
        <v>157</v>
      </c>
      <c r="J39" t="s">
        <v>90</v>
      </c>
      <c r="K39">
        <v>0.2311</v>
      </c>
      <c r="M39" s="12" t="s">
        <v>268</v>
      </c>
      <c r="N39" s="50">
        <v>0.90059999999999996</v>
      </c>
    </row>
    <row r="40" spans="1:14" ht="15.75" thickBot="1" x14ac:dyDescent="0.3">
      <c r="A40" t="str">
        <f t="shared" si="0"/>
        <v/>
      </c>
      <c r="B40" t="s">
        <v>89</v>
      </c>
      <c r="D40" t="s">
        <v>89</v>
      </c>
      <c r="E40">
        <v>0.80020000000000002</v>
      </c>
      <c r="F40">
        <v>67</v>
      </c>
      <c r="J40" t="s">
        <v>91</v>
      </c>
      <c r="K40">
        <v>0.66100000000000003</v>
      </c>
      <c r="M40" s="13" t="s">
        <v>430</v>
      </c>
      <c r="N40" s="51">
        <v>20</v>
      </c>
    </row>
    <row r="41" spans="1:14" x14ac:dyDescent="0.25">
      <c r="A41" t="str">
        <f t="shared" si="0"/>
        <v/>
      </c>
      <c r="B41" t="s">
        <v>90</v>
      </c>
      <c r="D41" t="s">
        <v>90</v>
      </c>
      <c r="E41">
        <v>0.2311</v>
      </c>
      <c r="F41">
        <v>276</v>
      </c>
      <c r="J41" t="s">
        <v>92</v>
      </c>
      <c r="K41">
        <v>0.23300000000000001</v>
      </c>
      <c r="M41" s="12" t="s">
        <v>388</v>
      </c>
      <c r="N41" s="52">
        <v>0.89949999999999997</v>
      </c>
    </row>
    <row r="42" spans="1:14" ht="15.75" thickBot="1" x14ac:dyDescent="0.3">
      <c r="A42" t="str">
        <f t="shared" si="0"/>
        <v/>
      </c>
      <c r="B42" t="s">
        <v>91</v>
      </c>
      <c r="D42" t="s">
        <v>91</v>
      </c>
      <c r="E42">
        <v>0.66100000000000003</v>
      </c>
      <c r="F42">
        <v>113</v>
      </c>
      <c r="J42" t="s">
        <v>93</v>
      </c>
      <c r="K42">
        <v>0.41220000000000001</v>
      </c>
      <c r="M42" s="13" t="s">
        <v>422</v>
      </c>
      <c r="N42" s="53">
        <v>21</v>
      </c>
    </row>
    <row r="43" spans="1:14" x14ac:dyDescent="0.25">
      <c r="A43" t="str">
        <f t="shared" si="0"/>
        <v/>
      </c>
      <c r="B43" t="s">
        <v>92</v>
      </c>
      <c r="D43" t="s">
        <v>92</v>
      </c>
      <c r="E43">
        <v>0.23300000000000001</v>
      </c>
      <c r="F43">
        <v>275</v>
      </c>
      <c r="J43" t="s">
        <v>94</v>
      </c>
      <c r="K43">
        <v>0.40250000000000002</v>
      </c>
      <c r="M43" s="12" t="s">
        <v>361</v>
      </c>
      <c r="N43" s="54">
        <v>0.89900000000000002</v>
      </c>
    </row>
    <row r="44" spans="1:14" ht="15.75" thickBot="1" x14ac:dyDescent="0.3">
      <c r="A44" t="str">
        <f t="shared" si="0"/>
        <v/>
      </c>
      <c r="B44" t="s">
        <v>93</v>
      </c>
      <c r="D44" t="s">
        <v>93</v>
      </c>
      <c r="E44">
        <v>0.41220000000000001</v>
      </c>
      <c r="F44">
        <v>203</v>
      </c>
      <c r="J44" t="s">
        <v>95</v>
      </c>
      <c r="K44">
        <v>0.50890000000000002</v>
      </c>
      <c r="M44" s="13" t="s">
        <v>410</v>
      </c>
      <c r="N44" s="55">
        <v>22</v>
      </c>
    </row>
    <row r="45" spans="1:14" x14ac:dyDescent="0.25">
      <c r="A45" t="str">
        <f t="shared" si="0"/>
        <v/>
      </c>
      <c r="B45" t="s">
        <v>94</v>
      </c>
      <c r="D45" t="s">
        <v>94</v>
      </c>
      <c r="E45">
        <v>0.40250000000000002</v>
      </c>
      <c r="F45">
        <v>206</v>
      </c>
      <c r="J45" t="s">
        <v>96</v>
      </c>
      <c r="K45">
        <v>0.70189999999999997</v>
      </c>
      <c r="M45" s="12" t="s">
        <v>391</v>
      </c>
      <c r="N45" s="56">
        <v>0.89739999999999998</v>
      </c>
    </row>
    <row r="46" spans="1:14" ht="15.75" thickBot="1" x14ac:dyDescent="0.3">
      <c r="A46" t="str">
        <f t="shared" si="0"/>
        <v/>
      </c>
      <c r="B46" t="s">
        <v>95</v>
      </c>
      <c r="D46" t="s">
        <v>95</v>
      </c>
      <c r="E46">
        <v>0.50890000000000002</v>
      </c>
      <c r="F46">
        <v>159</v>
      </c>
      <c r="J46" t="s">
        <v>97</v>
      </c>
      <c r="K46">
        <v>0.29959999999999998</v>
      </c>
      <c r="M46" s="13" t="s">
        <v>410</v>
      </c>
      <c r="N46" s="57">
        <v>23</v>
      </c>
    </row>
    <row r="47" spans="1:14" x14ac:dyDescent="0.25">
      <c r="A47" t="str">
        <f t="shared" si="0"/>
        <v/>
      </c>
      <c r="B47" t="s">
        <v>96</v>
      </c>
      <c r="D47" t="s">
        <v>96</v>
      </c>
      <c r="E47">
        <v>0.70189999999999997</v>
      </c>
      <c r="F47">
        <v>96</v>
      </c>
      <c r="J47" t="s">
        <v>98</v>
      </c>
      <c r="K47">
        <v>0.15740000000000001</v>
      </c>
      <c r="M47" s="12" t="s">
        <v>83</v>
      </c>
      <c r="N47" s="58">
        <v>0.89049999999999996</v>
      </c>
    </row>
    <row r="48" spans="1:14" ht="15.75" thickBot="1" x14ac:dyDescent="0.3">
      <c r="A48" t="str">
        <f t="shared" si="0"/>
        <v/>
      </c>
      <c r="B48" t="s">
        <v>97</v>
      </c>
      <c r="D48" t="s">
        <v>97</v>
      </c>
      <c r="E48">
        <v>0.29959999999999998</v>
      </c>
      <c r="F48">
        <v>244</v>
      </c>
      <c r="J48" t="s">
        <v>99</v>
      </c>
      <c r="K48">
        <v>0.94230000000000003</v>
      </c>
      <c r="M48" s="13" t="s">
        <v>416</v>
      </c>
      <c r="N48" s="59">
        <v>24</v>
      </c>
    </row>
    <row r="49" spans="1:14" x14ac:dyDescent="0.25">
      <c r="A49" t="str">
        <f t="shared" si="0"/>
        <v/>
      </c>
      <c r="B49" t="s">
        <v>98</v>
      </c>
      <c r="D49" t="s">
        <v>98</v>
      </c>
      <c r="E49">
        <v>0.15740000000000001</v>
      </c>
      <c r="F49">
        <v>304</v>
      </c>
      <c r="J49" t="s">
        <v>100</v>
      </c>
      <c r="K49">
        <v>0.77610000000000001</v>
      </c>
      <c r="M49" s="12" t="s">
        <v>146</v>
      </c>
      <c r="N49" s="60">
        <v>0.88819999999999999</v>
      </c>
    </row>
    <row r="50" spans="1:14" ht="15.75" thickBot="1" x14ac:dyDescent="0.3">
      <c r="A50" t="str">
        <f t="shared" si="0"/>
        <v/>
      </c>
      <c r="B50" t="s">
        <v>99</v>
      </c>
      <c r="D50" t="s">
        <v>99</v>
      </c>
      <c r="E50">
        <v>0.94230000000000003</v>
      </c>
      <c r="F50">
        <v>12</v>
      </c>
      <c r="J50" t="s">
        <v>101</v>
      </c>
      <c r="K50">
        <v>0.29870000000000002</v>
      </c>
      <c r="M50" s="13" t="s">
        <v>401</v>
      </c>
      <c r="N50" s="61">
        <v>25</v>
      </c>
    </row>
    <row r="51" spans="1:14" ht="15.75" thickBot="1" x14ac:dyDescent="0.3">
      <c r="A51" t="str">
        <f t="shared" si="0"/>
        <v/>
      </c>
      <c r="B51" t="s">
        <v>100</v>
      </c>
      <c r="D51" t="s">
        <v>100</v>
      </c>
      <c r="E51">
        <v>0.77610000000000001</v>
      </c>
      <c r="F51">
        <v>71</v>
      </c>
      <c r="J51" t="s">
        <v>102</v>
      </c>
      <c r="K51">
        <v>0.28129999999999999</v>
      </c>
      <c r="M51" s="62" t="s">
        <v>25</v>
      </c>
      <c r="N51" s="63" t="s">
        <v>398</v>
      </c>
    </row>
    <row r="52" spans="1:14" x14ac:dyDescent="0.25">
      <c r="A52" t="str">
        <f t="shared" si="0"/>
        <v/>
      </c>
      <c r="B52" t="s">
        <v>101</v>
      </c>
      <c r="D52" t="s">
        <v>101</v>
      </c>
      <c r="E52">
        <v>0.29870000000000002</v>
      </c>
      <c r="F52">
        <v>245</v>
      </c>
      <c r="J52" t="s">
        <v>103</v>
      </c>
      <c r="K52">
        <v>0.27129999999999999</v>
      </c>
      <c r="M52" s="12" t="s">
        <v>166</v>
      </c>
      <c r="N52" s="64">
        <v>0.88780000000000003</v>
      </c>
    </row>
    <row r="53" spans="1:14" ht="15.75" thickBot="1" x14ac:dyDescent="0.3">
      <c r="A53" t="str">
        <f t="shared" si="0"/>
        <v/>
      </c>
      <c r="B53" t="s">
        <v>102</v>
      </c>
      <c r="D53" t="s">
        <v>102</v>
      </c>
      <c r="E53">
        <v>0.28129999999999999</v>
      </c>
      <c r="F53">
        <v>255</v>
      </c>
      <c r="J53" t="s">
        <v>104</v>
      </c>
      <c r="K53">
        <v>0.63439999999999996</v>
      </c>
      <c r="M53" s="13" t="s">
        <v>407</v>
      </c>
      <c r="N53" s="65">
        <v>26</v>
      </c>
    </row>
    <row r="54" spans="1:14" x14ac:dyDescent="0.25">
      <c r="A54" t="str">
        <f t="shared" si="0"/>
        <v/>
      </c>
      <c r="B54" t="s">
        <v>103</v>
      </c>
      <c r="D54" t="s">
        <v>103</v>
      </c>
      <c r="E54">
        <v>0.27129999999999999</v>
      </c>
      <c r="F54">
        <v>260</v>
      </c>
      <c r="J54" t="s">
        <v>105</v>
      </c>
      <c r="K54">
        <v>0.8226</v>
      </c>
      <c r="M54" s="12" t="s">
        <v>213</v>
      </c>
      <c r="N54" s="66">
        <v>0.87739999999999996</v>
      </c>
    </row>
    <row r="55" spans="1:14" ht="15.75" thickBot="1" x14ac:dyDescent="0.3">
      <c r="A55" t="str">
        <f t="shared" si="0"/>
        <v/>
      </c>
      <c r="B55" t="s">
        <v>104</v>
      </c>
      <c r="D55" t="s">
        <v>104</v>
      </c>
      <c r="E55">
        <v>0.63439999999999996</v>
      </c>
      <c r="F55">
        <v>124</v>
      </c>
      <c r="J55" t="s">
        <v>106</v>
      </c>
      <c r="K55">
        <v>0.87370000000000003</v>
      </c>
      <c r="M55" s="13" t="s">
        <v>418</v>
      </c>
      <c r="N55" s="67">
        <v>27</v>
      </c>
    </row>
    <row r="56" spans="1:14" x14ac:dyDescent="0.25">
      <c r="A56" t="str">
        <f t="shared" si="0"/>
        <v/>
      </c>
      <c r="B56" t="s">
        <v>105</v>
      </c>
      <c r="D56" t="s">
        <v>105</v>
      </c>
      <c r="E56">
        <v>0.8226</v>
      </c>
      <c r="F56">
        <v>55</v>
      </c>
      <c r="J56" t="s">
        <v>107</v>
      </c>
      <c r="K56">
        <v>0.58109999999999995</v>
      </c>
      <c r="M56" s="12" t="s">
        <v>106</v>
      </c>
      <c r="N56" s="68">
        <v>0.87370000000000003</v>
      </c>
    </row>
    <row r="57" spans="1:14" ht="15.75" thickBot="1" x14ac:dyDescent="0.3">
      <c r="A57" t="str">
        <f t="shared" si="0"/>
        <v/>
      </c>
      <c r="B57" t="s">
        <v>106</v>
      </c>
      <c r="D57" t="s">
        <v>106</v>
      </c>
      <c r="E57">
        <v>0.87370000000000003</v>
      </c>
      <c r="F57">
        <v>28</v>
      </c>
      <c r="J57" t="s">
        <v>108</v>
      </c>
      <c r="K57">
        <v>0.85199999999999998</v>
      </c>
      <c r="M57" s="13" t="s">
        <v>420</v>
      </c>
      <c r="N57" s="69">
        <v>28</v>
      </c>
    </row>
    <row r="58" spans="1:14" x14ac:dyDescent="0.25">
      <c r="A58" t="str">
        <f t="shared" si="0"/>
        <v/>
      </c>
      <c r="B58" t="s">
        <v>107</v>
      </c>
      <c r="D58" t="s">
        <v>107</v>
      </c>
      <c r="E58">
        <v>0.58109999999999995</v>
      </c>
      <c r="F58">
        <v>140</v>
      </c>
      <c r="J58" t="s">
        <v>109</v>
      </c>
      <c r="K58">
        <v>0.2611</v>
      </c>
      <c r="M58" s="425" t="s">
        <v>394</v>
      </c>
      <c r="N58" s="70">
        <v>0.87239999999999995</v>
      </c>
    </row>
    <row r="59" spans="1:14" ht="15.75" thickBot="1" x14ac:dyDescent="0.3">
      <c r="A59" t="str">
        <f t="shared" si="0"/>
        <v/>
      </c>
      <c r="B59" t="s">
        <v>108</v>
      </c>
      <c r="D59" t="s">
        <v>108</v>
      </c>
      <c r="E59">
        <v>0.85199999999999998</v>
      </c>
      <c r="F59">
        <v>37</v>
      </c>
      <c r="J59" t="s">
        <v>110</v>
      </c>
      <c r="K59">
        <v>0.31619999999999998</v>
      </c>
      <c r="M59" s="426"/>
      <c r="N59" s="71">
        <v>29</v>
      </c>
    </row>
    <row r="60" spans="1:14" x14ac:dyDescent="0.25">
      <c r="A60" t="str">
        <f t="shared" si="0"/>
        <v/>
      </c>
      <c r="B60" t="s">
        <v>109</v>
      </c>
      <c r="D60" t="s">
        <v>109</v>
      </c>
      <c r="E60">
        <v>0.2611</v>
      </c>
      <c r="F60">
        <v>264</v>
      </c>
      <c r="J60" t="s">
        <v>111</v>
      </c>
      <c r="K60">
        <v>0.93300000000000005</v>
      </c>
      <c r="M60" s="12" t="s">
        <v>216</v>
      </c>
      <c r="N60" s="72">
        <v>0.87150000000000005</v>
      </c>
    </row>
    <row r="61" spans="1:14" ht="15.75" thickBot="1" x14ac:dyDescent="0.3">
      <c r="A61" t="str">
        <f t="shared" si="0"/>
        <v/>
      </c>
      <c r="B61" t="s">
        <v>110</v>
      </c>
      <c r="D61" t="s">
        <v>110</v>
      </c>
      <c r="E61">
        <v>0.31619999999999998</v>
      </c>
      <c r="F61">
        <v>237</v>
      </c>
      <c r="J61" t="s">
        <v>112</v>
      </c>
      <c r="K61">
        <v>0.18379999999999999</v>
      </c>
      <c r="M61" s="13" t="s">
        <v>411</v>
      </c>
      <c r="N61" s="73">
        <v>30</v>
      </c>
    </row>
    <row r="62" spans="1:14" x14ac:dyDescent="0.25">
      <c r="A62" t="str">
        <f t="shared" si="0"/>
        <v/>
      </c>
      <c r="B62" t="s">
        <v>111</v>
      </c>
      <c r="D62" t="s">
        <v>111</v>
      </c>
      <c r="E62">
        <v>0.93300000000000005</v>
      </c>
      <c r="F62">
        <v>14</v>
      </c>
      <c r="J62" t="s">
        <v>113</v>
      </c>
      <c r="K62">
        <v>0.70450000000000002</v>
      </c>
      <c r="M62" s="12" t="s">
        <v>247</v>
      </c>
      <c r="N62" s="74">
        <v>0.86660000000000004</v>
      </c>
    </row>
    <row r="63" spans="1:14" ht="15.75" thickBot="1" x14ac:dyDescent="0.3">
      <c r="A63" t="str">
        <f t="shared" si="0"/>
        <v/>
      </c>
      <c r="B63" t="s">
        <v>112</v>
      </c>
      <c r="D63" t="s">
        <v>112</v>
      </c>
      <c r="E63">
        <v>0.18379999999999999</v>
      </c>
      <c r="F63">
        <v>294</v>
      </c>
      <c r="J63" t="s">
        <v>114</v>
      </c>
      <c r="K63">
        <v>0.81510000000000005</v>
      </c>
      <c r="M63" s="13" t="s">
        <v>404</v>
      </c>
      <c r="N63" s="75">
        <v>31</v>
      </c>
    </row>
    <row r="64" spans="1:14" x14ac:dyDescent="0.25">
      <c r="A64" t="str">
        <f t="shared" si="0"/>
        <v/>
      </c>
      <c r="B64" t="s">
        <v>113</v>
      </c>
      <c r="D64" t="s">
        <v>113</v>
      </c>
      <c r="E64">
        <v>0.70450000000000002</v>
      </c>
      <c r="F64">
        <v>94</v>
      </c>
      <c r="J64" t="s">
        <v>115</v>
      </c>
      <c r="K64">
        <v>0.56289999999999996</v>
      </c>
      <c r="M64" s="12" t="s">
        <v>217</v>
      </c>
      <c r="N64" s="76">
        <v>0.85860000000000003</v>
      </c>
    </row>
    <row r="65" spans="1:14" ht="15.75" thickBot="1" x14ac:dyDescent="0.3">
      <c r="A65" t="str">
        <f t="shared" si="0"/>
        <v/>
      </c>
      <c r="B65" t="s">
        <v>114</v>
      </c>
      <c r="D65" t="s">
        <v>114</v>
      </c>
      <c r="E65">
        <v>0.81510000000000005</v>
      </c>
      <c r="F65">
        <v>61</v>
      </c>
      <c r="J65" t="s">
        <v>116</v>
      </c>
      <c r="K65">
        <v>0.128</v>
      </c>
      <c r="M65" s="13" t="s">
        <v>435</v>
      </c>
      <c r="N65" s="77">
        <v>32</v>
      </c>
    </row>
    <row r="66" spans="1:14" x14ac:dyDescent="0.25">
      <c r="A66" t="str">
        <f t="shared" si="0"/>
        <v/>
      </c>
      <c r="B66" t="s">
        <v>115</v>
      </c>
      <c r="D66" t="s">
        <v>115</v>
      </c>
      <c r="E66">
        <v>0.56289999999999996</v>
      </c>
      <c r="F66">
        <v>147</v>
      </c>
      <c r="J66" t="s">
        <v>117</v>
      </c>
      <c r="K66">
        <v>0.67069999999999996</v>
      </c>
      <c r="M66" s="12" t="s">
        <v>223</v>
      </c>
      <c r="N66" s="78">
        <v>0.85650000000000004</v>
      </c>
    </row>
    <row r="67" spans="1:14" ht="15.75" thickBot="1" x14ac:dyDescent="0.3">
      <c r="A67" t="str">
        <f t="shared" ref="A67:A130" si="1">IF(B67=D67, "", "BAD")</f>
        <v/>
      </c>
      <c r="B67" t="s">
        <v>116</v>
      </c>
      <c r="D67" t="s">
        <v>116</v>
      </c>
      <c r="E67">
        <v>0.128</v>
      </c>
      <c r="F67">
        <v>318</v>
      </c>
      <c r="J67" t="s">
        <v>118</v>
      </c>
      <c r="K67">
        <v>0.5867</v>
      </c>
      <c r="M67" s="13" t="s">
        <v>421</v>
      </c>
      <c r="N67" s="79">
        <v>33</v>
      </c>
    </row>
    <row r="68" spans="1:14" x14ac:dyDescent="0.25">
      <c r="A68" t="str">
        <f t="shared" si="1"/>
        <v/>
      </c>
      <c r="B68" t="s">
        <v>117</v>
      </c>
      <c r="D68" t="s">
        <v>117</v>
      </c>
      <c r="E68">
        <v>0.67069999999999996</v>
      </c>
      <c r="F68">
        <v>108</v>
      </c>
      <c r="J68" t="s">
        <v>119</v>
      </c>
      <c r="K68">
        <v>0.6673</v>
      </c>
      <c r="M68" s="425" t="s">
        <v>375</v>
      </c>
      <c r="N68" s="80">
        <v>0.85629999999999995</v>
      </c>
    </row>
    <row r="69" spans="1:14" ht="15.75" thickBot="1" x14ac:dyDescent="0.3">
      <c r="A69" t="str">
        <f t="shared" si="1"/>
        <v/>
      </c>
      <c r="B69" t="s">
        <v>118</v>
      </c>
      <c r="D69" t="s">
        <v>118</v>
      </c>
      <c r="E69">
        <v>0.5867</v>
      </c>
      <c r="F69">
        <v>135</v>
      </c>
      <c r="J69" t="s">
        <v>120</v>
      </c>
      <c r="K69">
        <v>0.67090000000000005</v>
      </c>
      <c r="M69" s="426"/>
      <c r="N69" s="81">
        <v>34</v>
      </c>
    </row>
    <row r="70" spans="1:14" x14ac:dyDescent="0.25">
      <c r="A70" t="str">
        <f t="shared" si="1"/>
        <v/>
      </c>
      <c r="B70" t="s">
        <v>119</v>
      </c>
      <c r="D70" t="s">
        <v>119</v>
      </c>
      <c r="E70">
        <v>0.6673</v>
      </c>
      <c r="F70">
        <v>109</v>
      </c>
      <c r="J70" t="s">
        <v>121</v>
      </c>
      <c r="K70">
        <v>0.56559999999999999</v>
      </c>
      <c r="M70" s="12" t="s">
        <v>52</v>
      </c>
      <c r="N70" s="82">
        <v>0.85489999999999999</v>
      </c>
    </row>
    <row r="71" spans="1:14" ht="15.75" thickBot="1" x14ac:dyDescent="0.3">
      <c r="A71" t="str">
        <f t="shared" si="1"/>
        <v/>
      </c>
      <c r="B71" t="s">
        <v>120</v>
      </c>
      <c r="D71" t="s">
        <v>120</v>
      </c>
      <c r="E71">
        <v>0.67090000000000005</v>
      </c>
      <c r="F71">
        <v>107</v>
      </c>
      <c r="J71" t="s">
        <v>122</v>
      </c>
      <c r="K71">
        <v>0.96960000000000002</v>
      </c>
      <c r="M71" s="13" t="s">
        <v>431</v>
      </c>
      <c r="N71" s="83">
        <v>35</v>
      </c>
    </row>
    <row r="72" spans="1:14" x14ac:dyDescent="0.25">
      <c r="A72" t="str">
        <f t="shared" si="1"/>
        <v/>
      </c>
      <c r="B72" t="s">
        <v>121</v>
      </c>
      <c r="D72" t="s">
        <v>121</v>
      </c>
      <c r="E72">
        <v>0.56559999999999999</v>
      </c>
      <c r="F72">
        <v>144</v>
      </c>
      <c r="J72" t="s">
        <v>123</v>
      </c>
      <c r="K72">
        <v>0.41560000000000002</v>
      </c>
      <c r="M72" s="12" t="s">
        <v>294</v>
      </c>
      <c r="N72" s="84">
        <v>0.85489999999999999</v>
      </c>
    </row>
    <row r="73" spans="1:14" ht="15.75" thickBot="1" x14ac:dyDescent="0.3">
      <c r="A73" t="str">
        <f t="shared" si="1"/>
        <v/>
      </c>
      <c r="B73" t="s">
        <v>122</v>
      </c>
      <c r="D73" t="s">
        <v>122</v>
      </c>
      <c r="E73">
        <v>0.96960000000000002</v>
      </c>
      <c r="F73">
        <v>4</v>
      </c>
      <c r="J73" t="s">
        <v>124</v>
      </c>
      <c r="K73">
        <v>0.42880000000000001</v>
      </c>
      <c r="M73" s="13" t="s">
        <v>419</v>
      </c>
      <c r="N73" s="85">
        <v>36</v>
      </c>
    </row>
    <row r="74" spans="1:14" x14ac:dyDescent="0.25">
      <c r="A74" t="str">
        <f t="shared" si="1"/>
        <v/>
      </c>
      <c r="B74" t="s">
        <v>123</v>
      </c>
      <c r="D74" t="s">
        <v>123</v>
      </c>
      <c r="E74">
        <v>0.41560000000000002</v>
      </c>
      <c r="F74">
        <v>200</v>
      </c>
      <c r="J74" t="s">
        <v>125</v>
      </c>
      <c r="K74">
        <v>6.3399999999999998E-2</v>
      </c>
      <c r="M74" s="425" t="s">
        <v>108</v>
      </c>
      <c r="N74" s="86">
        <v>0.85199999999999998</v>
      </c>
    </row>
    <row r="75" spans="1:14" ht="15.75" thickBot="1" x14ac:dyDescent="0.3">
      <c r="A75" t="str">
        <f t="shared" si="1"/>
        <v/>
      </c>
      <c r="B75" t="s">
        <v>124</v>
      </c>
      <c r="D75" t="s">
        <v>124</v>
      </c>
      <c r="E75">
        <v>0.42880000000000001</v>
      </c>
      <c r="F75">
        <v>191</v>
      </c>
      <c r="J75" t="s">
        <v>126</v>
      </c>
      <c r="K75">
        <v>0.2296</v>
      </c>
      <c r="M75" s="426"/>
      <c r="N75" s="87">
        <v>37</v>
      </c>
    </row>
    <row r="76" spans="1:14" x14ac:dyDescent="0.25">
      <c r="A76" t="str">
        <f t="shared" si="1"/>
        <v/>
      </c>
      <c r="B76" t="s">
        <v>125</v>
      </c>
      <c r="D76" t="s">
        <v>125</v>
      </c>
      <c r="E76">
        <v>6.3399999999999998E-2</v>
      </c>
      <c r="F76">
        <v>340</v>
      </c>
      <c r="J76" t="s">
        <v>127</v>
      </c>
      <c r="K76">
        <v>0.55269999999999997</v>
      </c>
      <c r="M76" s="12" t="s">
        <v>74</v>
      </c>
      <c r="N76" s="88">
        <v>0.85129999999999995</v>
      </c>
    </row>
    <row r="77" spans="1:14" ht="15.75" thickBot="1" x14ac:dyDescent="0.3">
      <c r="A77" t="str">
        <f t="shared" si="1"/>
        <v/>
      </c>
      <c r="B77" t="s">
        <v>126</v>
      </c>
      <c r="D77" t="s">
        <v>126</v>
      </c>
      <c r="E77">
        <v>0.2296</v>
      </c>
      <c r="F77">
        <v>277</v>
      </c>
      <c r="J77" t="s">
        <v>128</v>
      </c>
      <c r="K77">
        <v>0.23580000000000001</v>
      </c>
      <c r="M77" s="13" t="s">
        <v>432</v>
      </c>
      <c r="N77" s="89">
        <v>38</v>
      </c>
    </row>
    <row r="78" spans="1:14" x14ac:dyDescent="0.25">
      <c r="A78" t="str">
        <f t="shared" si="1"/>
        <v/>
      </c>
      <c r="B78" t="s">
        <v>127</v>
      </c>
      <c r="D78" t="s">
        <v>127</v>
      </c>
      <c r="E78">
        <v>0.55269999999999997</v>
      </c>
      <c r="F78">
        <v>150</v>
      </c>
      <c r="J78" t="s">
        <v>129</v>
      </c>
      <c r="K78">
        <v>0.2606</v>
      </c>
      <c r="M78" s="12" t="s">
        <v>355</v>
      </c>
      <c r="N78" s="90">
        <v>0.84730000000000005</v>
      </c>
    </row>
    <row r="79" spans="1:14" ht="15.75" thickBot="1" x14ac:dyDescent="0.3">
      <c r="A79" t="str">
        <f t="shared" si="1"/>
        <v/>
      </c>
      <c r="B79" t="s">
        <v>128</v>
      </c>
      <c r="D79" t="s">
        <v>128</v>
      </c>
      <c r="E79">
        <v>0.23580000000000001</v>
      </c>
      <c r="F79">
        <v>273</v>
      </c>
      <c r="J79" t="s">
        <v>130</v>
      </c>
      <c r="K79">
        <v>0.499</v>
      </c>
      <c r="M79" s="13" t="s">
        <v>426</v>
      </c>
      <c r="N79" s="91">
        <v>39</v>
      </c>
    </row>
    <row r="80" spans="1:14" x14ac:dyDescent="0.25">
      <c r="A80" t="str">
        <f t="shared" si="1"/>
        <v/>
      </c>
      <c r="B80" t="s">
        <v>129</v>
      </c>
      <c r="D80" t="s">
        <v>129</v>
      </c>
      <c r="E80">
        <v>0.2606</v>
      </c>
      <c r="F80">
        <v>266</v>
      </c>
      <c r="J80" t="s">
        <v>131</v>
      </c>
      <c r="K80">
        <v>0.71579999999999999</v>
      </c>
      <c r="M80" s="12" t="s">
        <v>293</v>
      </c>
      <c r="N80" s="92">
        <v>0.84640000000000004</v>
      </c>
    </row>
    <row r="81" spans="1:14" ht="15.75" thickBot="1" x14ac:dyDescent="0.3">
      <c r="A81" t="str">
        <f t="shared" si="1"/>
        <v/>
      </c>
      <c r="B81" t="s">
        <v>130</v>
      </c>
      <c r="D81" t="s">
        <v>130</v>
      </c>
      <c r="E81">
        <v>0.499</v>
      </c>
      <c r="F81">
        <v>166</v>
      </c>
      <c r="J81" t="s">
        <v>132</v>
      </c>
      <c r="K81">
        <v>0.50539999999999996</v>
      </c>
      <c r="M81" s="13" t="s">
        <v>413</v>
      </c>
      <c r="N81" s="93">
        <v>40</v>
      </c>
    </row>
    <row r="82" spans="1:14" x14ac:dyDescent="0.25">
      <c r="A82" t="str">
        <f t="shared" si="1"/>
        <v/>
      </c>
      <c r="B82" t="s">
        <v>131</v>
      </c>
      <c r="D82" t="s">
        <v>131</v>
      </c>
      <c r="E82">
        <v>0.71579999999999999</v>
      </c>
      <c r="F82">
        <v>90</v>
      </c>
      <c r="J82" t="s">
        <v>133</v>
      </c>
      <c r="K82">
        <v>0.1648</v>
      </c>
      <c r="M82" s="12" t="s">
        <v>71</v>
      </c>
      <c r="N82" s="94">
        <v>0.84570000000000001</v>
      </c>
    </row>
    <row r="83" spans="1:14" ht="15.75" thickBot="1" x14ac:dyDescent="0.3">
      <c r="A83" t="str">
        <f t="shared" si="1"/>
        <v/>
      </c>
      <c r="B83" t="s">
        <v>132</v>
      </c>
      <c r="D83" t="s">
        <v>132</v>
      </c>
      <c r="E83">
        <v>0.50539999999999996</v>
      </c>
      <c r="F83">
        <v>160</v>
      </c>
      <c r="J83" t="s">
        <v>134</v>
      </c>
      <c r="K83">
        <v>0.41909999999999997</v>
      </c>
      <c r="M83" s="13" t="s">
        <v>419</v>
      </c>
      <c r="N83" s="95">
        <v>41</v>
      </c>
    </row>
    <row r="84" spans="1:14" x14ac:dyDescent="0.25">
      <c r="A84" t="str">
        <f t="shared" si="1"/>
        <v/>
      </c>
      <c r="B84" t="s">
        <v>133</v>
      </c>
      <c r="D84" t="s">
        <v>133</v>
      </c>
      <c r="E84">
        <v>0.1648</v>
      </c>
      <c r="F84">
        <v>302</v>
      </c>
      <c r="J84" t="s">
        <v>135</v>
      </c>
      <c r="K84">
        <v>0.97940000000000005</v>
      </c>
      <c r="M84" s="12" t="s">
        <v>205</v>
      </c>
      <c r="N84" s="96">
        <v>0.84430000000000005</v>
      </c>
    </row>
    <row r="85" spans="1:14" ht="15.75" thickBot="1" x14ac:dyDescent="0.3">
      <c r="A85" t="str">
        <f t="shared" si="1"/>
        <v/>
      </c>
      <c r="B85" t="s">
        <v>134</v>
      </c>
      <c r="D85" t="s">
        <v>134</v>
      </c>
      <c r="E85">
        <v>0.41909999999999997</v>
      </c>
      <c r="F85">
        <v>198</v>
      </c>
      <c r="J85" t="s">
        <v>136</v>
      </c>
      <c r="K85">
        <v>9.1999999999999998E-2</v>
      </c>
      <c r="M85" s="13" t="s">
        <v>403</v>
      </c>
      <c r="N85" s="97">
        <v>42</v>
      </c>
    </row>
    <row r="86" spans="1:14" x14ac:dyDescent="0.25">
      <c r="A86" t="str">
        <f t="shared" si="1"/>
        <v/>
      </c>
      <c r="B86" t="s">
        <v>135</v>
      </c>
      <c r="D86" t="s">
        <v>135</v>
      </c>
      <c r="E86">
        <v>0.97940000000000005</v>
      </c>
      <c r="F86">
        <v>1</v>
      </c>
      <c r="J86" t="s">
        <v>137</v>
      </c>
      <c r="K86">
        <v>0.30790000000000001</v>
      </c>
      <c r="M86" s="12" t="s">
        <v>211</v>
      </c>
      <c r="N86" s="98">
        <v>0.84419999999999995</v>
      </c>
    </row>
    <row r="87" spans="1:14" ht="15.75" thickBot="1" x14ac:dyDescent="0.3">
      <c r="A87" t="str">
        <f t="shared" si="1"/>
        <v/>
      </c>
      <c r="B87" t="s">
        <v>136</v>
      </c>
      <c r="D87" t="s">
        <v>136</v>
      </c>
      <c r="E87">
        <v>9.1999999999999998E-2</v>
      </c>
      <c r="F87">
        <v>332</v>
      </c>
      <c r="J87" t="s">
        <v>138</v>
      </c>
      <c r="K87">
        <v>0.65200000000000002</v>
      </c>
      <c r="M87" s="13" t="s">
        <v>416</v>
      </c>
      <c r="N87" s="99">
        <v>43</v>
      </c>
    </row>
    <row r="88" spans="1:14" x14ac:dyDescent="0.25">
      <c r="A88" t="str">
        <f t="shared" si="1"/>
        <v/>
      </c>
      <c r="B88" t="s">
        <v>137</v>
      </c>
      <c r="D88" t="s">
        <v>137</v>
      </c>
      <c r="E88">
        <v>0.30790000000000001</v>
      </c>
      <c r="F88">
        <v>240</v>
      </c>
      <c r="J88" t="s">
        <v>139</v>
      </c>
      <c r="K88">
        <v>0.69320000000000004</v>
      </c>
      <c r="M88" s="12" t="s">
        <v>81</v>
      </c>
      <c r="N88" s="100">
        <v>0.83850000000000002</v>
      </c>
    </row>
    <row r="89" spans="1:14" ht="15.75" thickBot="1" x14ac:dyDescent="0.3">
      <c r="A89" t="str">
        <f t="shared" si="1"/>
        <v/>
      </c>
      <c r="B89" t="s">
        <v>138</v>
      </c>
      <c r="D89" t="s">
        <v>138</v>
      </c>
      <c r="E89">
        <v>0.65200000000000002</v>
      </c>
      <c r="F89">
        <v>116</v>
      </c>
      <c r="J89" t="s">
        <v>140</v>
      </c>
      <c r="K89">
        <v>0.26650000000000001</v>
      </c>
      <c r="M89" s="13" t="s">
        <v>419</v>
      </c>
      <c r="N89" s="101">
        <v>44</v>
      </c>
    </row>
    <row r="90" spans="1:14" x14ac:dyDescent="0.25">
      <c r="A90" t="str">
        <f t="shared" si="1"/>
        <v/>
      </c>
      <c r="B90" t="s">
        <v>139</v>
      </c>
      <c r="D90" t="s">
        <v>139</v>
      </c>
      <c r="E90">
        <v>0.69320000000000004</v>
      </c>
      <c r="F90">
        <v>100</v>
      </c>
      <c r="J90" t="s">
        <v>141</v>
      </c>
      <c r="K90">
        <v>0.53990000000000005</v>
      </c>
      <c r="M90" s="425" t="s">
        <v>207</v>
      </c>
      <c r="N90" s="102">
        <v>0.83789999999999998</v>
      </c>
    </row>
    <row r="91" spans="1:14" ht="15.75" thickBot="1" x14ac:dyDescent="0.3">
      <c r="A91" t="str">
        <f t="shared" si="1"/>
        <v/>
      </c>
      <c r="B91" t="s">
        <v>140</v>
      </c>
      <c r="D91" t="s">
        <v>140</v>
      </c>
      <c r="E91">
        <v>0.26650000000000001</v>
      </c>
      <c r="F91">
        <v>262</v>
      </c>
      <c r="J91" t="s">
        <v>142</v>
      </c>
      <c r="K91">
        <v>5.0200000000000002E-2</v>
      </c>
      <c r="M91" s="426"/>
      <c r="N91" s="103">
        <v>45</v>
      </c>
    </row>
    <row r="92" spans="1:14" x14ac:dyDescent="0.25">
      <c r="A92" t="str">
        <f t="shared" si="1"/>
        <v/>
      </c>
      <c r="B92" t="s">
        <v>141</v>
      </c>
      <c r="D92" t="s">
        <v>141</v>
      </c>
      <c r="E92">
        <v>0.53990000000000005</v>
      </c>
      <c r="F92">
        <v>156</v>
      </c>
      <c r="J92" t="s">
        <v>143</v>
      </c>
      <c r="K92">
        <v>0.59430000000000005</v>
      </c>
      <c r="M92" s="12" t="s">
        <v>244</v>
      </c>
      <c r="N92" s="104">
        <v>0.8347</v>
      </c>
    </row>
    <row r="93" spans="1:14" ht="15.75" thickBot="1" x14ac:dyDescent="0.3">
      <c r="A93" t="str">
        <f t="shared" si="1"/>
        <v/>
      </c>
      <c r="B93" t="s">
        <v>142</v>
      </c>
      <c r="D93" t="s">
        <v>142</v>
      </c>
      <c r="E93">
        <v>5.0200000000000002E-2</v>
      </c>
      <c r="F93">
        <v>343</v>
      </c>
      <c r="J93" t="s">
        <v>144</v>
      </c>
      <c r="K93">
        <v>0.70909999999999995</v>
      </c>
      <c r="M93" s="13" t="s">
        <v>420</v>
      </c>
      <c r="N93" s="105">
        <v>46</v>
      </c>
    </row>
    <row r="94" spans="1:14" x14ac:dyDescent="0.25">
      <c r="A94" t="str">
        <f t="shared" si="1"/>
        <v/>
      </c>
      <c r="B94" t="s">
        <v>143</v>
      </c>
      <c r="D94" t="s">
        <v>143</v>
      </c>
      <c r="E94">
        <v>0.59430000000000005</v>
      </c>
      <c r="F94">
        <v>134</v>
      </c>
      <c r="J94" t="s">
        <v>145</v>
      </c>
      <c r="K94">
        <v>0.64700000000000002</v>
      </c>
      <c r="M94" s="12" t="s">
        <v>181</v>
      </c>
      <c r="N94" s="106">
        <v>0.83399999999999996</v>
      </c>
    </row>
    <row r="95" spans="1:14" ht="15.75" thickBot="1" x14ac:dyDescent="0.3">
      <c r="A95" t="str">
        <f t="shared" si="1"/>
        <v/>
      </c>
      <c r="B95" t="s">
        <v>144</v>
      </c>
      <c r="D95" t="s">
        <v>144</v>
      </c>
      <c r="E95">
        <v>0.70909999999999995</v>
      </c>
      <c r="F95">
        <v>92</v>
      </c>
      <c r="J95" t="s">
        <v>146</v>
      </c>
      <c r="K95">
        <v>0.88819999999999999</v>
      </c>
      <c r="M95" s="13" t="s">
        <v>417</v>
      </c>
      <c r="N95" s="107">
        <v>47</v>
      </c>
    </row>
    <row r="96" spans="1:14" x14ac:dyDescent="0.25">
      <c r="A96" t="str">
        <f t="shared" si="1"/>
        <v/>
      </c>
      <c r="B96" t="s">
        <v>145</v>
      </c>
      <c r="D96" t="s">
        <v>145</v>
      </c>
      <c r="E96">
        <v>0.64700000000000002</v>
      </c>
      <c r="F96">
        <v>119</v>
      </c>
      <c r="J96" t="s">
        <v>147</v>
      </c>
      <c r="K96">
        <v>0.58560000000000001</v>
      </c>
      <c r="M96" s="425" t="s">
        <v>302</v>
      </c>
      <c r="N96" s="108">
        <v>0.83189999999999997</v>
      </c>
    </row>
    <row r="97" spans="1:14" ht="15.75" thickBot="1" x14ac:dyDescent="0.3">
      <c r="A97" t="str">
        <f t="shared" si="1"/>
        <v/>
      </c>
      <c r="B97" t="s">
        <v>146</v>
      </c>
      <c r="D97" t="s">
        <v>146</v>
      </c>
      <c r="E97">
        <v>0.88819999999999999</v>
      </c>
      <c r="F97">
        <v>25</v>
      </c>
      <c r="J97" t="s">
        <v>148</v>
      </c>
      <c r="K97">
        <v>0.20610000000000001</v>
      </c>
      <c r="M97" s="426"/>
      <c r="N97" s="109">
        <v>48</v>
      </c>
    </row>
    <row r="98" spans="1:14" x14ac:dyDescent="0.25">
      <c r="A98" t="str">
        <f t="shared" si="1"/>
        <v/>
      </c>
      <c r="B98" t="s">
        <v>147</v>
      </c>
      <c r="D98" t="s">
        <v>147</v>
      </c>
      <c r="E98">
        <v>0.58560000000000001</v>
      </c>
      <c r="F98">
        <v>137</v>
      </c>
      <c r="J98" t="s">
        <v>149</v>
      </c>
      <c r="K98">
        <v>0.33510000000000001</v>
      </c>
      <c r="M98" s="425" t="s">
        <v>325</v>
      </c>
      <c r="N98" s="110">
        <v>0.83050000000000002</v>
      </c>
    </row>
    <row r="99" spans="1:14" ht="15.75" thickBot="1" x14ac:dyDescent="0.3">
      <c r="A99" t="str">
        <f t="shared" si="1"/>
        <v/>
      </c>
      <c r="B99" t="s">
        <v>148</v>
      </c>
      <c r="D99" t="s">
        <v>148</v>
      </c>
      <c r="E99">
        <v>0.20610000000000001</v>
      </c>
      <c r="F99">
        <v>286</v>
      </c>
      <c r="J99" t="s">
        <v>150</v>
      </c>
      <c r="K99">
        <v>0.82750000000000001</v>
      </c>
      <c r="M99" s="426"/>
      <c r="N99" s="111">
        <v>49</v>
      </c>
    </row>
    <row r="100" spans="1:14" x14ac:dyDescent="0.25">
      <c r="A100" t="str">
        <f t="shared" si="1"/>
        <v/>
      </c>
      <c r="B100" t="s">
        <v>149</v>
      </c>
      <c r="D100" t="s">
        <v>149</v>
      </c>
      <c r="E100">
        <v>0.33510000000000001</v>
      </c>
      <c r="F100">
        <v>227</v>
      </c>
      <c r="J100" t="s">
        <v>151</v>
      </c>
      <c r="K100">
        <v>0.94369999999999998</v>
      </c>
      <c r="M100" s="425" t="s">
        <v>150</v>
      </c>
      <c r="N100" s="112">
        <v>0.82750000000000001</v>
      </c>
    </row>
    <row r="101" spans="1:14" ht="15.75" thickBot="1" x14ac:dyDescent="0.3">
      <c r="A101" t="str">
        <f t="shared" si="1"/>
        <v/>
      </c>
      <c r="B101" t="s">
        <v>150</v>
      </c>
      <c r="D101" t="s">
        <v>150</v>
      </c>
      <c r="E101">
        <v>0.82750000000000001</v>
      </c>
      <c r="F101">
        <v>50</v>
      </c>
      <c r="J101" t="s">
        <v>152</v>
      </c>
      <c r="K101">
        <v>6.7999999999999996E-3</v>
      </c>
      <c r="M101" s="426"/>
      <c r="N101" s="113">
        <v>50</v>
      </c>
    </row>
    <row r="102" spans="1:14" ht="15.75" thickBot="1" x14ac:dyDescent="0.3">
      <c r="A102" t="str">
        <f t="shared" si="1"/>
        <v/>
      </c>
      <c r="B102" t="s">
        <v>151</v>
      </c>
      <c r="D102" t="s">
        <v>151</v>
      </c>
      <c r="E102">
        <v>0.94369999999999998</v>
      </c>
      <c r="F102">
        <v>11</v>
      </c>
      <c r="J102" t="s">
        <v>153</v>
      </c>
      <c r="K102">
        <v>0.46920000000000001</v>
      </c>
      <c r="M102" s="62" t="s">
        <v>25</v>
      </c>
      <c r="N102" s="63" t="s">
        <v>398</v>
      </c>
    </row>
    <row r="103" spans="1:14" x14ac:dyDescent="0.25">
      <c r="A103" t="str">
        <f t="shared" si="1"/>
        <v/>
      </c>
      <c r="B103" t="s">
        <v>152</v>
      </c>
      <c r="D103" t="s">
        <v>152</v>
      </c>
      <c r="E103">
        <v>6.7999999999999996E-3</v>
      </c>
      <c r="F103">
        <v>347</v>
      </c>
      <c r="J103" t="s">
        <v>154</v>
      </c>
      <c r="K103">
        <v>0.20419999999999999</v>
      </c>
      <c r="M103" s="425" t="s">
        <v>62</v>
      </c>
      <c r="N103" s="114">
        <v>0.82730000000000004</v>
      </c>
    </row>
    <row r="104" spans="1:14" ht="15.75" thickBot="1" x14ac:dyDescent="0.3">
      <c r="A104" t="str">
        <f t="shared" si="1"/>
        <v/>
      </c>
      <c r="B104" t="s">
        <v>153</v>
      </c>
      <c r="D104" t="s">
        <v>153</v>
      </c>
      <c r="E104">
        <v>0.46920000000000001</v>
      </c>
      <c r="F104">
        <v>179</v>
      </c>
      <c r="J104" t="s">
        <v>155</v>
      </c>
      <c r="K104">
        <v>0.39739999999999998</v>
      </c>
      <c r="M104" s="426"/>
      <c r="N104" s="115">
        <v>51</v>
      </c>
    </row>
    <row r="105" spans="1:14" x14ac:dyDescent="0.25">
      <c r="A105" t="str">
        <f t="shared" si="1"/>
        <v/>
      </c>
      <c r="B105" t="s">
        <v>154</v>
      </c>
      <c r="D105" t="s">
        <v>154</v>
      </c>
      <c r="E105">
        <v>0.20419999999999999</v>
      </c>
      <c r="F105">
        <v>287</v>
      </c>
      <c r="J105" t="s">
        <v>156</v>
      </c>
      <c r="K105">
        <v>0.72050000000000003</v>
      </c>
      <c r="M105" s="425" t="s">
        <v>70</v>
      </c>
      <c r="N105" s="116">
        <v>0.82369999999999999</v>
      </c>
    </row>
    <row r="106" spans="1:14" ht="15.75" thickBot="1" x14ac:dyDescent="0.3">
      <c r="A106" t="str">
        <f t="shared" si="1"/>
        <v/>
      </c>
      <c r="B106" t="s">
        <v>155</v>
      </c>
      <c r="D106" t="s">
        <v>155</v>
      </c>
      <c r="E106">
        <v>0.39739999999999998</v>
      </c>
      <c r="F106">
        <v>209</v>
      </c>
      <c r="J106" t="s">
        <v>157</v>
      </c>
      <c r="K106">
        <v>0.66169999999999995</v>
      </c>
      <c r="M106" s="426"/>
      <c r="N106" s="117">
        <v>52</v>
      </c>
    </row>
    <row r="107" spans="1:14" x14ac:dyDescent="0.25">
      <c r="A107" t="str">
        <f t="shared" si="1"/>
        <v/>
      </c>
      <c r="B107" t="s">
        <v>156</v>
      </c>
      <c r="D107" t="s">
        <v>156</v>
      </c>
      <c r="E107">
        <v>0.72050000000000003</v>
      </c>
      <c r="F107">
        <v>88</v>
      </c>
      <c r="J107" t="s">
        <v>158</v>
      </c>
      <c r="K107">
        <v>0.30299999999999999</v>
      </c>
      <c r="M107" s="425" t="s">
        <v>168</v>
      </c>
      <c r="N107" s="118">
        <v>0.82320000000000004</v>
      </c>
    </row>
    <row r="108" spans="1:14" ht="15.75" thickBot="1" x14ac:dyDescent="0.3">
      <c r="A108" t="str">
        <f t="shared" si="1"/>
        <v/>
      </c>
      <c r="B108" t="s">
        <v>157</v>
      </c>
      <c r="D108" t="s">
        <v>157</v>
      </c>
      <c r="E108">
        <v>0.66169999999999995</v>
      </c>
      <c r="F108">
        <v>112</v>
      </c>
      <c r="J108" t="s">
        <v>159</v>
      </c>
      <c r="K108">
        <v>0.14349999999999999</v>
      </c>
      <c r="M108" s="426"/>
      <c r="N108" s="119">
        <v>53</v>
      </c>
    </row>
    <row r="109" spans="1:14" x14ac:dyDescent="0.25">
      <c r="A109" t="str">
        <f t="shared" si="1"/>
        <v/>
      </c>
      <c r="B109" t="s">
        <v>158</v>
      </c>
      <c r="D109" t="s">
        <v>158</v>
      </c>
      <c r="E109">
        <v>0.30299999999999999</v>
      </c>
      <c r="F109">
        <v>242</v>
      </c>
      <c r="J109" t="s">
        <v>160</v>
      </c>
      <c r="K109">
        <v>0.41589999999999999</v>
      </c>
      <c r="M109" s="425" t="s">
        <v>336</v>
      </c>
      <c r="N109" s="120">
        <v>0.82310000000000005</v>
      </c>
    </row>
    <row r="110" spans="1:14" ht="15.75" thickBot="1" x14ac:dyDescent="0.3">
      <c r="A110" t="str">
        <f t="shared" si="1"/>
        <v/>
      </c>
      <c r="B110" t="s">
        <v>159</v>
      </c>
      <c r="D110" t="s">
        <v>159</v>
      </c>
      <c r="E110">
        <v>0.14349999999999999</v>
      </c>
      <c r="F110">
        <v>309</v>
      </c>
      <c r="J110" t="s">
        <v>161</v>
      </c>
      <c r="K110">
        <v>0.44840000000000002</v>
      </c>
      <c r="M110" s="426"/>
      <c r="N110" s="121">
        <v>54</v>
      </c>
    </row>
    <row r="111" spans="1:14" x14ac:dyDescent="0.25">
      <c r="A111" t="str">
        <f t="shared" si="1"/>
        <v/>
      </c>
      <c r="B111" t="s">
        <v>160</v>
      </c>
      <c r="D111" t="s">
        <v>160</v>
      </c>
      <c r="E111">
        <v>0.41589999999999999</v>
      </c>
      <c r="F111">
        <v>199</v>
      </c>
      <c r="J111" t="s">
        <v>443</v>
      </c>
      <c r="K111">
        <v>0.13439999999999999</v>
      </c>
      <c r="M111" s="12" t="s">
        <v>105</v>
      </c>
      <c r="N111" s="122">
        <v>0.8226</v>
      </c>
    </row>
    <row r="112" spans="1:14" ht="15.75" thickBot="1" x14ac:dyDescent="0.3">
      <c r="A112" t="str">
        <f t="shared" si="1"/>
        <v/>
      </c>
      <c r="B112" t="s">
        <v>161</v>
      </c>
      <c r="D112" t="s">
        <v>161</v>
      </c>
      <c r="E112">
        <v>0.44840000000000002</v>
      </c>
      <c r="F112">
        <v>183</v>
      </c>
      <c r="J112" t="s">
        <v>163</v>
      </c>
      <c r="K112">
        <v>0.1082</v>
      </c>
      <c r="M112" s="13" t="s">
        <v>412</v>
      </c>
      <c r="N112" s="123">
        <v>55</v>
      </c>
    </row>
    <row r="113" spans="1:14" x14ac:dyDescent="0.25">
      <c r="A113" t="str">
        <f t="shared" si="1"/>
        <v>BAD</v>
      </c>
      <c r="B113" t="s">
        <v>162</v>
      </c>
      <c r="D113" t="s">
        <v>443</v>
      </c>
      <c r="E113">
        <v>0.13439999999999999</v>
      </c>
      <c r="F113">
        <v>314</v>
      </c>
      <c r="J113" t="s">
        <v>164</v>
      </c>
      <c r="K113">
        <v>0.49919999999999998</v>
      </c>
      <c r="M113" s="12" t="s">
        <v>220</v>
      </c>
      <c r="N113" s="124">
        <v>0.82150000000000001</v>
      </c>
    </row>
    <row r="114" spans="1:14" ht="15.75" thickBot="1" x14ac:dyDescent="0.3">
      <c r="A114" t="str">
        <f t="shared" si="1"/>
        <v/>
      </c>
      <c r="B114" t="s">
        <v>163</v>
      </c>
      <c r="D114" t="s">
        <v>163</v>
      </c>
      <c r="E114">
        <v>0.1082</v>
      </c>
      <c r="F114">
        <v>326</v>
      </c>
      <c r="J114" t="s">
        <v>165</v>
      </c>
      <c r="K114">
        <v>0.1095</v>
      </c>
      <c r="M114" s="13" t="s">
        <v>428</v>
      </c>
      <c r="N114" s="125">
        <v>56</v>
      </c>
    </row>
    <row r="115" spans="1:14" x14ac:dyDescent="0.25">
      <c r="A115" t="str">
        <f t="shared" si="1"/>
        <v/>
      </c>
      <c r="B115" t="s">
        <v>164</v>
      </c>
      <c r="D115" t="s">
        <v>164</v>
      </c>
      <c r="E115">
        <v>0.49919999999999998</v>
      </c>
      <c r="F115">
        <v>165</v>
      </c>
      <c r="J115" t="s">
        <v>166</v>
      </c>
      <c r="K115">
        <v>0.88780000000000003</v>
      </c>
      <c r="M115" s="425" t="s">
        <v>319</v>
      </c>
      <c r="N115" s="126">
        <v>0.82020000000000004</v>
      </c>
    </row>
    <row r="116" spans="1:14" ht="15.75" thickBot="1" x14ac:dyDescent="0.3">
      <c r="A116" t="str">
        <f t="shared" si="1"/>
        <v/>
      </c>
      <c r="B116" t="s">
        <v>165</v>
      </c>
      <c r="D116" t="s">
        <v>165</v>
      </c>
      <c r="E116">
        <v>0.1095</v>
      </c>
      <c r="F116">
        <v>325</v>
      </c>
      <c r="J116" t="s">
        <v>167</v>
      </c>
      <c r="K116">
        <v>0.62339999999999995</v>
      </c>
      <c r="M116" s="426"/>
      <c r="N116" s="127">
        <v>57</v>
      </c>
    </row>
    <row r="117" spans="1:14" x14ac:dyDescent="0.25">
      <c r="A117" t="str">
        <f t="shared" si="1"/>
        <v/>
      </c>
      <c r="B117" t="s">
        <v>166</v>
      </c>
      <c r="D117" t="s">
        <v>166</v>
      </c>
      <c r="E117">
        <v>0.88780000000000003</v>
      </c>
      <c r="F117">
        <v>26</v>
      </c>
      <c r="J117" t="s">
        <v>168</v>
      </c>
      <c r="K117">
        <v>0.82320000000000004</v>
      </c>
      <c r="M117" s="12" t="s">
        <v>185</v>
      </c>
      <c r="N117" s="128">
        <v>0.82</v>
      </c>
    </row>
    <row r="118" spans="1:14" ht="15.75" thickBot="1" x14ac:dyDescent="0.3">
      <c r="A118" t="str">
        <f t="shared" si="1"/>
        <v/>
      </c>
      <c r="B118" t="s">
        <v>167</v>
      </c>
      <c r="D118" t="s">
        <v>167</v>
      </c>
      <c r="E118">
        <v>0.62339999999999995</v>
      </c>
      <c r="F118">
        <v>125</v>
      </c>
      <c r="J118" t="s">
        <v>169</v>
      </c>
      <c r="K118">
        <v>0.97430000000000005</v>
      </c>
      <c r="M118" s="13" t="s">
        <v>424</v>
      </c>
      <c r="N118" s="129">
        <v>58</v>
      </c>
    </row>
    <row r="119" spans="1:14" x14ac:dyDescent="0.25">
      <c r="A119" t="str">
        <f t="shared" si="1"/>
        <v/>
      </c>
      <c r="B119" t="s">
        <v>168</v>
      </c>
      <c r="D119" t="s">
        <v>168</v>
      </c>
      <c r="E119">
        <v>0.82320000000000004</v>
      </c>
      <c r="F119">
        <v>53</v>
      </c>
      <c r="J119" t="s">
        <v>170</v>
      </c>
      <c r="K119">
        <v>0.6583</v>
      </c>
      <c r="M119" s="12" t="s">
        <v>171</v>
      </c>
      <c r="N119" s="130">
        <v>0.8196</v>
      </c>
    </row>
    <row r="120" spans="1:14" ht="15.75" thickBot="1" x14ac:dyDescent="0.3">
      <c r="A120" t="str">
        <f t="shared" si="1"/>
        <v/>
      </c>
      <c r="B120" t="s">
        <v>169</v>
      </c>
      <c r="D120" t="s">
        <v>169</v>
      </c>
      <c r="E120">
        <v>0.97430000000000005</v>
      </c>
      <c r="F120">
        <v>3</v>
      </c>
      <c r="J120" t="s">
        <v>171</v>
      </c>
      <c r="K120">
        <v>0.8196</v>
      </c>
      <c r="M120" s="13" t="s">
        <v>434</v>
      </c>
      <c r="N120" s="131">
        <v>59</v>
      </c>
    </row>
    <row r="121" spans="1:14" x14ac:dyDescent="0.25">
      <c r="A121" t="str">
        <f t="shared" si="1"/>
        <v/>
      </c>
      <c r="B121" t="s">
        <v>170</v>
      </c>
      <c r="D121" t="s">
        <v>170</v>
      </c>
      <c r="E121">
        <v>0.6583</v>
      </c>
      <c r="F121">
        <v>115</v>
      </c>
      <c r="J121" t="s">
        <v>172</v>
      </c>
      <c r="K121">
        <v>0.78790000000000004</v>
      </c>
      <c r="M121" s="12" t="s">
        <v>237</v>
      </c>
      <c r="N121" s="132">
        <v>0.81730000000000003</v>
      </c>
    </row>
    <row r="122" spans="1:14" ht="15.75" thickBot="1" x14ac:dyDescent="0.3">
      <c r="A122" t="str">
        <f t="shared" si="1"/>
        <v/>
      </c>
      <c r="B122" t="s">
        <v>171</v>
      </c>
      <c r="D122" t="s">
        <v>171</v>
      </c>
      <c r="E122">
        <v>0.8196</v>
      </c>
      <c r="F122">
        <v>59</v>
      </c>
      <c r="J122" t="s">
        <v>173</v>
      </c>
      <c r="K122">
        <v>0.81100000000000005</v>
      </c>
      <c r="M122" s="13" t="s">
        <v>425</v>
      </c>
      <c r="N122" s="133">
        <v>60</v>
      </c>
    </row>
    <row r="123" spans="1:14" x14ac:dyDescent="0.25">
      <c r="A123" t="str">
        <f t="shared" si="1"/>
        <v/>
      </c>
      <c r="B123" t="s">
        <v>172</v>
      </c>
      <c r="D123" t="s">
        <v>172</v>
      </c>
      <c r="E123">
        <v>0.78790000000000004</v>
      </c>
      <c r="F123">
        <v>69</v>
      </c>
      <c r="J123" t="s">
        <v>174</v>
      </c>
      <c r="K123">
        <v>0.32069999999999999</v>
      </c>
      <c r="M123" s="425" t="s">
        <v>114</v>
      </c>
      <c r="N123" s="134">
        <v>0.81510000000000005</v>
      </c>
    </row>
    <row r="124" spans="1:14" ht="15.75" thickBot="1" x14ac:dyDescent="0.3">
      <c r="A124" t="str">
        <f t="shared" si="1"/>
        <v/>
      </c>
      <c r="B124" t="s">
        <v>173</v>
      </c>
      <c r="D124" t="s">
        <v>173</v>
      </c>
      <c r="E124">
        <v>0.81100000000000005</v>
      </c>
      <c r="F124">
        <v>63</v>
      </c>
      <c r="J124" t="s">
        <v>175</v>
      </c>
      <c r="K124">
        <v>0.22070000000000001</v>
      </c>
      <c r="M124" s="426"/>
      <c r="N124" s="135">
        <v>61</v>
      </c>
    </row>
    <row r="125" spans="1:14" x14ac:dyDescent="0.25">
      <c r="A125" t="str">
        <f t="shared" si="1"/>
        <v/>
      </c>
      <c r="B125" t="s">
        <v>174</v>
      </c>
      <c r="D125" t="s">
        <v>174</v>
      </c>
      <c r="E125">
        <v>0.32069999999999999</v>
      </c>
      <c r="F125">
        <v>236</v>
      </c>
      <c r="J125" t="s">
        <v>176</v>
      </c>
      <c r="K125">
        <v>0.18279999999999999</v>
      </c>
      <c r="M125" s="425" t="s">
        <v>326</v>
      </c>
      <c r="N125" s="136">
        <v>0.8125</v>
      </c>
    </row>
    <row r="126" spans="1:14" ht="15.75" thickBot="1" x14ac:dyDescent="0.3">
      <c r="A126" t="str">
        <f t="shared" si="1"/>
        <v/>
      </c>
      <c r="B126" t="s">
        <v>175</v>
      </c>
      <c r="D126" t="s">
        <v>175</v>
      </c>
      <c r="E126">
        <v>0.22070000000000001</v>
      </c>
      <c r="F126">
        <v>281</v>
      </c>
      <c r="J126" t="s">
        <v>177</v>
      </c>
      <c r="K126">
        <v>0.12570000000000001</v>
      </c>
      <c r="M126" s="426"/>
      <c r="N126" s="137">
        <v>62</v>
      </c>
    </row>
    <row r="127" spans="1:14" x14ac:dyDescent="0.25">
      <c r="A127" t="str">
        <f t="shared" si="1"/>
        <v/>
      </c>
      <c r="B127" t="s">
        <v>176</v>
      </c>
      <c r="D127" t="s">
        <v>176</v>
      </c>
      <c r="E127">
        <v>0.18279999999999999</v>
      </c>
      <c r="F127">
        <v>296</v>
      </c>
      <c r="J127" t="s">
        <v>178</v>
      </c>
      <c r="K127">
        <v>0.3659</v>
      </c>
      <c r="M127" s="12" t="s">
        <v>173</v>
      </c>
      <c r="N127" s="138">
        <v>0.81100000000000005</v>
      </c>
    </row>
    <row r="128" spans="1:14" ht="15.75" thickBot="1" x14ac:dyDescent="0.3">
      <c r="A128" t="str">
        <f t="shared" si="1"/>
        <v/>
      </c>
      <c r="B128" t="s">
        <v>177</v>
      </c>
      <c r="D128" t="s">
        <v>177</v>
      </c>
      <c r="E128">
        <v>0.12570000000000001</v>
      </c>
      <c r="F128">
        <v>320</v>
      </c>
      <c r="J128" t="s">
        <v>179</v>
      </c>
      <c r="K128">
        <v>0.3599</v>
      </c>
      <c r="M128" s="13" t="s">
        <v>429</v>
      </c>
      <c r="N128" s="139">
        <v>63</v>
      </c>
    </row>
    <row r="129" spans="1:14" x14ac:dyDescent="0.25">
      <c r="A129" t="str">
        <f t="shared" si="1"/>
        <v/>
      </c>
      <c r="B129" t="s">
        <v>178</v>
      </c>
      <c r="D129" t="s">
        <v>178</v>
      </c>
      <c r="E129">
        <v>0.3659</v>
      </c>
      <c r="F129">
        <v>216</v>
      </c>
      <c r="J129" t="s">
        <v>180</v>
      </c>
      <c r="K129">
        <v>0.97709999999999997</v>
      </c>
      <c r="M129" s="425" t="s">
        <v>280</v>
      </c>
      <c r="N129" s="140">
        <v>0.80740000000000001</v>
      </c>
    </row>
    <row r="130" spans="1:14" ht="15.75" thickBot="1" x14ac:dyDescent="0.3">
      <c r="A130" t="str">
        <f t="shared" si="1"/>
        <v/>
      </c>
      <c r="B130" t="s">
        <v>179</v>
      </c>
      <c r="D130" t="s">
        <v>179</v>
      </c>
      <c r="E130">
        <v>0.3599</v>
      </c>
      <c r="F130">
        <v>221</v>
      </c>
      <c r="J130" t="s">
        <v>181</v>
      </c>
      <c r="K130">
        <v>0.83399999999999996</v>
      </c>
      <c r="M130" s="426"/>
      <c r="N130" s="141">
        <v>64</v>
      </c>
    </row>
    <row r="131" spans="1:14" x14ac:dyDescent="0.25">
      <c r="A131" t="str">
        <f t="shared" ref="A131:A194" si="2">IF(B131=D131, "", "BAD")</f>
        <v/>
      </c>
      <c r="B131" t="s">
        <v>180</v>
      </c>
      <c r="D131" t="s">
        <v>180</v>
      </c>
      <c r="E131">
        <v>0.97709999999999997</v>
      </c>
      <c r="F131">
        <v>2</v>
      </c>
      <c r="J131" t="s">
        <v>182</v>
      </c>
      <c r="K131">
        <v>0.104</v>
      </c>
      <c r="M131" s="425" t="s">
        <v>84</v>
      </c>
      <c r="N131" s="142">
        <v>0.80300000000000005</v>
      </c>
    </row>
    <row r="132" spans="1:14" ht="15.75" thickBot="1" x14ac:dyDescent="0.3">
      <c r="A132" t="str">
        <f t="shared" si="2"/>
        <v/>
      </c>
      <c r="B132" t="s">
        <v>181</v>
      </c>
      <c r="D132" t="s">
        <v>181</v>
      </c>
      <c r="E132">
        <v>0.83399999999999996</v>
      </c>
      <c r="F132">
        <v>47</v>
      </c>
      <c r="J132" t="s">
        <v>183</v>
      </c>
      <c r="K132">
        <v>0.64459999999999995</v>
      </c>
      <c r="M132" s="426"/>
      <c r="N132" s="143">
        <v>65</v>
      </c>
    </row>
    <row r="133" spans="1:14" x14ac:dyDescent="0.25">
      <c r="A133" t="str">
        <f t="shared" si="2"/>
        <v/>
      </c>
      <c r="B133" t="s">
        <v>182</v>
      </c>
      <c r="D133" t="s">
        <v>182</v>
      </c>
      <c r="E133">
        <v>0.104</v>
      </c>
      <c r="F133">
        <v>329</v>
      </c>
      <c r="J133" t="s">
        <v>184</v>
      </c>
      <c r="K133">
        <v>0.92200000000000004</v>
      </c>
      <c r="M133" s="12" t="s">
        <v>331</v>
      </c>
      <c r="N133" s="144">
        <v>0.80249999999999999</v>
      </c>
    </row>
    <row r="134" spans="1:14" ht="15.75" thickBot="1" x14ac:dyDescent="0.3">
      <c r="A134" t="str">
        <f t="shared" si="2"/>
        <v/>
      </c>
      <c r="B134" t="s">
        <v>183</v>
      </c>
      <c r="D134" t="s">
        <v>183</v>
      </c>
      <c r="E134">
        <v>0.64459999999999995</v>
      </c>
      <c r="F134">
        <v>120</v>
      </c>
      <c r="J134" t="s">
        <v>185</v>
      </c>
      <c r="K134">
        <v>0.82</v>
      </c>
      <c r="M134" s="13" t="s">
        <v>415</v>
      </c>
      <c r="N134" s="145">
        <v>66</v>
      </c>
    </row>
    <row r="135" spans="1:14" x14ac:dyDescent="0.25">
      <c r="A135" t="str">
        <f t="shared" si="2"/>
        <v/>
      </c>
      <c r="B135" t="s">
        <v>184</v>
      </c>
      <c r="D135" t="s">
        <v>184</v>
      </c>
      <c r="E135">
        <v>0.92200000000000004</v>
      </c>
      <c r="F135">
        <v>17</v>
      </c>
      <c r="J135" t="s">
        <v>186</v>
      </c>
      <c r="K135">
        <v>0.23799999999999999</v>
      </c>
      <c r="M135" s="12" t="s">
        <v>89</v>
      </c>
      <c r="N135" s="146">
        <v>0.80020000000000002</v>
      </c>
    </row>
    <row r="136" spans="1:14" ht="15.75" thickBot="1" x14ac:dyDescent="0.3">
      <c r="A136" t="str">
        <f t="shared" si="2"/>
        <v/>
      </c>
      <c r="B136" t="s">
        <v>185</v>
      </c>
      <c r="D136" t="s">
        <v>185</v>
      </c>
      <c r="E136">
        <v>0.82</v>
      </c>
      <c r="F136">
        <v>58</v>
      </c>
      <c r="J136" t="s">
        <v>187</v>
      </c>
      <c r="K136">
        <v>7.2400000000000006E-2</v>
      </c>
      <c r="M136" s="13" t="s">
        <v>428</v>
      </c>
      <c r="N136" s="147">
        <v>67</v>
      </c>
    </row>
    <row r="137" spans="1:14" x14ac:dyDescent="0.25">
      <c r="A137" t="str">
        <f t="shared" si="2"/>
        <v/>
      </c>
      <c r="B137" t="s">
        <v>186</v>
      </c>
      <c r="D137" t="s">
        <v>186</v>
      </c>
      <c r="E137">
        <v>0.23799999999999999</v>
      </c>
      <c r="F137">
        <v>272</v>
      </c>
      <c r="J137" t="s">
        <v>188</v>
      </c>
      <c r="K137">
        <v>0.77510000000000001</v>
      </c>
      <c r="M137" s="425" t="s">
        <v>292</v>
      </c>
      <c r="N137" s="148">
        <v>0.78810000000000002</v>
      </c>
    </row>
    <row r="138" spans="1:14" ht="15.75" thickBot="1" x14ac:dyDescent="0.3">
      <c r="A138" t="str">
        <f t="shared" si="2"/>
        <v/>
      </c>
      <c r="B138" t="s">
        <v>187</v>
      </c>
      <c r="D138" t="s">
        <v>187</v>
      </c>
      <c r="E138">
        <v>7.2400000000000006E-2</v>
      </c>
      <c r="F138">
        <v>338</v>
      </c>
      <c r="J138" t="s">
        <v>189</v>
      </c>
      <c r="K138">
        <v>0.15409999999999999</v>
      </c>
      <c r="M138" s="426"/>
      <c r="N138" s="149">
        <v>68</v>
      </c>
    </row>
    <row r="139" spans="1:14" x14ac:dyDescent="0.25">
      <c r="A139" t="str">
        <f t="shared" si="2"/>
        <v/>
      </c>
      <c r="B139" t="s">
        <v>188</v>
      </c>
      <c r="D139" t="s">
        <v>188</v>
      </c>
      <c r="E139">
        <v>0.77510000000000001</v>
      </c>
      <c r="F139">
        <v>72</v>
      </c>
      <c r="J139" t="s">
        <v>190</v>
      </c>
      <c r="K139">
        <v>0.31430000000000002</v>
      </c>
      <c r="M139" s="425" t="s">
        <v>172</v>
      </c>
      <c r="N139" s="150">
        <v>0.78790000000000004</v>
      </c>
    </row>
    <row r="140" spans="1:14" ht="15.75" thickBot="1" x14ac:dyDescent="0.3">
      <c r="A140" t="str">
        <f t="shared" si="2"/>
        <v/>
      </c>
      <c r="B140" t="s">
        <v>189</v>
      </c>
      <c r="D140" t="s">
        <v>189</v>
      </c>
      <c r="E140">
        <v>0.15409999999999999</v>
      </c>
      <c r="F140">
        <v>305</v>
      </c>
      <c r="J140" t="s">
        <v>441</v>
      </c>
      <c r="K140">
        <v>0.36580000000000001</v>
      </c>
      <c r="M140" s="426"/>
      <c r="N140" s="151">
        <v>69</v>
      </c>
    </row>
    <row r="141" spans="1:14" x14ac:dyDescent="0.25">
      <c r="A141" t="str">
        <f t="shared" si="2"/>
        <v/>
      </c>
      <c r="B141" t="s">
        <v>190</v>
      </c>
      <c r="D141" t="s">
        <v>190</v>
      </c>
      <c r="E141">
        <v>0.31430000000000002</v>
      </c>
      <c r="F141">
        <v>238</v>
      </c>
      <c r="J141" t="s">
        <v>191</v>
      </c>
      <c r="K141">
        <v>0.33210000000000001</v>
      </c>
      <c r="M141" s="425" t="s">
        <v>281</v>
      </c>
      <c r="N141" s="152">
        <v>0.77680000000000005</v>
      </c>
    </row>
    <row r="142" spans="1:14" ht="15.75" thickBot="1" x14ac:dyDescent="0.3">
      <c r="A142" t="str">
        <f t="shared" si="2"/>
        <v/>
      </c>
      <c r="B142" t="s">
        <v>191</v>
      </c>
      <c r="D142" t="s">
        <v>191</v>
      </c>
      <c r="E142">
        <v>0.33210000000000001</v>
      </c>
      <c r="F142">
        <v>228</v>
      </c>
      <c r="J142" t="s">
        <v>192</v>
      </c>
      <c r="K142">
        <v>0.41339999999999999</v>
      </c>
      <c r="M142" s="426"/>
      <c r="N142" s="153">
        <v>70</v>
      </c>
    </row>
    <row r="143" spans="1:14" x14ac:dyDescent="0.25">
      <c r="A143" t="str">
        <f t="shared" si="2"/>
        <v/>
      </c>
      <c r="B143" t="s">
        <v>192</v>
      </c>
      <c r="D143" t="s">
        <v>192</v>
      </c>
      <c r="E143">
        <v>0.41339999999999999</v>
      </c>
      <c r="F143">
        <v>202</v>
      </c>
      <c r="J143" t="s">
        <v>193</v>
      </c>
      <c r="K143">
        <v>4.65E-2</v>
      </c>
      <c r="M143" s="425" t="s">
        <v>100</v>
      </c>
      <c r="N143" s="154">
        <v>0.77610000000000001</v>
      </c>
    </row>
    <row r="144" spans="1:14" ht="15.75" thickBot="1" x14ac:dyDescent="0.3">
      <c r="A144" t="str">
        <f t="shared" si="2"/>
        <v/>
      </c>
      <c r="B144" t="s">
        <v>193</v>
      </c>
      <c r="D144" t="s">
        <v>193</v>
      </c>
      <c r="E144">
        <v>4.65E-2</v>
      </c>
      <c r="F144">
        <v>345</v>
      </c>
      <c r="J144" t="s">
        <v>194</v>
      </c>
      <c r="K144">
        <v>0.37009999999999998</v>
      </c>
      <c r="M144" s="426"/>
      <c r="N144" s="155">
        <v>71</v>
      </c>
    </row>
    <row r="145" spans="1:14" x14ac:dyDescent="0.25">
      <c r="A145" t="str">
        <f t="shared" si="2"/>
        <v/>
      </c>
      <c r="B145" t="s">
        <v>194</v>
      </c>
      <c r="D145" t="s">
        <v>194</v>
      </c>
      <c r="E145">
        <v>0.37009999999999998</v>
      </c>
      <c r="F145">
        <v>215</v>
      </c>
      <c r="J145" t="s">
        <v>195</v>
      </c>
      <c r="K145">
        <v>0.12280000000000001</v>
      </c>
      <c r="M145" s="425" t="s">
        <v>188</v>
      </c>
      <c r="N145" s="156">
        <v>0.77510000000000001</v>
      </c>
    </row>
    <row r="146" spans="1:14" ht="15.75" thickBot="1" x14ac:dyDescent="0.3">
      <c r="A146" t="str">
        <f t="shared" si="2"/>
        <v/>
      </c>
      <c r="B146" t="s">
        <v>195</v>
      </c>
      <c r="D146" t="s">
        <v>195</v>
      </c>
      <c r="E146">
        <v>0.12280000000000001</v>
      </c>
      <c r="F146">
        <v>323</v>
      </c>
      <c r="J146" t="s">
        <v>196</v>
      </c>
      <c r="K146">
        <v>0.66569999999999996</v>
      </c>
      <c r="M146" s="426"/>
      <c r="N146" s="157">
        <v>72</v>
      </c>
    </row>
    <row r="147" spans="1:14" x14ac:dyDescent="0.25">
      <c r="A147" t="str">
        <f t="shared" si="2"/>
        <v/>
      </c>
      <c r="B147" t="s">
        <v>196</v>
      </c>
      <c r="D147" t="s">
        <v>196</v>
      </c>
      <c r="E147">
        <v>0.66569999999999996</v>
      </c>
      <c r="F147">
        <v>111</v>
      </c>
      <c r="J147" t="s">
        <v>197</v>
      </c>
      <c r="K147">
        <v>0.96709999999999996</v>
      </c>
      <c r="M147" s="425" t="s">
        <v>279</v>
      </c>
      <c r="N147" s="158">
        <v>0.77210000000000001</v>
      </c>
    </row>
    <row r="148" spans="1:14" ht="15.75" thickBot="1" x14ac:dyDescent="0.3">
      <c r="A148" t="str">
        <f t="shared" si="2"/>
        <v/>
      </c>
      <c r="B148" t="s">
        <v>197</v>
      </c>
      <c r="D148" t="s">
        <v>197</v>
      </c>
      <c r="E148">
        <v>0.96709999999999996</v>
      </c>
      <c r="F148">
        <v>5</v>
      </c>
      <c r="J148" t="s">
        <v>198</v>
      </c>
      <c r="K148">
        <v>0.48230000000000001</v>
      </c>
      <c r="M148" s="426"/>
      <c r="N148" s="159">
        <v>73</v>
      </c>
    </row>
    <row r="149" spans="1:14" x14ac:dyDescent="0.25">
      <c r="A149" t="str">
        <f t="shared" si="2"/>
        <v/>
      </c>
      <c r="B149" t="s">
        <v>198</v>
      </c>
      <c r="D149" t="s">
        <v>198</v>
      </c>
      <c r="E149">
        <v>0.48230000000000001</v>
      </c>
      <c r="F149">
        <v>175</v>
      </c>
      <c r="J149" t="s">
        <v>199</v>
      </c>
      <c r="K149">
        <v>0.4612</v>
      </c>
      <c r="M149" s="425" t="s">
        <v>258</v>
      </c>
      <c r="N149" s="160">
        <v>0.76970000000000005</v>
      </c>
    </row>
    <row r="150" spans="1:14" ht="15.75" thickBot="1" x14ac:dyDescent="0.3">
      <c r="A150" t="str">
        <f t="shared" si="2"/>
        <v/>
      </c>
      <c r="B150" t="s">
        <v>199</v>
      </c>
      <c r="D150" t="s">
        <v>199</v>
      </c>
      <c r="E150">
        <v>0.4612</v>
      </c>
      <c r="F150">
        <v>180</v>
      </c>
      <c r="J150" t="s">
        <v>200</v>
      </c>
      <c r="K150">
        <v>0.66049999999999998</v>
      </c>
      <c r="M150" s="426"/>
      <c r="N150" s="161">
        <v>74</v>
      </c>
    </row>
    <row r="151" spans="1:14" x14ac:dyDescent="0.25">
      <c r="A151" t="str">
        <f t="shared" si="2"/>
        <v/>
      </c>
      <c r="B151" t="s">
        <v>200</v>
      </c>
      <c r="D151" t="s">
        <v>200</v>
      </c>
      <c r="E151">
        <v>0.66049999999999998</v>
      </c>
      <c r="F151">
        <v>114</v>
      </c>
      <c r="J151" t="s">
        <v>201</v>
      </c>
      <c r="K151">
        <v>0.70409999999999995</v>
      </c>
      <c r="M151" s="12" t="s">
        <v>264</v>
      </c>
      <c r="N151" s="162">
        <v>0.76670000000000005</v>
      </c>
    </row>
    <row r="152" spans="1:14" ht="15.75" thickBot="1" x14ac:dyDescent="0.3">
      <c r="A152" t="str">
        <f t="shared" si="2"/>
        <v/>
      </c>
      <c r="B152" t="s">
        <v>201</v>
      </c>
      <c r="D152" t="s">
        <v>201</v>
      </c>
      <c r="E152">
        <v>0.70409999999999995</v>
      </c>
      <c r="F152">
        <v>95</v>
      </c>
      <c r="J152" t="s">
        <v>202</v>
      </c>
      <c r="K152">
        <v>0.1966</v>
      </c>
      <c r="M152" s="13" t="s">
        <v>412</v>
      </c>
      <c r="N152" s="163">
        <v>75</v>
      </c>
    </row>
    <row r="153" spans="1:14" ht="15.75" thickBot="1" x14ac:dyDescent="0.3">
      <c r="A153" t="str">
        <f t="shared" si="2"/>
        <v/>
      </c>
      <c r="B153" t="s">
        <v>202</v>
      </c>
      <c r="D153" t="s">
        <v>202</v>
      </c>
      <c r="E153">
        <v>0.1966</v>
      </c>
      <c r="F153">
        <v>289</v>
      </c>
      <c r="J153" t="s">
        <v>203</v>
      </c>
      <c r="K153">
        <v>0.2611</v>
      </c>
      <c r="M153" s="62" t="s">
        <v>25</v>
      </c>
      <c r="N153" s="63" t="s">
        <v>398</v>
      </c>
    </row>
    <row r="154" spans="1:14" x14ac:dyDescent="0.25">
      <c r="A154" t="str">
        <f t="shared" si="2"/>
        <v/>
      </c>
      <c r="B154" t="s">
        <v>203</v>
      </c>
      <c r="D154" t="s">
        <v>203</v>
      </c>
      <c r="E154">
        <v>0.2611</v>
      </c>
      <c r="F154">
        <v>265</v>
      </c>
      <c r="J154" t="s">
        <v>204</v>
      </c>
      <c r="K154">
        <v>0.33040000000000003</v>
      </c>
      <c r="M154" s="425" t="s">
        <v>305</v>
      </c>
      <c r="N154" s="164">
        <v>0.76370000000000005</v>
      </c>
    </row>
    <row r="155" spans="1:14" ht="15.75" thickBot="1" x14ac:dyDescent="0.3">
      <c r="A155" t="str">
        <f t="shared" si="2"/>
        <v/>
      </c>
      <c r="B155" t="s">
        <v>204</v>
      </c>
      <c r="D155" t="s">
        <v>204</v>
      </c>
      <c r="E155">
        <v>0.33040000000000003</v>
      </c>
      <c r="F155">
        <v>231</v>
      </c>
      <c r="J155" t="s">
        <v>205</v>
      </c>
      <c r="K155">
        <v>0.84430000000000005</v>
      </c>
      <c r="M155" s="426"/>
      <c r="N155" s="165">
        <v>76</v>
      </c>
    </row>
    <row r="156" spans="1:14" x14ac:dyDescent="0.25">
      <c r="A156" t="str">
        <f t="shared" si="2"/>
        <v/>
      </c>
      <c r="B156" t="s">
        <v>205</v>
      </c>
      <c r="D156" t="s">
        <v>205</v>
      </c>
      <c r="E156">
        <v>0.84430000000000005</v>
      </c>
      <c r="F156">
        <v>42</v>
      </c>
      <c r="J156" t="s">
        <v>206</v>
      </c>
      <c r="K156">
        <v>0.33139999999999997</v>
      </c>
      <c r="M156" s="425" t="s">
        <v>332</v>
      </c>
      <c r="N156" s="166">
        <v>0.76259999999999994</v>
      </c>
    </row>
    <row r="157" spans="1:14" ht="15.75" thickBot="1" x14ac:dyDescent="0.3">
      <c r="A157" t="str">
        <f t="shared" si="2"/>
        <v/>
      </c>
      <c r="B157" t="s">
        <v>206</v>
      </c>
      <c r="D157" t="s">
        <v>206</v>
      </c>
      <c r="E157">
        <v>0.33139999999999997</v>
      </c>
      <c r="F157">
        <v>229</v>
      </c>
      <c r="J157" t="s">
        <v>207</v>
      </c>
      <c r="K157">
        <v>0.83789999999999998</v>
      </c>
      <c r="M157" s="426"/>
      <c r="N157" s="167">
        <v>77</v>
      </c>
    </row>
    <row r="158" spans="1:14" x14ac:dyDescent="0.25">
      <c r="A158" t="str">
        <f t="shared" si="2"/>
        <v/>
      </c>
      <c r="B158" t="s">
        <v>207</v>
      </c>
      <c r="D158" t="s">
        <v>207</v>
      </c>
      <c r="E158">
        <v>0.83789999999999998</v>
      </c>
      <c r="F158">
        <v>45</v>
      </c>
      <c r="J158" t="s">
        <v>208</v>
      </c>
      <c r="K158">
        <v>4.8500000000000001E-2</v>
      </c>
      <c r="M158" s="12" t="s">
        <v>238</v>
      </c>
      <c r="N158" s="168">
        <v>0.76180000000000003</v>
      </c>
    </row>
    <row r="159" spans="1:14" ht="15.75" thickBot="1" x14ac:dyDescent="0.3">
      <c r="A159" t="str">
        <f t="shared" si="2"/>
        <v/>
      </c>
      <c r="B159" t="s">
        <v>208</v>
      </c>
      <c r="D159" t="s">
        <v>208</v>
      </c>
      <c r="E159">
        <v>4.8500000000000001E-2</v>
      </c>
      <c r="F159">
        <v>344</v>
      </c>
      <c r="J159" t="s">
        <v>209</v>
      </c>
      <c r="K159">
        <v>0.63959999999999995</v>
      </c>
      <c r="M159" s="13" t="s">
        <v>437</v>
      </c>
      <c r="N159" s="169">
        <v>78</v>
      </c>
    </row>
    <row r="160" spans="1:14" x14ac:dyDescent="0.25">
      <c r="A160" t="str">
        <f t="shared" si="2"/>
        <v/>
      </c>
      <c r="B160" t="s">
        <v>209</v>
      </c>
      <c r="D160" t="s">
        <v>209</v>
      </c>
      <c r="E160">
        <v>0.63959999999999995</v>
      </c>
      <c r="F160">
        <v>122</v>
      </c>
      <c r="J160" t="s">
        <v>210</v>
      </c>
      <c r="K160">
        <v>0.22209999999999999</v>
      </c>
      <c r="M160" s="425" t="s">
        <v>381</v>
      </c>
      <c r="N160" s="170">
        <v>0.75209999999999999</v>
      </c>
    </row>
    <row r="161" spans="1:14" ht="15.75" thickBot="1" x14ac:dyDescent="0.3">
      <c r="A161" t="str">
        <f t="shared" si="2"/>
        <v/>
      </c>
      <c r="B161" t="s">
        <v>210</v>
      </c>
      <c r="D161" t="s">
        <v>210</v>
      </c>
      <c r="E161">
        <v>0.22209999999999999</v>
      </c>
      <c r="F161">
        <v>280</v>
      </c>
      <c r="J161" t="s">
        <v>211</v>
      </c>
      <c r="K161">
        <v>0.84419999999999995</v>
      </c>
      <c r="M161" s="426"/>
      <c r="N161" s="171">
        <v>79</v>
      </c>
    </row>
    <row r="162" spans="1:14" x14ac:dyDescent="0.25">
      <c r="A162" t="str">
        <f t="shared" si="2"/>
        <v/>
      </c>
      <c r="B162" t="s">
        <v>211</v>
      </c>
      <c r="D162" t="s">
        <v>211</v>
      </c>
      <c r="E162">
        <v>0.84419999999999995</v>
      </c>
      <c r="F162">
        <v>43</v>
      </c>
      <c r="J162" t="s">
        <v>212</v>
      </c>
      <c r="K162">
        <v>0.42480000000000001</v>
      </c>
      <c r="M162" s="425" t="s">
        <v>289</v>
      </c>
      <c r="N162" s="172">
        <v>0.74419999999999997</v>
      </c>
    </row>
    <row r="163" spans="1:14" ht="15.75" thickBot="1" x14ac:dyDescent="0.3">
      <c r="A163" t="str">
        <f t="shared" si="2"/>
        <v/>
      </c>
      <c r="B163" t="s">
        <v>212</v>
      </c>
      <c r="D163" t="s">
        <v>212</v>
      </c>
      <c r="E163">
        <v>0.42480000000000001</v>
      </c>
      <c r="F163">
        <v>193</v>
      </c>
      <c r="J163" t="s">
        <v>213</v>
      </c>
      <c r="K163">
        <v>0.87739999999999996</v>
      </c>
      <c r="M163" s="426"/>
      <c r="N163" s="173">
        <v>80</v>
      </c>
    </row>
    <row r="164" spans="1:14" x14ac:dyDescent="0.25">
      <c r="A164" t="str">
        <f t="shared" si="2"/>
        <v/>
      </c>
      <c r="B164" t="s">
        <v>213</v>
      </c>
      <c r="D164" t="s">
        <v>213</v>
      </c>
      <c r="E164">
        <v>0.87739999999999996</v>
      </c>
      <c r="F164">
        <v>27</v>
      </c>
      <c r="J164" t="s">
        <v>214</v>
      </c>
      <c r="K164">
        <v>0.43490000000000001</v>
      </c>
      <c r="M164" s="425" t="s">
        <v>53</v>
      </c>
      <c r="N164" s="174">
        <v>0.74219999999999997</v>
      </c>
    </row>
    <row r="165" spans="1:14" ht="15.75" thickBot="1" x14ac:dyDescent="0.3">
      <c r="A165" t="str">
        <f t="shared" si="2"/>
        <v/>
      </c>
      <c r="B165" t="s">
        <v>214</v>
      </c>
      <c r="D165" t="s">
        <v>214</v>
      </c>
      <c r="E165">
        <v>0.43490000000000001</v>
      </c>
      <c r="F165">
        <v>187</v>
      </c>
      <c r="J165" t="s">
        <v>215</v>
      </c>
      <c r="K165">
        <v>0.95889999999999997</v>
      </c>
      <c r="M165" s="426"/>
      <c r="N165" s="175">
        <v>81</v>
      </c>
    </row>
    <row r="166" spans="1:14" x14ac:dyDescent="0.25">
      <c r="A166" t="str">
        <f t="shared" si="2"/>
        <v/>
      </c>
      <c r="B166" t="s">
        <v>215</v>
      </c>
      <c r="D166" t="s">
        <v>215</v>
      </c>
      <c r="E166">
        <v>0.95889999999999997</v>
      </c>
      <c r="F166">
        <v>7</v>
      </c>
      <c r="J166" t="s">
        <v>216</v>
      </c>
      <c r="K166">
        <v>0.87150000000000005</v>
      </c>
      <c r="M166" s="425" t="s">
        <v>231</v>
      </c>
      <c r="N166" s="176">
        <v>0.74129999999999996</v>
      </c>
    </row>
    <row r="167" spans="1:14" ht="15.75" thickBot="1" x14ac:dyDescent="0.3">
      <c r="A167" t="str">
        <f t="shared" si="2"/>
        <v/>
      </c>
      <c r="B167" t="s">
        <v>216</v>
      </c>
      <c r="D167" t="s">
        <v>216</v>
      </c>
      <c r="E167">
        <v>0.87150000000000005</v>
      </c>
      <c r="F167">
        <v>30</v>
      </c>
      <c r="J167" t="s">
        <v>217</v>
      </c>
      <c r="K167">
        <v>0.85860000000000003</v>
      </c>
      <c r="M167" s="426"/>
      <c r="N167" s="177">
        <v>82</v>
      </c>
    </row>
    <row r="168" spans="1:14" x14ac:dyDescent="0.25">
      <c r="A168" t="str">
        <f t="shared" si="2"/>
        <v/>
      </c>
      <c r="B168" t="s">
        <v>217</v>
      </c>
      <c r="D168" t="s">
        <v>217</v>
      </c>
      <c r="E168">
        <v>0.85860000000000003</v>
      </c>
      <c r="F168">
        <v>32</v>
      </c>
      <c r="J168" t="s">
        <v>218</v>
      </c>
      <c r="K168">
        <v>0.12520000000000001</v>
      </c>
      <c r="M168" s="425" t="s">
        <v>262</v>
      </c>
      <c r="N168" s="178">
        <v>0.74099999999999999</v>
      </c>
    </row>
    <row r="169" spans="1:14" ht="15.75" thickBot="1" x14ac:dyDescent="0.3">
      <c r="A169" t="str">
        <f t="shared" si="2"/>
        <v/>
      </c>
      <c r="B169" t="s">
        <v>218</v>
      </c>
      <c r="D169" t="s">
        <v>218</v>
      </c>
      <c r="E169">
        <v>0.12520000000000001</v>
      </c>
      <c r="F169">
        <v>321</v>
      </c>
      <c r="J169" t="s">
        <v>219</v>
      </c>
      <c r="K169">
        <v>0.95589999999999997</v>
      </c>
      <c r="M169" s="426"/>
      <c r="N169" s="179">
        <v>83</v>
      </c>
    </row>
    <row r="170" spans="1:14" x14ac:dyDescent="0.25">
      <c r="A170" t="str">
        <f t="shared" si="2"/>
        <v/>
      </c>
      <c r="B170" t="s">
        <v>219</v>
      </c>
      <c r="D170" t="s">
        <v>219</v>
      </c>
      <c r="E170">
        <v>0.95589999999999997</v>
      </c>
      <c r="F170">
        <v>9</v>
      </c>
      <c r="J170" t="s">
        <v>220</v>
      </c>
      <c r="K170">
        <v>0.82150000000000001</v>
      </c>
      <c r="M170" s="425" t="s">
        <v>286</v>
      </c>
      <c r="N170" s="180">
        <v>0.73050000000000004</v>
      </c>
    </row>
    <row r="171" spans="1:14" ht="15.75" thickBot="1" x14ac:dyDescent="0.3">
      <c r="A171" t="str">
        <f t="shared" si="2"/>
        <v/>
      </c>
      <c r="B171" t="s">
        <v>220</v>
      </c>
      <c r="D171" t="s">
        <v>220</v>
      </c>
      <c r="E171">
        <v>0.82150000000000001</v>
      </c>
      <c r="F171">
        <v>56</v>
      </c>
      <c r="J171" t="s">
        <v>221</v>
      </c>
      <c r="K171">
        <v>0.35139999999999999</v>
      </c>
      <c r="M171" s="426"/>
      <c r="N171" s="181">
        <v>84</v>
      </c>
    </row>
    <row r="172" spans="1:14" x14ac:dyDescent="0.25">
      <c r="A172" t="str">
        <f t="shared" si="2"/>
        <v/>
      </c>
      <c r="B172" t="s">
        <v>221</v>
      </c>
      <c r="D172" t="s">
        <v>221</v>
      </c>
      <c r="E172">
        <v>0.35139999999999999</v>
      </c>
      <c r="F172">
        <v>222</v>
      </c>
      <c r="J172" t="s">
        <v>222</v>
      </c>
      <c r="K172">
        <v>7.51E-2</v>
      </c>
      <c r="M172" s="425" t="s">
        <v>354</v>
      </c>
      <c r="N172" s="182">
        <v>0.73009999999999997</v>
      </c>
    </row>
    <row r="173" spans="1:14" ht="15.75" thickBot="1" x14ac:dyDescent="0.3">
      <c r="A173" t="str">
        <f t="shared" si="2"/>
        <v/>
      </c>
      <c r="B173" t="s">
        <v>222</v>
      </c>
      <c r="D173" t="s">
        <v>222</v>
      </c>
      <c r="E173">
        <v>7.51E-2</v>
      </c>
      <c r="F173">
        <v>336</v>
      </c>
      <c r="J173" t="s">
        <v>223</v>
      </c>
      <c r="K173">
        <v>0.85650000000000004</v>
      </c>
      <c r="M173" s="426"/>
      <c r="N173" s="183">
        <v>85</v>
      </c>
    </row>
    <row r="174" spans="1:14" x14ac:dyDescent="0.25">
      <c r="A174" t="str">
        <f t="shared" si="2"/>
        <v/>
      </c>
      <c r="B174" t="s">
        <v>223</v>
      </c>
      <c r="D174" t="s">
        <v>223</v>
      </c>
      <c r="E174">
        <v>0.85650000000000004</v>
      </c>
      <c r="F174">
        <v>33</v>
      </c>
      <c r="J174" t="s">
        <v>224</v>
      </c>
      <c r="K174">
        <v>0.12889999999999999</v>
      </c>
      <c r="M174" s="12" t="s">
        <v>370</v>
      </c>
      <c r="N174" s="184">
        <v>0.72950000000000004</v>
      </c>
    </row>
    <row r="175" spans="1:14" ht="15.75" thickBot="1" x14ac:dyDescent="0.3">
      <c r="A175" t="str">
        <f t="shared" si="2"/>
        <v/>
      </c>
      <c r="B175" t="s">
        <v>224</v>
      </c>
      <c r="D175" t="s">
        <v>224</v>
      </c>
      <c r="E175">
        <v>0.12889999999999999</v>
      </c>
      <c r="F175">
        <v>317</v>
      </c>
      <c r="J175" t="s">
        <v>225</v>
      </c>
      <c r="K175">
        <v>0.27239999999999998</v>
      </c>
      <c r="M175" s="13" t="s">
        <v>433</v>
      </c>
      <c r="N175" s="185">
        <v>86</v>
      </c>
    </row>
    <row r="176" spans="1:14" x14ac:dyDescent="0.25">
      <c r="A176" t="str">
        <f t="shared" si="2"/>
        <v/>
      </c>
      <c r="B176" t="s">
        <v>225</v>
      </c>
      <c r="D176" t="s">
        <v>225</v>
      </c>
      <c r="E176">
        <v>0.27239999999999998</v>
      </c>
      <c r="F176">
        <v>259</v>
      </c>
      <c r="J176" t="s">
        <v>226</v>
      </c>
      <c r="K176">
        <v>0.48209999999999997</v>
      </c>
      <c r="M176" s="425" t="s">
        <v>249</v>
      </c>
      <c r="N176" s="186">
        <v>0.72309999999999997</v>
      </c>
    </row>
    <row r="177" spans="1:14" ht="15.75" thickBot="1" x14ac:dyDescent="0.3">
      <c r="A177" t="str">
        <f t="shared" si="2"/>
        <v/>
      </c>
      <c r="B177" t="s">
        <v>226</v>
      </c>
      <c r="D177" t="s">
        <v>226</v>
      </c>
      <c r="E177">
        <v>0.48209999999999997</v>
      </c>
      <c r="F177">
        <v>176</v>
      </c>
      <c r="J177" t="s">
        <v>227</v>
      </c>
      <c r="K177">
        <v>0.18</v>
      </c>
      <c r="M177" s="426"/>
      <c r="N177" s="187">
        <v>87</v>
      </c>
    </row>
    <row r="178" spans="1:14" x14ac:dyDescent="0.25">
      <c r="A178" t="str">
        <f t="shared" si="2"/>
        <v/>
      </c>
      <c r="B178" t="s">
        <v>227</v>
      </c>
      <c r="D178" t="s">
        <v>227</v>
      </c>
      <c r="E178">
        <v>0.18</v>
      </c>
      <c r="F178">
        <v>298</v>
      </c>
      <c r="J178" t="s">
        <v>228</v>
      </c>
      <c r="K178">
        <v>0.32529999999999998</v>
      </c>
      <c r="M178" s="12" t="s">
        <v>156</v>
      </c>
      <c r="N178" s="188">
        <v>0.72050000000000003</v>
      </c>
    </row>
    <row r="179" spans="1:14" ht="15.75" thickBot="1" x14ac:dyDescent="0.3">
      <c r="A179" t="str">
        <f t="shared" si="2"/>
        <v/>
      </c>
      <c r="B179" t="s">
        <v>228</v>
      </c>
      <c r="D179" t="s">
        <v>228</v>
      </c>
      <c r="E179">
        <v>0.32529999999999998</v>
      </c>
      <c r="F179">
        <v>232</v>
      </c>
      <c r="J179" t="s">
        <v>229</v>
      </c>
      <c r="K179">
        <v>0.28789999999999999</v>
      </c>
      <c r="M179" s="13" t="s">
        <v>436</v>
      </c>
      <c r="N179" s="189">
        <v>88</v>
      </c>
    </row>
    <row r="180" spans="1:14" x14ac:dyDescent="0.25">
      <c r="A180" t="str">
        <f t="shared" si="2"/>
        <v/>
      </c>
      <c r="B180" t="s">
        <v>229</v>
      </c>
      <c r="D180" t="s">
        <v>229</v>
      </c>
      <c r="E180">
        <v>0.28789999999999999</v>
      </c>
      <c r="F180">
        <v>253</v>
      </c>
      <c r="J180" t="s">
        <v>230</v>
      </c>
      <c r="K180">
        <v>0.22509999999999999</v>
      </c>
      <c r="M180" s="425" t="s">
        <v>328</v>
      </c>
      <c r="N180" s="190">
        <v>0.71630000000000005</v>
      </c>
    </row>
    <row r="181" spans="1:14" ht="15.75" thickBot="1" x14ac:dyDescent="0.3">
      <c r="A181" t="str">
        <f t="shared" si="2"/>
        <v/>
      </c>
      <c r="B181" t="s">
        <v>230</v>
      </c>
      <c r="D181" t="s">
        <v>230</v>
      </c>
      <c r="E181">
        <v>0.22509999999999999</v>
      </c>
      <c r="F181">
        <v>279</v>
      </c>
      <c r="J181" t="s">
        <v>231</v>
      </c>
      <c r="K181">
        <v>0.74129999999999996</v>
      </c>
      <c r="M181" s="426"/>
      <c r="N181" s="191">
        <v>89</v>
      </c>
    </row>
    <row r="182" spans="1:14" x14ac:dyDescent="0.25">
      <c r="A182" t="str">
        <f t="shared" si="2"/>
        <v/>
      </c>
      <c r="B182" t="s">
        <v>231</v>
      </c>
      <c r="D182" t="s">
        <v>231</v>
      </c>
      <c r="E182">
        <v>0.74129999999999996</v>
      </c>
      <c r="F182">
        <v>82</v>
      </c>
      <c r="J182" t="s">
        <v>232</v>
      </c>
      <c r="K182">
        <v>0.25990000000000002</v>
      </c>
      <c r="M182" s="425" t="s">
        <v>131</v>
      </c>
      <c r="N182" s="192">
        <v>0.71579999999999999</v>
      </c>
    </row>
    <row r="183" spans="1:14" ht="15.75" thickBot="1" x14ac:dyDescent="0.3">
      <c r="A183" t="str">
        <f t="shared" si="2"/>
        <v/>
      </c>
      <c r="B183" t="s">
        <v>232</v>
      </c>
      <c r="D183" t="s">
        <v>232</v>
      </c>
      <c r="E183">
        <v>0.25990000000000002</v>
      </c>
      <c r="F183">
        <v>267</v>
      </c>
      <c r="J183" t="s">
        <v>233</v>
      </c>
      <c r="K183">
        <v>0.56479999999999997</v>
      </c>
      <c r="M183" s="426"/>
      <c r="N183" s="193">
        <v>90</v>
      </c>
    </row>
    <row r="184" spans="1:14" x14ac:dyDescent="0.25">
      <c r="A184" t="str">
        <f t="shared" si="2"/>
        <v/>
      </c>
      <c r="B184" t="s">
        <v>233</v>
      </c>
      <c r="D184" t="s">
        <v>233</v>
      </c>
      <c r="E184">
        <v>0.56479999999999997</v>
      </c>
      <c r="F184">
        <v>145</v>
      </c>
      <c r="J184" t="s">
        <v>234</v>
      </c>
      <c r="K184">
        <v>0.13150000000000001</v>
      </c>
      <c r="M184" s="425" t="s">
        <v>269</v>
      </c>
      <c r="N184" s="194">
        <v>0.71579999999999999</v>
      </c>
    </row>
    <row r="185" spans="1:14" ht="15.75" thickBot="1" x14ac:dyDescent="0.3">
      <c r="A185" t="str">
        <f t="shared" si="2"/>
        <v/>
      </c>
      <c r="B185" t="s">
        <v>234</v>
      </c>
      <c r="D185" t="s">
        <v>234</v>
      </c>
      <c r="E185">
        <v>0.13150000000000001</v>
      </c>
      <c r="F185">
        <v>316</v>
      </c>
      <c r="J185" t="s">
        <v>235</v>
      </c>
      <c r="K185">
        <v>0.4859</v>
      </c>
      <c r="M185" s="426"/>
      <c r="N185" s="195">
        <v>91</v>
      </c>
    </row>
    <row r="186" spans="1:14" x14ac:dyDescent="0.25">
      <c r="A186" t="str">
        <f t="shared" si="2"/>
        <v/>
      </c>
      <c r="B186" t="s">
        <v>235</v>
      </c>
      <c r="D186" t="s">
        <v>235</v>
      </c>
      <c r="E186">
        <v>0.4859</v>
      </c>
      <c r="F186">
        <v>172</v>
      </c>
      <c r="J186" t="s">
        <v>236</v>
      </c>
      <c r="K186">
        <v>0.33679999999999999</v>
      </c>
      <c r="M186" s="425" t="s">
        <v>144</v>
      </c>
      <c r="N186" s="196">
        <v>0.70909999999999995</v>
      </c>
    </row>
    <row r="187" spans="1:14" ht="15.75" thickBot="1" x14ac:dyDescent="0.3">
      <c r="A187" t="str">
        <f t="shared" si="2"/>
        <v/>
      </c>
      <c r="B187" t="s">
        <v>236</v>
      </c>
      <c r="D187" t="s">
        <v>236</v>
      </c>
      <c r="E187">
        <v>0.33679999999999999</v>
      </c>
      <c r="F187">
        <v>226</v>
      </c>
      <c r="J187" t="s">
        <v>237</v>
      </c>
      <c r="K187">
        <v>0.81730000000000003</v>
      </c>
      <c r="M187" s="426"/>
      <c r="N187" s="197">
        <v>92</v>
      </c>
    </row>
    <row r="188" spans="1:14" x14ac:dyDescent="0.25">
      <c r="A188" t="str">
        <f t="shared" si="2"/>
        <v/>
      </c>
      <c r="B188" t="s">
        <v>237</v>
      </c>
      <c r="D188" t="s">
        <v>237</v>
      </c>
      <c r="E188">
        <v>0.81730000000000003</v>
      </c>
      <c r="F188">
        <v>60</v>
      </c>
      <c r="J188" t="s">
        <v>238</v>
      </c>
      <c r="K188">
        <v>0.76180000000000003</v>
      </c>
      <c r="M188" s="425" t="s">
        <v>337</v>
      </c>
      <c r="N188" s="198">
        <v>0.70689999999999997</v>
      </c>
    </row>
    <row r="189" spans="1:14" ht="15.75" thickBot="1" x14ac:dyDescent="0.3">
      <c r="A189" t="str">
        <f t="shared" si="2"/>
        <v/>
      </c>
      <c r="B189" t="s">
        <v>238</v>
      </c>
      <c r="D189" t="s">
        <v>238</v>
      </c>
      <c r="E189">
        <v>0.76180000000000003</v>
      </c>
      <c r="F189">
        <v>78</v>
      </c>
      <c r="J189" t="s">
        <v>239</v>
      </c>
      <c r="K189">
        <v>5.3199999999999997E-2</v>
      </c>
      <c r="M189" s="426"/>
      <c r="N189" s="199">
        <v>93</v>
      </c>
    </row>
    <row r="190" spans="1:14" x14ac:dyDescent="0.25">
      <c r="A190" t="str">
        <f t="shared" si="2"/>
        <v/>
      </c>
      <c r="B190" t="s">
        <v>239</v>
      </c>
      <c r="D190" t="s">
        <v>239</v>
      </c>
      <c r="E190">
        <v>5.3199999999999997E-2</v>
      </c>
      <c r="F190">
        <v>342</v>
      </c>
      <c r="J190" t="s">
        <v>240</v>
      </c>
      <c r="K190">
        <v>0.51700000000000002</v>
      </c>
      <c r="M190" s="12" t="s">
        <v>113</v>
      </c>
      <c r="N190" s="200">
        <v>0.70450000000000002</v>
      </c>
    </row>
    <row r="191" spans="1:14" ht="15.75" thickBot="1" x14ac:dyDescent="0.3">
      <c r="A191" t="str">
        <f t="shared" si="2"/>
        <v/>
      </c>
      <c r="B191" t="s">
        <v>240</v>
      </c>
      <c r="D191" t="s">
        <v>240</v>
      </c>
      <c r="E191">
        <v>0.51700000000000002</v>
      </c>
      <c r="F191">
        <v>158</v>
      </c>
      <c r="J191" t="s">
        <v>241</v>
      </c>
      <c r="K191">
        <v>0.1182</v>
      </c>
      <c r="M191" s="13" t="s">
        <v>433</v>
      </c>
      <c r="N191" s="201">
        <v>94</v>
      </c>
    </row>
    <row r="192" spans="1:14" x14ac:dyDescent="0.25">
      <c r="A192" t="str">
        <f t="shared" si="2"/>
        <v/>
      </c>
      <c r="B192" t="s">
        <v>241</v>
      </c>
      <c r="D192" t="s">
        <v>241</v>
      </c>
      <c r="E192">
        <v>0.1182</v>
      </c>
      <c r="F192">
        <v>324</v>
      </c>
      <c r="J192" t="s">
        <v>242</v>
      </c>
      <c r="K192">
        <v>0.28899999999999998</v>
      </c>
      <c r="M192" s="425" t="s">
        <v>201</v>
      </c>
      <c r="N192" s="202">
        <v>0.70409999999999995</v>
      </c>
    </row>
    <row r="193" spans="1:14" ht="15.75" thickBot="1" x14ac:dyDescent="0.3">
      <c r="A193" t="str">
        <f t="shared" si="2"/>
        <v/>
      </c>
      <c r="B193" t="s">
        <v>242</v>
      </c>
      <c r="D193" t="s">
        <v>242</v>
      </c>
      <c r="E193">
        <v>0.28899999999999998</v>
      </c>
      <c r="F193">
        <v>252</v>
      </c>
      <c r="J193" t="s">
        <v>243</v>
      </c>
      <c r="K193">
        <v>0.3221</v>
      </c>
      <c r="M193" s="426"/>
      <c r="N193" s="203">
        <v>95</v>
      </c>
    </row>
    <row r="194" spans="1:14" x14ac:dyDescent="0.25">
      <c r="A194" t="str">
        <f t="shared" si="2"/>
        <v/>
      </c>
      <c r="B194" t="s">
        <v>243</v>
      </c>
      <c r="D194" t="s">
        <v>243</v>
      </c>
      <c r="E194">
        <v>0.3221</v>
      </c>
      <c r="F194">
        <v>234</v>
      </c>
      <c r="J194" t="s">
        <v>244</v>
      </c>
      <c r="K194">
        <v>0.8347</v>
      </c>
      <c r="M194" s="425" t="s">
        <v>96</v>
      </c>
      <c r="N194" s="204">
        <v>0.70189999999999997</v>
      </c>
    </row>
    <row r="195" spans="1:14" ht="15.75" thickBot="1" x14ac:dyDescent="0.3">
      <c r="A195" t="str">
        <f t="shared" ref="A195:A258" si="3">IF(B195=D195, "", "BAD")</f>
        <v/>
      </c>
      <c r="B195" t="s">
        <v>244</v>
      </c>
      <c r="D195" t="s">
        <v>244</v>
      </c>
      <c r="E195">
        <v>0.8347</v>
      </c>
      <c r="F195">
        <v>46</v>
      </c>
      <c r="J195" t="s">
        <v>245</v>
      </c>
      <c r="K195">
        <v>0.29580000000000001</v>
      </c>
      <c r="M195" s="426"/>
      <c r="N195" s="205">
        <v>96</v>
      </c>
    </row>
    <row r="196" spans="1:14" x14ac:dyDescent="0.25">
      <c r="A196" t="str">
        <f t="shared" si="3"/>
        <v/>
      </c>
      <c r="B196" t="s">
        <v>245</v>
      </c>
      <c r="D196" t="s">
        <v>245</v>
      </c>
      <c r="E196">
        <v>0.29580000000000001</v>
      </c>
      <c r="F196">
        <v>247</v>
      </c>
      <c r="J196" t="s">
        <v>246</v>
      </c>
      <c r="K196">
        <v>0.4325</v>
      </c>
      <c r="M196" s="425" t="s">
        <v>365</v>
      </c>
      <c r="N196" s="206">
        <v>0.70050000000000001</v>
      </c>
    </row>
    <row r="197" spans="1:14" ht="15.75" thickBot="1" x14ac:dyDescent="0.3">
      <c r="A197" t="str">
        <f t="shared" si="3"/>
        <v/>
      </c>
      <c r="B197" t="s">
        <v>246</v>
      </c>
      <c r="D197" t="s">
        <v>246</v>
      </c>
      <c r="E197">
        <v>0.4325</v>
      </c>
      <c r="F197">
        <v>188</v>
      </c>
      <c r="J197" t="s">
        <v>247</v>
      </c>
      <c r="K197">
        <v>0.86660000000000004</v>
      </c>
      <c r="M197" s="426"/>
      <c r="N197" s="207">
        <v>97</v>
      </c>
    </row>
    <row r="198" spans="1:14" x14ac:dyDescent="0.25">
      <c r="A198" t="str">
        <f t="shared" si="3"/>
        <v/>
      </c>
      <c r="B198" t="s">
        <v>247</v>
      </c>
      <c r="D198" t="s">
        <v>247</v>
      </c>
      <c r="E198">
        <v>0.86660000000000004</v>
      </c>
      <c r="F198">
        <v>31</v>
      </c>
      <c r="J198" t="s">
        <v>248</v>
      </c>
      <c r="K198">
        <v>0.1857</v>
      </c>
      <c r="M198" s="425" t="s">
        <v>256</v>
      </c>
      <c r="N198" s="208">
        <v>0.6976</v>
      </c>
    </row>
    <row r="199" spans="1:14" ht="15.75" thickBot="1" x14ac:dyDescent="0.3">
      <c r="A199" t="str">
        <f t="shared" si="3"/>
        <v/>
      </c>
      <c r="B199" t="s">
        <v>248</v>
      </c>
      <c r="D199" t="s">
        <v>248</v>
      </c>
      <c r="E199">
        <v>0.1857</v>
      </c>
      <c r="F199">
        <v>293</v>
      </c>
      <c r="J199" t="s">
        <v>249</v>
      </c>
      <c r="K199">
        <v>0.72309999999999997</v>
      </c>
      <c r="M199" s="426"/>
      <c r="N199" s="209">
        <v>98</v>
      </c>
    </row>
    <row r="200" spans="1:14" x14ac:dyDescent="0.25">
      <c r="A200" t="str">
        <f t="shared" si="3"/>
        <v/>
      </c>
      <c r="B200" t="s">
        <v>249</v>
      </c>
      <c r="D200" t="s">
        <v>249</v>
      </c>
      <c r="E200">
        <v>0.72309999999999997</v>
      </c>
      <c r="F200">
        <v>87</v>
      </c>
      <c r="J200" t="s">
        <v>250</v>
      </c>
      <c r="K200">
        <v>0.44340000000000002</v>
      </c>
      <c r="M200" s="425" t="s">
        <v>380</v>
      </c>
      <c r="N200" s="210">
        <v>0.69479999999999997</v>
      </c>
    </row>
    <row r="201" spans="1:14" ht="15.75" thickBot="1" x14ac:dyDescent="0.3">
      <c r="A201" t="str">
        <f t="shared" si="3"/>
        <v/>
      </c>
      <c r="B201" t="s">
        <v>250</v>
      </c>
      <c r="D201" t="s">
        <v>250</v>
      </c>
      <c r="E201">
        <v>0.44340000000000002</v>
      </c>
      <c r="F201">
        <v>185</v>
      </c>
      <c r="J201" t="s">
        <v>251</v>
      </c>
      <c r="K201">
        <v>0.41210000000000002</v>
      </c>
      <c r="M201" s="426"/>
      <c r="N201" s="211">
        <v>99</v>
      </c>
    </row>
    <row r="202" spans="1:14" x14ac:dyDescent="0.25">
      <c r="A202" t="str">
        <f t="shared" si="3"/>
        <v/>
      </c>
      <c r="B202" t="s">
        <v>251</v>
      </c>
      <c r="D202" t="s">
        <v>251</v>
      </c>
      <c r="E202">
        <v>0.41210000000000002</v>
      </c>
      <c r="F202">
        <v>204</v>
      </c>
      <c r="J202" t="s">
        <v>252</v>
      </c>
      <c r="K202">
        <v>0.42420000000000002</v>
      </c>
      <c r="M202" s="425" t="s">
        <v>139</v>
      </c>
      <c r="N202" s="212">
        <v>0.69320000000000004</v>
      </c>
    </row>
    <row r="203" spans="1:14" ht="15.75" thickBot="1" x14ac:dyDescent="0.3">
      <c r="A203" t="str">
        <f t="shared" si="3"/>
        <v/>
      </c>
      <c r="B203" t="s">
        <v>252</v>
      </c>
      <c r="D203" t="s">
        <v>252</v>
      </c>
      <c r="E203">
        <v>0.42420000000000002</v>
      </c>
      <c r="F203">
        <v>194</v>
      </c>
      <c r="J203" t="s">
        <v>253</v>
      </c>
      <c r="K203">
        <v>0.21879999999999999</v>
      </c>
      <c r="M203" s="426"/>
      <c r="N203" s="213">
        <v>100</v>
      </c>
    </row>
    <row r="204" spans="1:14" ht="15.75" thickBot="1" x14ac:dyDescent="0.3">
      <c r="A204" t="str">
        <f t="shared" si="3"/>
        <v/>
      </c>
      <c r="B204" t="s">
        <v>253</v>
      </c>
      <c r="D204" t="s">
        <v>253</v>
      </c>
      <c r="E204">
        <v>0.21879999999999999</v>
      </c>
      <c r="F204">
        <v>282</v>
      </c>
      <c r="J204" t="s">
        <v>254</v>
      </c>
      <c r="K204">
        <v>0.2132</v>
      </c>
      <c r="M204" s="62" t="s">
        <v>25</v>
      </c>
      <c r="N204" s="63" t="s">
        <v>398</v>
      </c>
    </row>
    <row r="205" spans="1:14" x14ac:dyDescent="0.25">
      <c r="A205" t="str">
        <f t="shared" si="3"/>
        <v/>
      </c>
      <c r="B205" t="s">
        <v>254</v>
      </c>
      <c r="D205" t="s">
        <v>254</v>
      </c>
      <c r="E205">
        <v>0.2132</v>
      </c>
      <c r="F205">
        <v>284</v>
      </c>
      <c r="J205" t="s">
        <v>255</v>
      </c>
      <c r="K205">
        <v>0.1024</v>
      </c>
      <c r="M205" s="12" t="s">
        <v>374</v>
      </c>
      <c r="N205" s="214">
        <v>0.68930000000000002</v>
      </c>
    </row>
    <row r="206" spans="1:14" ht="15.75" thickBot="1" x14ac:dyDescent="0.3">
      <c r="A206" t="str">
        <f t="shared" si="3"/>
        <v/>
      </c>
      <c r="B206" t="s">
        <v>255</v>
      </c>
      <c r="D206" t="s">
        <v>255</v>
      </c>
      <c r="E206">
        <v>0.1024</v>
      </c>
      <c r="F206">
        <v>330</v>
      </c>
      <c r="J206" t="s">
        <v>256</v>
      </c>
      <c r="K206">
        <v>0.6976</v>
      </c>
      <c r="M206" s="13" t="s">
        <v>421</v>
      </c>
      <c r="N206" s="215">
        <v>101</v>
      </c>
    </row>
    <row r="207" spans="1:14" x14ac:dyDescent="0.25">
      <c r="A207" t="str">
        <f t="shared" si="3"/>
        <v/>
      </c>
      <c r="B207" t="s">
        <v>256</v>
      </c>
      <c r="D207" t="s">
        <v>256</v>
      </c>
      <c r="E207">
        <v>0.6976</v>
      </c>
      <c r="F207">
        <v>98</v>
      </c>
      <c r="J207" t="s">
        <v>257</v>
      </c>
      <c r="K207">
        <v>0.2616</v>
      </c>
      <c r="M207" s="425" t="s">
        <v>347</v>
      </c>
      <c r="N207" s="214">
        <v>0.68469999999999998</v>
      </c>
    </row>
    <row r="208" spans="1:14" ht="15.75" thickBot="1" x14ac:dyDescent="0.3">
      <c r="A208" t="str">
        <f t="shared" si="3"/>
        <v/>
      </c>
      <c r="B208" t="s">
        <v>257</v>
      </c>
      <c r="D208" t="s">
        <v>257</v>
      </c>
      <c r="E208">
        <v>0.2616</v>
      </c>
      <c r="F208">
        <v>263</v>
      </c>
      <c r="J208" t="s">
        <v>258</v>
      </c>
      <c r="K208">
        <v>0.76970000000000005</v>
      </c>
      <c r="M208" s="426"/>
      <c r="N208" s="215">
        <v>102</v>
      </c>
    </row>
    <row r="209" spans="1:14" x14ac:dyDescent="0.25">
      <c r="A209" t="str">
        <f t="shared" si="3"/>
        <v/>
      </c>
      <c r="B209" t="s">
        <v>258</v>
      </c>
      <c r="D209" t="s">
        <v>258</v>
      </c>
      <c r="E209">
        <v>0.76970000000000005</v>
      </c>
      <c r="F209">
        <v>74</v>
      </c>
      <c r="J209" t="s">
        <v>259</v>
      </c>
      <c r="K209">
        <v>0.50160000000000005</v>
      </c>
      <c r="M209" s="425" t="s">
        <v>366</v>
      </c>
      <c r="N209" s="214">
        <v>0.68359999999999999</v>
      </c>
    </row>
    <row r="210" spans="1:14" ht="15.75" thickBot="1" x14ac:dyDescent="0.3">
      <c r="A210" t="str">
        <f t="shared" si="3"/>
        <v/>
      </c>
      <c r="B210" t="s">
        <v>259</v>
      </c>
      <c r="D210" t="s">
        <v>259</v>
      </c>
      <c r="E210">
        <v>0.50160000000000005</v>
      </c>
      <c r="F210">
        <v>162</v>
      </c>
      <c r="J210" t="s">
        <v>260</v>
      </c>
      <c r="K210">
        <v>0.91410000000000002</v>
      </c>
      <c r="M210" s="426"/>
      <c r="N210" s="215">
        <v>103</v>
      </c>
    </row>
    <row r="211" spans="1:14" x14ac:dyDescent="0.25">
      <c r="A211" t="str">
        <f t="shared" si="3"/>
        <v/>
      </c>
      <c r="B211" t="s">
        <v>260</v>
      </c>
      <c r="D211" t="s">
        <v>260</v>
      </c>
      <c r="E211">
        <v>0.91410000000000002</v>
      </c>
      <c r="F211">
        <v>18</v>
      </c>
      <c r="J211" t="s">
        <v>261</v>
      </c>
      <c r="K211">
        <v>0.48349999999999999</v>
      </c>
      <c r="M211" s="425" t="s">
        <v>395</v>
      </c>
      <c r="N211" s="214">
        <v>0.67800000000000005</v>
      </c>
    </row>
    <row r="212" spans="1:14" ht="15.75" thickBot="1" x14ac:dyDescent="0.3">
      <c r="A212" t="str">
        <f t="shared" si="3"/>
        <v/>
      </c>
      <c r="B212" t="s">
        <v>261</v>
      </c>
      <c r="D212" t="s">
        <v>261</v>
      </c>
      <c r="E212">
        <v>0.48349999999999999</v>
      </c>
      <c r="F212">
        <v>174</v>
      </c>
      <c r="J212" t="s">
        <v>262</v>
      </c>
      <c r="K212">
        <v>0.74099999999999999</v>
      </c>
      <c r="M212" s="426"/>
      <c r="N212" s="215">
        <v>104</v>
      </c>
    </row>
    <row r="213" spans="1:14" x14ac:dyDescent="0.25">
      <c r="A213" t="str">
        <f t="shared" si="3"/>
        <v/>
      </c>
      <c r="B213" t="s">
        <v>262</v>
      </c>
      <c r="D213" t="s">
        <v>262</v>
      </c>
      <c r="E213">
        <v>0.74099999999999999</v>
      </c>
      <c r="F213">
        <v>83</v>
      </c>
      <c r="J213" t="s">
        <v>263</v>
      </c>
      <c r="K213">
        <v>0.93240000000000001</v>
      </c>
      <c r="M213" s="425" t="s">
        <v>61</v>
      </c>
      <c r="N213" s="214">
        <v>0.67749999999999999</v>
      </c>
    </row>
    <row r="214" spans="1:14" ht="15.75" thickBot="1" x14ac:dyDescent="0.3">
      <c r="A214" t="str">
        <f t="shared" si="3"/>
        <v/>
      </c>
      <c r="B214" t="s">
        <v>263</v>
      </c>
      <c r="D214" t="s">
        <v>263</v>
      </c>
      <c r="E214">
        <v>0.93240000000000001</v>
      </c>
      <c r="F214">
        <v>15</v>
      </c>
      <c r="J214" t="s">
        <v>264</v>
      </c>
      <c r="K214">
        <v>0.76670000000000005</v>
      </c>
      <c r="M214" s="426"/>
      <c r="N214" s="215">
        <v>105</v>
      </c>
    </row>
    <row r="215" spans="1:14" x14ac:dyDescent="0.25">
      <c r="A215" t="str">
        <f t="shared" si="3"/>
        <v/>
      </c>
      <c r="B215" t="s">
        <v>264</v>
      </c>
      <c r="D215" t="s">
        <v>264</v>
      </c>
      <c r="E215">
        <v>0.76670000000000005</v>
      </c>
      <c r="F215">
        <v>75</v>
      </c>
      <c r="J215" t="s">
        <v>265</v>
      </c>
      <c r="K215">
        <v>0.93120000000000003</v>
      </c>
      <c r="M215" s="425" t="s">
        <v>87</v>
      </c>
      <c r="N215" s="214">
        <v>0.67720000000000002</v>
      </c>
    </row>
    <row r="216" spans="1:14" ht="15.75" thickBot="1" x14ac:dyDescent="0.3">
      <c r="A216" t="str">
        <f t="shared" si="3"/>
        <v/>
      </c>
      <c r="B216" t="s">
        <v>265</v>
      </c>
      <c r="D216" t="s">
        <v>265</v>
      </c>
      <c r="E216">
        <v>0.93120000000000003</v>
      </c>
      <c r="F216">
        <v>16</v>
      </c>
      <c r="J216" t="s">
        <v>266</v>
      </c>
      <c r="K216">
        <v>0.2707</v>
      </c>
      <c r="M216" s="426"/>
      <c r="N216" s="215">
        <v>106</v>
      </c>
    </row>
    <row r="217" spans="1:14" x14ac:dyDescent="0.25">
      <c r="A217" t="str">
        <f t="shared" si="3"/>
        <v/>
      </c>
      <c r="B217" t="s">
        <v>266</v>
      </c>
      <c r="D217" t="s">
        <v>266</v>
      </c>
      <c r="E217">
        <v>0.2707</v>
      </c>
      <c r="F217">
        <v>261</v>
      </c>
      <c r="J217" t="s">
        <v>267</v>
      </c>
      <c r="K217">
        <v>0.59809999999999997</v>
      </c>
      <c r="M217" s="425" t="s">
        <v>120</v>
      </c>
      <c r="N217" s="214">
        <v>0.67090000000000005</v>
      </c>
    </row>
    <row r="218" spans="1:14" ht="15.75" thickBot="1" x14ac:dyDescent="0.3">
      <c r="A218" t="str">
        <f t="shared" si="3"/>
        <v/>
      </c>
      <c r="B218" t="s">
        <v>267</v>
      </c>
      <c r="D218" t="s">
        <v>267</v>
      </c>
      <c r="E218">
        <v>0.59809999999999997</v>
      </c>
      <c r="F218">
        <v>133</v>
      </c>
      <c r="J218" t="s">
        <v>268</v>
      </c>
      <c r="K218">
        <v>0.90059999999999996</v>
      </c>
      <c r="M218" s="426"/>
      <c r="N218" s="215">
        <v>107</v>
      </c>
    </row>
    <row r="219" spans="1:14" x14ac:dyDescent="0.25">
      <c r="A219" t="str">
        <f t="shared" si="3"/>
        <v/>
      </c>
      <c r="B219" t="s">
        <v>268</v>
      </c>
      <c r="D219" t="s">
        <v>268</v>
      </c>
      <c r="E219">
        <v>0.90059999999999996</v>
      </c>
      <c r="F219">
        <v>20</v>
      </c>
      <c r="J219" t="s">
        <v>269</v>
      </c>
      <c r="K219">
        <v>0.71579999999999999</v>
      </c>
      <c r="M219" s="425" t="s">
        <v>117</v>
      </c>
      <c r="N219" s="214">
        <v>0.67069999999999996</v>
      </c>
    </row>
    <row r="220" spans="1:14" ht="15.75" thickBot="1" x14ac:dyDescent="0.3">
      <c r="A220" t="str">
        <f t="shared" si="3"/>
        <v/>
      </c>
      <c r="B220" t="s">
        <v>269</v>
      </c>
      <c r="D220" t="s">
        <v>269</v>
      </c>
      <c r="E220">
        <v>0.71579999999999999</v>
      </c>
      <c r="F220">
        <v>91</v>
      </c>
      <c r="J220" t="s">
        <v>270</v>
      </c>
      <c r="K220">
        <v>0.5837</v>
      </c>
      <c r="M220" s="426"/>
      <c r="N220" s="215">
        <v>108</v>
      </c>
    </row>
    <row r="221" spans="1:14" x14ac:dyDescent="0.25">
      <c r="A221" t="str">
        <f t="shared" si="3"/>
        <v/>
      </c>
      <c r="B221" t="s">
        <v>270</v>
      </c>
      <c r="D221" t="s">
        <v>270</v>
      </c>
      <c r="E221">
        <v>0.5837</v>
      </c>
      <c r="F221">
        <v>138</v>
      </c>
      <c r="J221" t="s">
        <v>271</v>
      </c>
      <c r="K221">
        <v>0.29070000000000001</v>
      </c>
      <c r="M221" s="425" t="s">
        <v>119</v>
      </c>
      <c r="N221" s="214">
        <v>0.6673</v>
      </c>
    </row>
    <row r="222" spans="1:14" ht="15.75" thickBot="1" x14ac:dyDescent="0.3">
      <c r="A222" t="str">
        <f t="shared" si="3"/>
        <v/>
      </c>
      <c r="B222" t="s">
        <v>271</v>
      </c>
      <c r="D222" t="s">
        <v>271</v>
      </c>
      <c r="E222">
        <v>0.29070000000000001</v>
      </c>
      <c r="F222">
        <v>250</v>
      </c>
      <c r="J222" t="s">
        <v>272</v>
      </c>
      <c r="K222">
        <v>0.55579999999999996</v>
      </c>
      <c r="M222" s="426"/>
      <c r="N222" s="215">
        <v>109</v>
      </c>
    </row>
    <row r="223" spans="1:14" x14ac:dyDescent="0.25">
      <c r="A223" t="str">
        <f t="shared" si="3"/>
        <v/>
      </c>
      <c r="B223" t="s">
        <v>272</v>
      </c>
      <c r="D223" t="s">
        <v>272</v>
      </c>
      <c r="E223">
        <v>0.55579999999999996</v>
      </c>
      <c r="F223">
        <v>149</v>
      </c>
      <c r="J223" t="s">
        <v>273</v>
      </c>
      <c r="K223">
        <v>0.38090000000000002</v>
      </c>
      <c r="M223" s="425" t="s">
        <v>314</v>
      </c>
      <c r="N223" s="214">
        <v>0.66590000000000005</v>
      </c>
    </row>
    <row r="224" spans="1:14" ht="15.75" thickBot="1" x14ac:dyDescent="0.3">
      <c r="A224" t="str">
        <f t="shared" si="3"/>
        <v/>
      </c>
      <c r="B224" t="s">
        <v>273</v>
      </c>
      <c r="D224" t="s">
        <v>273</v>
      </c>
      <c r="E224">
        <v>0.38090000000000002</v>
      </c>
      <c r="F224">
        <v>212</v>
      </c>
      <c r="J224" t="s">
        <v>274</v>
      </c>
      <c r="K224">
        <v>0.93820000000000003</v>
      </c>
      <c r="M224" s="426"/>
      <c r="N224" s="215">
        <v>110</v>
      </c>
    </row>
    <row r="225" spans="1:14" x14ac:dyDescent="0.25">
      <c r="A225" t="str">
        <f t="shared" si="3"/>
        <v/>
      </c>
      <c r="B225" t="s">
        <v>274</v>
      </c>
      <c r="D225" t="s">
        <v>274</v>
      </c>
      <c r="E225">
        <v>0.93820000000000003</v>
      </c>
      <c r="F225">
        <v>13</v>
      </c>
      <c r="J225" t="s">
        <v>275</v>
      </c>
      <c r="K225">
        <v>0.32129999999999997</v>
      </c>
      <c r="M225" s="425" t="s">
        <v>196</v>
      </c>
      <c r="N225" s="214">
        <v>0.66569999999999996</v>
      </c>
    </row>
    <row r="226" spans="1:14" ht="15.75" thickBot="1" x14ac:dyDescent="0.3">
      <c r="A226" t="str">
        <f t="shared" si="3"/>
        <v/>
      </c>
      <c r="B226" t="s">
        <v>275</v>
      </c>
      <c r="D226" t="s">
        <v>275</v>
      </c>
      <c r="E226">
        <v>0.32129999999999997</v>
      </c>
      <c r="F226">
        <v>235</v>
      </c>
      <c r="J226" t="s">
        <v>276</v>
      </c>
      <c r="K226">
        <v>0.187</v>
      </c>
      <c r="M226" s="426"/>
      <c r="N226" s="215">
        <v>111</v>
      </c>
    </row>
    <row r="227" spans="1:14" x14ac:dyDescent="0.25">
      <c r="A227" t="str">
        <f t="shared" si="3"/>
        <v/>
      </c>
      <c r="B227" t="s">
        <v>276</v>
      </c>
      <c r="D227" t="s">
        <v>276</v>
      </c>
      <c r="E227">
        <v>0.187</v>
      </c>
      <c r="F227">
        <v>291</v>
      </c>
      <c r="J227" t="s">
        <v>277</v>
      </c>
      <c r="K227">
        <v>0.17430000000000001</v>
      </c>
      <c r="M227" s="425" t="s">
        <v>157</v>
      </c>
      <c r="N227" s="214">
        <v>0.66169999999999995</v>
      </c>
    </row>
    <row r="228" spans="1:14" ht="15.75" thickBot="1" x14ac:dyDescent="0.3">
      <c r="A228" t="str">
        <f t="shared" si="3"/>
        <v/>
      </c>
      <c r="B228" t="s">
        <v>277</v>
      </c>
      <c r="D228" t="s">
        <v>277</v>
      </c>
      <c r="E228">
        <v>0.17430000000000001</v>
      </c>
      <c r="F228">
        <v>299</v>
      </c>
      <c r="J228" t="s">
        <v>278</v>
      </c>
      <c r="K228">
        <v>3.7999999999999999E-2</v>
      </c>
      <c r="M228" s="426"/>
      <c r="N228" s="215">
        <v>112</v>
      </c>
    </row>
    <row r="229" spans="1:14" x14ac:dyDescent="0.25">
      <c r="A229" t="str">
        <f t="shared" si="3"/>
        <v/>
      </c>
      <c r="B229" t="s">
        <v>278</v>
      </c>
      <c r="D229" t="s">
        <v>278</v>
      </c>
      <c r="E229">
        <v>3.7999999999999999E-2</v>
      </c>
      <c r="F229">
        <v>346</v>
      </c>
      <c r="J229" t="s">
        <v>279</v>
      </c>
      <c r="K229">
        <v>0.77210000000000001</v>
      </c>
      <c r="M229" s="425" t="s">
        <v>91</v>
      </c>
      <c r="N229" s="214">
        <v>0.66100000000000003</v>
      </c>
    </row>
    <row r="230" spans="1:14" ht="15.75" thickBot="1" x14ac:dyDescent="0.3">
      <c r="A230" t="str">
        <f t="shared" si="3"/>
        <v/>
      </c>
      <c r="B230" t="s">
        <v>279</v>
      </c>
      <c r="D230" t="s">
        <v>279</v>
      </c>
      <c r="E230">
        <v>0.77210000000000001</v>
      </c>
      <c r="F230">
        <v>73</v>
      </c>
      <c r="J230" t="s">
        <v>280</v>
      </c>
      <c r="K230">
        <v>0.80740000000000001</v>
      </c>
      <c r="M230" s="426"/>
      <c r="N230" s="215">
        <v>113</v>
      </c>
    </row>
    <row r="231" spans="1:14" x14ac:dyDescent="0.25">
      <c r="A231" t="str">
        <f t="shared" si="3"/>
        <v/>
      </c>
      <c r="B231" t="s">
        <v>280</v>
      </c>
      <c r="D231" t="s">
        <v>280</v>
      </c>
      <c r="E231">
        <v>0.80740000000000001</v>
      </c>
      <c r="F231">
        <v>64</v>
      </c>
      <c r="J231" t="s">
        <v>281</v>
      </c>
      <c r="K231">
        <v>0.77680000000000005</v>
      </c>
      <c r="M231" s="425" t="s">
        <v>200</v>
      </c>
      <c r="N231" s="214">
        <v>0.66049999999999998</v>
      </c>
    </row>
    <row r="232" spans="1:14" ht="15.75" thickBot="1" x14ac:dyDescent="0.3">
      <c r="A232" t="str">
        <f t="shared" si="3"/>
        <v/>
      </c>
      <c r="B232" t="s">
        <v>281</v>
      </c>
      <c r="D232" t="s">
        <v>281</v>
      </c>
      <c r="E232">
        <v>0.77680000000000005</v>
      </c>
      <c r="F232">
        <v>70</v>
      </c>
      <c r="J232" t="s">
        <v>282</v>
      </c>
      <c r="K232">
        <v>0.3977</v>
      </c>
      <c r="M232" s="426"/>
      <c r="N232" s="215">
        <v>114</v>
      </c>
    </row>
    <row r="233" spans="1:14" x14ac:dyDescent="0.25">
      <c r="A233" t="str">
        <f t="shared" si="3"/>
        <v/>
      </c>
      <c r="B233" t="s">
        <v>282</v>
      </c>
      <c r="D233" t="s">
        <v>282</v>
      </c>
      <c r="E233">
        <v>0.3977</v>
      </c>
      <c r="F233">
        <v>208</v>
      </c>
      <c r="J233" t="s">
        <v>283</v>
      </c>
      <c r="K233">
        <v>0.29599999999999999</v>
      </c>
      <c r="M233" s="425" t="s">
        <v>170</v>
      </c>
      <c r="N233" s="214">
        <v>0.6583</v>
      </c>
    </row>
    <row r="234" spans="1:14" ht="15.75" thickBot="1" x14ac:dyDescent="0.3">
      <c r="A234" t="str">
        <f t="shared" si="3"/>
        <v/>
      </c>
      <c r="B234" t="s">
        <v>283</v>
      </c>
      <c r="D234" t="s">
        <v>283</v>
      </c>
      <c r="E234">
        <v>0.29599999999999999</v>
      </c>
      <c r="F234">
        <v>246</v>
      </c>
      <c r="J234" t="s">
        <v>284</v>
      </c>
      <c r="K234">
        <v>0.55189999999999995</v>
      </c>
      <c r="M234" s="426"/>
      <c r="N234" s="215">
        <v>115</v>
      </c>
    </row>
    <row r="235" spans="1:14" x14ac:dyDescent="0.25">
      <c r="A235" t="str">
        <f t="shared" si="3"/>
        <v/>
      </c>
      <c r="B235" t="s">
        <v>284</v>
      </c>
      <c r="D235" t="s">
        <v>284</v>
      </c>
      <c r="E235">
        <v>0.55189999999999995</v>
      </c>
      <c r="F235">
        <v>151</v>
      </c>
      <c r="J235" t="s">
        <v>285</v>
      </c>
      <c r="K235">
        <v>0.18329999999999999</v>
      </c>
      <c r="M235" s="12" t="s">
        <v>138</v>
      </c>
      <c r="N235" s="214">
        <v>0.65200000000000002</v>
      </c>
    </row>
    <row r="236" spans="1:14" ht="15.75" thickBot="1" x14ac:dyDescent="0.3">
      <c r="A236" t="str">
        <f t="shared" si="3"/>
        <v/>
      </c>
      <c r="B236" t="s">
        <v>285</v>
      </c>
      <c r="D236" t="s">
        <v>285</v>
      </c>
      <c r="E236">
        <v>0.18329999999999999</v>
      </c>
      <c r="F236">
        <v>295</v>
      </c>
      <c r="J236" t="s">
        <v>286</v>
      </c>
      <c r="K236">
        <v>0.73050000000000004</v>
      </c>
      <c r="M236" s="13" t="s">
        <v>438</v>
      </c>
      <c r="N236" s="215">
        <v>116</v>
      </c>
    </row>
    <row r="237" spans="1:14" x14ac:dyDescent="0.25">
      <c r="A237" t="str">
        <f t="shared" si="3"/>
        <v/>
      </c>
      <c r="B237" t="s">
        <v>286</v>
      </c>
      <c r="D237" t="s">
        <v>286</v>
      </c>
      <c r="E237">
        <v>0.73050000000000004</v>
      </c>
      <c r="F237">
        <v>84</v>
      </c>
      <c r="J237" t="s">
        <v>287</v>
      </c>
      <c r="K237">
        <v>0.45729999999999998</v>
      </c>
      <c r="M237" s="425" t="s">
        <v>324</v>
      </c>
      <c r="N237" s="214">
        <v>0.65169999999999995</v>
      </c>
    </row>
    <row r="238" spans="1:14" ht="15.75" thickBot="1" x14ac:dyDescent="0.3">
      <c r="A238" t="str">
        <f t="shared" si="3"/>
        <v/>
      </c>
      <c r="B238" t="s">
        <v>287</v>
      </c>
      <c r="D238" t="s">
        <v>287</v>
      </c>
      <c r="E238">
        <v>0.45729999999999998</v>
      </c>
      <c r="F238">
        <v>181</v>
      </c>
      <c r="J238" t="s">
        <v>288</v>
      </c>
      <c r="K238">
        <v>0.50029999999999997</v>
      </c>
      <c r="M238" s="426"/>
      <c r="N238" s="215">
        <v>117</v>
      </c>
    </row>
    <row r="239" spans="1:14" x14ac:dyDescent="0.25">
      <c r="A239" t="str">
        <f t="shared" si="3"/>
        <v/>
      </c>
      <c r="B239" t="s">
        <v>288</v>
      </c>
      <c r="D239" t="s">
        <v>288</v>
      </c>
      <c r="E239">
        <v>0.50029999999999997</v>
      </c>
      <c r="F239">
        <v>164</v>
      </c>
      <c r="J239" t="s">
        <v>289</v>
      </c>
      <c r="K239">
        <v>0.74419999999999997</v>
      </c>
      <c r="M239" s="425" t="s">
        <v>78</v>
      </c>
      <c r="N239" s="214">
        <v>0.64729999999999999</v>
      </c>
    </row>
    <row r="240" spans="1:14" ht="15.75" thickBot="1" x14ac:dyDescent="0.3">
      <c r="A240" t="str">
        <f t="shared" si="3"/>
        <v/>
      </c>
      <c r="B240" t="s">
        <v>289</v>
      </c>
      <c r="D240" t="s">
        <v>289</v>
      </c>
      <c r="E240">
        <v>0.74419999999999997</v>
      </c>
      <c r="F240">
        <v>80</v>
      </c>
      <c r="J240" t="s">
        <v>290</v>
      </c>
      <c r="K240">
        <v>0.38240000000000002</v>
      </c>
      <c r="M240" s="426"/>
      <c r="N240" s="215">
        <v>118</v>
      </c>
    </row>
    <row r="241" spans="1:14" x14ac:dyDescent="0.25">
      <c r="A241" t="str">
        <f t="shared" si="3"/>
        <v/>
      </c>
      <c r="B241" t="s">
        <v>290</v>
      </c>
      <c r="D241" t="s">
        <v>290</v>
      </c>
      <c r="E241">
        <v>0.38240000000000002</v>
      </c>
      <c r="F241">
        <v>211</v>
      </c>
      <c r="J241" t="s">
        <v>291</v>
      </c>
      <c r="K241">
        <v>0.14269999999999999</v>
      </c>
      <c r="M241" s="425" t="s">
        <v>145</v>
      </c>
      <c r="N241" s="214">
        <v>0.64700000000000002</v>
      </c>
    </row>
    <row r="242" spans="1:14" ht="15.75" thickBot="1" x14ac:dyDescent="0.3">
      <c r="A242" t="str">
        <f t="shared" si="3"/>
        <v/>
      </c>
      <c r="B242" t="s">
        <v>291</v>
      </c>
      <c r="D242" t="s">
        <v>291</v>
      </c>
      <c r="E242">
        <v>0.14269999999999999</v>
      </c>
      <c r="F242">
        <v>310</v>
      </c>
      <c r="J242" t="s">
        <v>292</v>
      </c>
      <c r="K242">
        <v>0.78810000000000002</v>
      </c>
      <c r="M242" s="426"/>
      <c r="N242" s="215">
        <v>119</v>
      </c>
    </row>
    <row r="243" spans="1:14" x14ac:dyDescent="0.25">
      <c r="A243" t="str">
        <f t="shared" si="3"/>
        <v/>
      </c>
      <c r="B243" t="s">
        <v>292</v>
      </c>
      <c r="D243" t="s">
        <v>292</v>
      </c>
      <c r="E243">
        <v>0.78810000000000002</v>
      </c>
      <c r="F243">
        <v>68</v>
      </c>
      <c r="J243" t="s">
        <v>293</v>
      </c>
      <c r="K243">
        <v>0.84640000000000004</v>
      </c>
      <c r="M243" s="425" t="s">
        <v>183</v>
      </c>
      <c r="N243" s="214">
        <v>0.64459999999999995</v>
      </c>
    </row>
    <row r="244" spans="1:14" ht="15.75" thickBot="1" x14ac:dyDescent="0.3">
      <c r="A244" t="str">
        <f t="shared" si="3"/>
        <v/>
      </c>
      <c r="B244" t="s">
        <v>293</v>
      </c>
      <c r="D244" t="s">
        <v>293</v>
      </c>
      <c r="E244">
        <v>0.84640000000000004</v>
      </c>
      <c r="F244">
        <v>40</v>
      </c>
      <c r="J244" t="s">
        <v>294</v>
      </c>
      <c r="K244">
        <v>0.85489999999999999</v>
      </c>
      <c r="M244" s="426"/>
      <c r="N244" s="215">
        <v>120</v>
      </c>
    </row>
    <row r="245" spans="1:14" x14ac:dyDescent="0.25">
      <c r="A245" t="str">
        <f t="shared" si="3"/>
        <v/>
      </c>
      <c r="B245" t="s">
        <v>294</v>
      </c>
      <c r="D245" t="s">
        <v>294</v>
      </c>
      <c r="E245">
        <v>0.85489999999999999</v>
      </c>
      <c r="F245">
        <v>36</v>
      </c>
      <c r="J245" t="s">
        <v>295</v>
      </c>
      <c r="K245">
        <v>0.30009999999999998</v>
      </c>
      <c r="M245" s="425" t="s">
        <v>397</v>
      </c>
      <c r="N245" s="214">
        <v>0.63970000000000005</v>
      </c>
    </row>
    <row r="246" spans="1:14" ht="15.75" thickBot="1" x14ac:dyDescent="0.3">
      <c r="A246" t="str">
        <f t="shared" si="3"/>
        <v/>
      </c>
      <c r="B246" t="s">
        <v>295</v>
      </c>
      <c r="D246" t="s">
        <v>295</v>
      </c>
      <c r="E246">
        <v>0.30009999999999998</v>
      </c>
      <c r="F246">
        <v>243</v>
      </c>
      <c r="J246" t="s">
        <v>296</v>
      </c>
      <c r="K246">
        <v>0.27950000000000003</v>
      </c>
      <c r="M246" s="426"/>
      <c r="N246" s="215">
        <v>121</v>
      </c>
    </row>
    <row r="247" spans="1:14" x14ac:dyDescent="0.25">
      <c r="A247" t="str">
        <f t="shared" si="3"/>
        <v/>
      </c>
      <c r="B247" t="s">
        <v>296</v>
      </c>
      <c r="D247" t="s">
        <v>296</v>
      </c>
      <c r="E247">
        <v>0.27950000000000003</v>
      </c>
      <c r="F247">
        <v>256</v>
      </c>
      <c r="J247" t="s">
        <v>297</v>
      </c>
      <c r="K247">
        <v>0.1265</v>
      </c>
      <c r="M247" s="425" t="s">
        <v>209</v>
      </c>
      <c r="N247" s="214">
        <v>0.63959999999999995</v>
      </c>
    </row>
    <row r="248" spans="1:14" ht="15.75" thickBot="1" x14ac:dyDescent="0.3">
      <c r="A248" t="str">
        <f t="shared" si="3"/>
        <v/>
      </c>
      <c r="B248" t="s">
        <v>297</v>
      </c>
      <c r="D248" t="s">
        <v>297</v>
      </c>
      <c r="E248">
        <v>0.1265</v>
      </c>
      <c r="F248">
        <v>319</v>
      </c>
      <c r="J248" t="s">
        <v>298</v>
      </c>
      <c r="K248">
        <v>0.39129999999999998</v>
      </c>
      <c r="M248" s="426"/>
      <c r="N248" s="215">
        <v>122</v>
      </c>
    </row>
    <row r="249" spans="1:14" x14ac:dyDescent="0.25">
      <c r="A249" t="str">
        <f t="shared" si="3"/>
        <v/>
      </c>
      <c r="B249" t="s">
        <v>298</v>
      </c>
      <c r="D249" t="s">
        <v>298</v>
      </c>
      <c r="E249">
        <v>0.39129999999999998</v>
      </c>
      <c r="F249">
        <v>210</v>
      </c>
      <c r="J249" t="s">
        <v>299</v>
      </c>
      <c r="K249">
        <v>0.90439999999999998</v>
      </c>
      <c r="M249" s="425" t="s">
        <v>382</v>
      </c>
      <c r="N249" s="214">
        <v>0.63719999999999999</v>
      </c>
    </row>
    <row r="250" spans="1:14" ht="15.75" thickBot="1" x14ac:dyDescent="0.3">
      <c r="A250" t="str">
        <f t="shared" si="3"/>
        <v/>
      </c>
      <c r="B250" t="s">
        <v>299</v>
      </c>
      <c r="D250" t="s">
        <v>299</v>
      </c>
      <c r="E250">
        <v>0.90439999999999998</v>
      </c>
      <c r="F250">
        <v>19</v>
      </c>
      <c r="J250" t="s">
        <v>300</v>
      </c>
      <c r="K250">
        <v>0.60960000000000003</v>
      </c>
      <c r="M250" s="426"/>
      <c r="N250" s="215">
        <v>123</v>
      </c>
    </row>
    <row r="251" spans="1:14" x14ac:dyDescent="0.25">
      <c r="A251" t="str">
        <f t="shared" si="3"/>
        <v/>
      </c>
      <c r="B251" t="s">
        <v>300</v>
      </c>
      <c r="D251" t="s">
        <v>300</v>
      </c>
      <c r="E251">
        <v>0.60960000000000003</v>
      </c>
      <c r="F251">
        <v>130</v>
      </c>
      <c r="J251" t="s">
        <v>301</v>
      </c>
      <c r="K251">
        <v>0.3039</v>
      </c>
      <c r="M251" s="425" t="s">
        <v>104</v>
      </c>
      <c r="N251" s="214">
        <v>0.63439999999999996</v>
      </c>
    </row>
    <row r="252" spans="1:14" ht="15.75" thickBot="1" x14ac:dyDescent="0.3">
      <c r="A252" t="str">
        <f t="shared" si="3"/>
        <v/>
      </c>
      <c r="B252" t="s">
        <v>301</v>
      </c>
      <c r="D252" t="s">
        <v>301</v>
      </c>
      <c r="E252">
        <v>0.3039</v>
      </c>
      <c r="F252">
        <v>241</v>
      </c>
      <c r="J252" t="s">
        <v>302</v>
      </c>
      <c r="K252">
        <v>0.83189999999999997</v>
      </c>
      <c r="M252" s="426"/>
      <c r="N252" s="215">
        <v>124</v>
      </c>
    </row>
    <row r="253" spans="1:14" x14ac:dyDescent="0.25">
      <c r="A253" t="str">
        <f t="shared" si="3"/>
        <v/>
      </c>
      <c r="B253" t="s">
        <v>302</v>
      </c>
      <c r="D253" t="s">
        <v>302</v>
      </c>
      <c r="E253">
        <v>0.83189999999999997</v>
      </c>
      <c r="F253">
        <v>48</v>
      </c>
      <c r="J253" t="s">
        <v>303</v>
      </c>
      <c r="K253">
        <v>0.4854</v>
      </c>
      <c r="M253" s="425" t="s">
        <v>167</v>
      </c>
      <c r="N253" s="214">
        <v>0.62339999999999995</v>
      </c>
    </row>
    <row r="254" spans="1:14" ht="15.75" thickBot="1" x14ac:dyDescent="0.3">
      <c r="A254" t="str">
        <f t="shared" si="3"/>
        <v/>
      </c>
      <c r="B254" t="s">
        <v>303</v>
      </c>
      <c r="D254" t="s">
        <v>303</v>
      </c>
      <c r="E254">
        <v>0.4854</v>
      </c>
      <c r="F254">
        <v>173</v>
      </c>
      <c r="J254" t="s">
        <v>304</v>
      </c>
      <c r="K254">
        <v>0.3306</v>
      </c>
      <c r="M254" s="426"/>
      <c r="N254" s="215">
        <v>125</v>
      </c>
    </row>
    <row r="255" spans="1:14" ht="15.75" thickBot="1" x14ac:dyDescent="0.3">
      <c r="A255" t="str">
        <f t="shared" si="3"/>
        <v/>
      </c>
      <c r="B255" t="s">
        <v>304</v>
      </c>
      <c r="D255" t="s">
        <v>304</v>
      </c>
      <c r="E255">
        <v>0.3306</v>
      </c>
      <c r="F255">
        <v>230</v>
      </c>
      <c r="J255" t="s">
        <v>305</v>
      </c>
      <c r="K255">
        <v>0.76370000000000005</v>
      </c>
      <c r="M255" s="62" t="s">
        <v>25</v>
      </c>
      <c r="N255" s="63" t="s">
        <v>398</v>
      </c>
    </row>
    <row r="256" spans="1:14" x14ac:dyDescent="0.25">
      <c r="A256" t="str">
        <f t="shared" si="3"/>
        <v/>
      </c>
      <c r="B256" t="s">
        <v>305</v>
      </c>
      <c r="D256" t="s">
        <v>305</v>
      </c>
      <c r="E256">
        <v>0.76370000000000005</v>
      </c>
      <c r="F256">
        <v>76</v>
      </c>
      <c r="J256" t="s">
        <v>306</v>
      </c>
      <c r="K256">
        <v>0.2266</v>
      </c>
      <c r="M256" s="425" t="s">
        <v>76</v>
      </c>
      <c r="N256" s="214">
        <v>0.62</v>
      </c>
    </row>
    <row r="257" spans="1:14" ht="15.75" thickBot="1" x14ac:dyDescent="0.3">
      <c r="A257" t="str">
        <f t="shared" si="3"/>
        <v/>
      </c>
      <c r="B257" t="s">
        <v>306</v>
      </c>
      <c r="D257" t="s">
        <v>306</v>
      </c>
      <c r="E257">
        <v>0.2266</v>
      </c>
      <c r="F257">
        <v>278</v>
      </c>
      <c r="J257" t="s">
        <v>307</v>
      </c>
      <c r="K257">
        <v>0.1464</v>
      </c>
      <c r="M257" s="426"/>
      <c r="N257" s="215">
        <v>126</v>
      </c>
    </row>
    <row r="258" spans="1:14" x14ac:dyDescent="0.25">
      <c r="A258" t="str">
        <f t="shared" si="3"/>
        <v/>
      </c>
      <c r="B258" t="s">
        <v>307</v>
      </c>
      <c r="D258" t="s">
        <v>307</v>
      </c>
      <c r="E258">
        <v>0.1464</v>
      </c>
      <c r="F258">
        <v>307</v>
      </c>
      <c r="J258" t="s">
        <v>308</v>
      </c>
      <c r="K258">
        <v>0.56299999999999994</v>
      </c>
      <c r="M258" s="425" t="s">
        <v>383</v>
      </c>
      <c r="N258" s="214">
        <v>0.61850000000000005</v>
      </c>
    </row>
    <row r="259" spans="1:14" ht="15.75" thickBot="1" x14ac:dyDescent="0.3">
      <c r="A259" t="str">
        <f t="shared" ref="A259:A322" si="4">IF(B259=D259, "", "BAD")</f>
        <v/>
      </c>
      <c r="B259" t="s">
        <v>308</v>
      </c>
      <c r="D259" t="s">
        <v>308</v>
      </c>
      <c r="E259">
        <v>0.56299999999999994</v>
      </c>
      <c r="F259">
        <v>146</v>
      </c>
      <c r="J259" t="s">
        <v>309</v>
      </c>
      <c r="K259">
        <v>0.27279999999999999</v>
      </c>
      <c r="M259" s="426"/>
      <c r="N259" s="215">
        <v>127</v>
      </c>
    </row>
    <row r="260" spans="1:14" x14ac:dyDescent="0.25">
      <c r="A260" t="str">
        <f t="shared" si="4"/>
        <v/>
      </c>
      <c r="B260" t="s">
        <v>309</v>
      </c>
      <c r="D260" t="s">
        <v>309</v>
      </c>
      <c r="E260">
        <v>0.27279999999999999</v>
      </c>
      <c r="F260">
        <v>258</v>
      </c>
      <c r="J260" t="s">
        <v>310</v>
      </c>
      <c r="K260">
        <v>0.48020000000000002</v>
      </c>
      <c r="M260" s="425" t="s">
        <v>351</v>
      </c>
      <c r="N260" s="214">
        <v>0.61629999999999996</v>
      </c>
    </row>
    <row r="261" spans="1:14" ht="15.75" thickBot="1" x14ac:dyDescent="0.3">
      <c r="A261" t="str">
        <f t="shared" si="4"/>
        <v/>
      </c>
      <c r="B261" t="s">
        <v>310</v>
      </c>
      <c r="D261" t="s">
        <v>310</v>
      </c>
      <c r="E261">
        <v>0.48020000000000002</v>
      </c>
      <c r="F261">
        <v>177</v>
      </c>
      <c r="J261" t="s">
        <v>311</v>
      </c>
      <c r="K261">
        <v>8.09E-2</v>
      </c>
      <c r="M261" s="426"/>
      <c r="N261" s="215">
        <v>128</v>
      </c>
    </row>
    <row r="262" spans="1:14" x14ac:dyDescent="0.25">
      <c r="A262" t="str">
        <f t="shared" si="4"/>
        <v/>
      </c>
      <c r="B262" t="s">
        <v>311</v>
      </c>
      <c r="D262" t="s">
        <v>311</v>
      </c>
      <c r="E262">
        <v>8.09E-2</v>
      </c>
      <c r="F262">
        <v>335</v>
      </c>
      <c r="J262" t="s">
        <v>312</v>
      </c>
      <c r="K262">
        <v>0.2596</v>
      </c>
      <c r="M262" s="425" t="s">
        <v>393</v>
      </c>
      <c r="N262" s="214">
        <v>0.61260000000000003</v>
      </c>
    </row>
    <row r="263" spans="1:14" ht="15.75" thickBot="1" x14ac:dyDescent="0.3">
      <c r="A263" t="str">
        <f t="shared" si="4"/>
        <v/>
      </c>
      <c r="B263" t="s">
        <v>312</v>
      </c>
      <c r="D263" t="s">
        <v>312</v>
      </c>
      <c r="E263">
        <v>0.2596</v>
      </c>
      <c r="F263">
        <v>268</v>
      </c>
      <c r="J263" t="s">
        <v>313</v>
      </c>
      <c r="K263">
        <v>0.496</v>
      </c>
      <c r="M263" s="426"/>
      <c r="N263" s="215">
        <v>129</v>
      </c>
    </row>
    <row r="264" spans="1:14" x14ac:dyDescent="0.25">
      <c r="A264" t="str">
        <f t="shared" si="4"/>
        <v/>
      </c>
      <c r="B264" t="s">
        <v>313</v>
      </c>
      <c r="D264" t="s">
        <v>313</v>
      </c>
      <c r="E264">
        <v>0.496</v>
      </c>
      <c r="F264">
        <v>167</v>
      </c>
      <c r="J264" t="s">
        <v>314</v>
      </c>
      <c r="K264">
        <v>0.66590000000000005</v>
      </c>
      <c r="M264" s="425" t="s">
        <v>300</v>
      </c>
      <c r="N264" s="214">
        <v>0.60960000000000003</v>
      </c>
    </row>
    <row r="265" spans="1:14" ht="15.75" thickBot="1" x14ac:dyDescent="0.3">
      <c r="A265" t="str">
        <f t="shared" si="4"/>
        <v/>
      </c>
      <c r="B265" t="s">
        <v>314</v>
      </c>
      <c r="D265" t="s">
        <v>314</v>
      </c>
      <c r="E265">
        <v>0.66590000000000005</v>
      </c>
      <c r="F265">
        <v>110</v>
      </c>
      <c r="J265" t="s">
        <v>315</v>
      </c>
      <c r="K265">
        <v>0.36530000000000001</v>
      </c>
      <c r="M265" s="426"/>
      <c r="N265" s="215">
        <v>130</v>
      </c>
    </row>
    <row r="266" spans="1:14" x14ac:dyDescent="0.25">
      <c r="A266" t="str">
        <f t="shared" si="4"/>
        <v/>
      </c>
      <c r="B266" t="s">
        <v>315</v>
      </c>
      <c r="D266" t="s">
        <v>315</v>
      </c>
      <c r="E266">
        <v>0.36530000000000001</v>
      </c>
      <c r="F266">
        <v>218</v>
      </c>
      <c r="J266" t="s">
        <v>316</v>
      </c>
      <c r="K266">
        <v>0.14050000000000001</v>
      </c>
      <c r="M266" s="425" t="s">
        <v>376</v>
      </c>
      <c r="N266" s="214">
        <v>0.6048</v>
      </c>
    </row>
    <row r="267" spans="1:14" ht="15.75" thickBot="1" x14ac:dyDescent="0.3">
      <c r="A267" t="str">
        <f t="shared" si="4"/>
        <v/>
      </c>
      <c r="B267" t="s">
        <v>316</v>
      </c>
      <c r="D267" t="s">
        <v>316</v>
      </c>
      <c r="E267">
        <v>0.14050000000000001</v>
      </c>
      <c r="F267">
        <v>311</v>
      </c>
      <c r="J267" t="s">
        <v>317</v>
      </c>
      <c r="K267">
        <v>0.4299</v>
      </c>
      <c r="M267" s="426"/>
      <c r="N267" s="215">
        <v>131</v>
      </c>
    </row>
    <row r="268" spans="1:14" x14ac:dyDescent="0.25">
      <c r="A268" t="str">
        <f t="shared" si="4"/>
        <v/>
      </c>
      <c r="B268" t="s">
        <v>317</v>
      </c>
      <c r="D268" t="s">
        <v>317</v>
      </c>
      <c r="E268">
        <v>0.4299</v>
      </c>
      <c r="F268">
        <v>190</v>
      </c>
      <c r="J268" t="s">
        <v>318</v>
      </c>
      <c r="K268">
        <v>0.48680000000000001</v>
      </c>
      <c r="M268" s="425" t="s">
        <v>51</v>
      </c>
      <c r="N268" s="214">
        <v>0.60270000000000001</v>
      </c>
    </row>
    <row r="269" spans="1:14" ht="15.75" thickBot="1" x14ac:dyDescent="0.3">
      <c r="A269" t="str">
        <f t="shared" si="4"/>
        <v/>
      </c>
      <c r="B269" t="s">
        <v>318</v>
      </c>
      <c r="D269" t="s">
        <v>318</v>
      </c>
      <c r="E269">
        <v>0.48680000000000001</v>
      </c>
      <c r="F269">
        <v>171</v>
      </c>
      <c r="J269" t="s">
        <v>319</v>
      </c>
      <c r="K269">
        <v>0.82020000000000004</v>
      </c>
      <c r="M269" s="426"/>
      <c r="N269" s="215">
        <v>132</v>
      </c>
    </row>
    <row r="270" spans="1:14" x14ac:dyDescent="0.25">
      <c r="A270" t="str">
        <f t="shared" si="4"/>
        <v/>
      </c>
      <c r="B270" t="s">
        <v>319</v>
      </c>
      <c r="D270" t="s">
        <v>319</v>
      </c>
      <c r="E270">
        <v>0.82020000000000004</v>
      </c>
      <c r="F270">
        <v>57</v>
      </c>
      <c r="J270" t="s">
        <v>320</v>
      </c>
      <c r="K270">
        <v>8.5599999999999996E-2</v>
      </c>
      <c r="M270" s="425" t="s">
        <v>267</v>
      </c>
      <c r="N270" s="214">
        <v>0.59809999999999997</v>
      </c>
    </row>
    <row r="271" spans="1:14" ht="15.75" thickBot="1" x14ac:dyDescent="0.3">
      <c r="A271" t="str">
        <f t="shared" si="4"/>
        <v/>
      </c>
      <c r="B271" t="s">
        <v>320</v>
      </c>
      <c r="D271" t="s">
        <v>320</v>
      </c>
      <c r="E271">
        <v>8.5599999999999996E-2</v>
      </c>
      <c r="F271">
        <v>334</v>
      </c>
      <c r="J271" t="s">
        <v>321</v>
      </c>
      <c r="K271">
        <v>0.58350000000000002</v>
      </c>
      <c r="M271" s="426"/>
      <c r="N271" s="215">
        <v>133</v>
      </c>
    </row>
    <row r="272" spans="1:14" x14ac:dyDescent="0.25">
      <c r="A272" t="str">
        <f t="shared" si="4"/>
        <v/>
      </c>
      <c r="B272" t="s">
        <v>321</v>
      </c>
      <c r="D272" t="s">
        <v>321</v>
      </c>
      <c r="E272">
        <v>0.58350000000000002</v>
      </c>
      <c r="F272">
        <v>139</v>
      </c>
      <c r="J272" t="s">
        <v>322</v>
      </c>
      <c r="K272">
        <v>0.432</v>
      </c>
      <c r="M272" s="425" t="s">
        <v>143</v>
      </c>
      <c r="N272" s="214">
        <v>0.59430000000000005</v>
      </c>
    </row>
    <row r="273" spans="1:14" ht="15.75" thickBot="1" x14ac:dyDescent="0.3">
      <c r="A273" t="str">
        <f t="shared" si="4"/>
        <v/>
      </c>
      <c r="B273" t="s">
        <v>322</v>
      </c>
      <c r="D273" t="s">
        <v>322</v>
      </c>
      <c r="E273">
        <v>0.432</v>
      </c>
      <c r="F273">
        <v>189</v>
      </c>
      <c r="J273" t="s">
        <v>323</v>
      </c>
      <c r="K273">
        <v>0.1043</v>
      </c>
      <c r="M273" s="426"/>
      <c r="N273" s="215">
        <v>134</v>
      </c>
    </row>
    <row r="274" spans="1:14" x14ac:dyDescent="0.25">
      <c r="A274" t="str">
        <f t="shared" si="4"/>
        <v/>
      </c>
      <c r="B274" t="s">
        <v>323</v>
      </c>
      <c r="D274" t="s">
        <v>323</v>
      </c>
      <c r="E274">
        <v>0.1043</v>
      </c>
      <c r="F274">
        <v>328</v>
      </c>
      <c r="J274" t="s">
        <v>324</v>
      </c>
      <c r="K274">
        <v>0.65169999999999995</v>
      </c>
      <c r="M274" s="425" t="s">
        <v>118</v>
      </c>
      <c r="N274" s="214">
        <v>0.5867</v>
      </c>
    </row>
    <row r="275" spans="1:14" ht="15.75" thickBot="1" x14ac:dyDescent="0.3">
      <c r="A275" t="str">
        <f t="shared" si="4"/>
        <v/>
      </c>
      <c r="B275" t="s">
        <v>324</v>
      </c>
      <c r="D275" t="s">
        <v>324</v>
      </c>
      <c r="E275">
        <v>0.65169999999999995</v>
      </c>
      <c r="F275">
        <v>117</v>
      </c>
      <c r="J275" t="s">
        <v>325</v>
      </c>
      <c r="K275">
        <v>0.83050000000000002</v>
      </c>
      <c r="M275" s="426"/>
      <c r="N275" s="215">
        <v>135</v>
      </c>
    </row>
    <row r="276" spans="1:14" x14ac:dyDescent="0.25">
      <c r="A276" t="str">
        <f t="shared" si="4"/>
        <v/>
      </c>
      <c r="B276" t="s">
        <v>325</v>
      </c>
      <c r="D276" t="s">
        <v>325</v>
      </c>
      <c r="E276">
        <v>0.83050000000000002</v>
      </c>
      <c r="F276">
        <v>49</v>
      </c>
      <c r="J276" t="s">
        <v>326</v>
      </c>
      <c r="K276">
        <v>0.8125</v>
      </c>
      <c r="M276" s="425" t="s">
        <v>368</v>
      </c>
      <c r="N276" s="214">
        <v>0.58650000000000002</v>
      </c>
    </row>
    <row r="277" spans="1:14" ht="15.75" thickBot="1" x14ac:dyDescent="0.3">
      <c r="A277" t="str">
        <f t="shared" si="4"/>
        <v/>
      </c>
      <c r="B277" t="s">
        <v>326</v>
      </c>
      <c r="D277" t="s">
        <v>326</v>
      </c>
      <c r="E277">
        <v>0.8125</v>
      </c>
      <c r="F277">
        <v>62</v>
      </c>
      <c r="J277" t="s">
        <v>327</v>
      </c>
      <c r="K277">
        <v>0.2356</v>
      </c>
      <c r="M277" s="426"/>
      <c r="N277" s="215">
        <v>136</v>
      </c>
    </row>
    <row r="278" spans="1:14" x14ac:dyDescent="0.25">
      <c r="A278" t="str">
        <f t="shared" si="4"/>
        <v/>
      </c>
      <c r="B278" t="s">
        <v>327</v>
      </c>
      <c r="D278" t="s">
        <v>327</v>
      </c>
      <c r="E278">
        <v>0.2356</v>
      </c>
      <c r="F278">
        <v>274</v>
      </c>
      <c r="J278" t="s">
        <v>328</v>
      </c>
      <c r="K278">
        <v>0.71630000000000005</v>
      </c>
      <c r="M278" s="425" t="s">
        <v>147</v>
      </c>
      <c r="N278" s="214">
        <v>0.58560000000000001</v>
      </c>
    </row>
    <row r="279" spans="1:14" ht="15.75" thickBot="1" x14ac:dyDescent="0.3">
      <c r="A279" t="str">
        <f t="shared" si="4"/>
        <v/>
      </c>
      <c r="B279" t="s">
        <v>328</v>
      </c>
      <c r="D279" t="s">
        <v>328</v>
      </c>
      <c r="E279">
        <v>0.71630000000000005</v>
      </c>
      <c r="F279">
        <v>89</v>
      </c>
      <c r="J279" t="s">
        <v>329</v>
      </c>
      <c r="K279">
        <v>0.96060000000000001</v>
      </c>
      <c r="M279" s="426"/>
      <c r="N279" s="215">
        <v>137</v>
      </c>
    </row>
    <row r="280" spans="1:14" x14ac:dyDescent="0.25">
      <c r="A280" t="str">
        <f t="shared" si="4"/>
        <v/>
      </c>
      <c r="B280" t="s">
        <v>329</v>
      </c>
      <c r="D280" t="s">
        <v>329</v>
      </c>
      <c r="E280">
        <v>0.96060000000000001</v>
      </c>
      <c r="F280">
        <v>6</v>
      </c>
      <c r="J280" t="s">
        <v>330</v>
      </c>
      <c r="K280">
        <v>0.28310000000000002</v>
      </c>
      <c r="M280" s="12" t="s">
        <v>270</v>
      </c>
      <c r="N280" s="214">
        <v>0.5837</v>
      </c>
    </row>
    <row r="281" spans="1:14" ht="15.75" thickBot="1" x14ac:dyDescent="0.3">
      <c r="A281" t="str">
        <f t="shared" si="4"/>
        <v/>
      </c>
      <c r="B281" t="s">
        <v>330</v>
      </c>
      <c r="D281" t="s">
        <v>330</v>
      </c>
      <c r="E281">
        <v>0.28310000000000002</v>
      </c>
      <c r="F281">
        <v>254</v>
      </c>
      <c r="J281" t="s">
        <v>331</v>
      </c>
      <c r="K281">
        <v>0.80249999999999999</v>
      </c>
      <c r="M281" s="13" t="s">
        <v>434</v>
      </c>
      <c r="N281" s="215">
        <v>138</v>
      </c>
    </row>
    <row r="282" spans="1:14" x14ac:dyDescent="0.25">
      <c r="A282" t="str">
        <f t="shared" si="4"/>
        <v/>
      </c>
      <c r="B282" t="s">
        <v>331</v>
      </c>
      <c r="D282" t="s">
        <v>331</v>
      </c>
      <c r="E282">
        <v>0.80249999999999999</v>
      </c>
      <c r="F282">
        <v>66</v>
      </c>
      <c r="J282" t="s">
        <v>332</v>
      </c>
      <c r="K282">
        <v>0.76259999999999994</v>
      </c>
      <c r="M282" s="425" t="s">
        <v>321</v>
      </c>
      <c r="N282" s="214">
        <v>0.58350000000000002</v>
      </c>
    </row>
    <row r="283" spans="1:14" ht="15.75" thickBot="1" x14ac:dyDescent="0.3">
      <c r="A283" t="str">
        <f t="shared" si="4"/>
        <v/>
      </c>
      <c r="B283" t="s">
        <v>332</v>
      </c>
      <c r="D283" t="s">
        <v>332</v>
      </c>
      <c r="E283">
        <v>0.76259999999999994</v>
      </c>
      <c r="F283">
        <v>77</v>
      </c>
      <c r="J283" t="s">
        <v>333</v>
      </c>
      <c r="K283">
        <v>8.6300000000000002E-2</v>
      </c>
      <c r="M283" s="426"/>
      <c r="N283" s="215">
        <v>139</v>
      </c>
    </row>
    <row r="284" spans="1:14" x14ac:dyDescent="0.25">
      <c r="A284" t="str">
        <f t="shared" si="4"/>
        <v/>
      </c>
      <c r="B284" t="s">
        <v>333</v>
      </c>
      <c r="D284" t="s">
        <v>333</v>
      </c>
      <c r="E284">
        <v>8.6300000000000002E-2</v>
      </c>
      <c r="F284">
        <v>333</v>
      </c>
      <c r="J284" t="s">
        <v>334</v>
      </c>
      <c r="K284">
        <v>0.31259999999999999</v>
      </c>
      <c r="M284" s="425" t="s">
        <v>107</v>
      </c>
      <c r="N284" s="214">
        <v>0.58109999999999995</v>
      </c>
    </row>
    <row r="285" spans="1:14" ht="15.75" thickBot="1" x14ac:dyDescent="0.3">
      <c r="A285" t="str">
        <f t="shared" si="4"/>
        <v/>
      </c>
      <c r="B285" t="s">
        <v>334</v>
      </c>
      <c r="D285" t="s">
        <v>334</v>
      </c>
      <c r="E285">
        <v>0.31259999999999999</v>
      </c>
      <c r="F285">
        <v>239</v>
      </c>
      <c r="J285" t="s">
        <v>335</v>
      </c>
      <c r="K285">
        <v>0.19889999999999999</v>
      </c>
      <c r="M285" s="426"/>
      <c r="N285" s="215">
        <v>140</v>
      </c>
    </row>
    <row r="286" spans="1:14" x14ac:dyDescent="0.25">
      <c r="A286" t="str">
        <f t="shared" si="4"/>
        <v/>
      </c>
      <c r="B286" t="s">
        <v>335</v>
      </c>
      <c r="D286" t="s">
        <v>335</v>
      </c>
      <c r="E286">
        <v>0.19889999999999999</v>
      </c>
      <c r="F286">
        <v>288</v>
      </c>
      <c r="J286" t="s">
        <v>336</v>
      </c>
      <c r="K286">
        <v>0.82310000000000005</v>
      </c>
      <c r="M286" s="425" t="s">
        <v>75</v>
      </c>
      <c r="N286" s="214">
        <v>0.57450000000000001</v>
      </c>
    </row>
    <row r="287" spans="1:14" ht="15.75" thickBot="1" x14ac:dyDescent="0.3">
      <c r="A287" t="str">
        <f t="shared" si="4"/>
        <v/>
      </c>
      <c r="B287" t="s">
        <v>336</v>
      </c>
      <c r="D287" t="s">
        <v>336</v>
      </c>
      <c r="E287">
        <v>0.82310000000000005</v>
      </c>
      <c r="F287">
        <v>54</v>
      </c>
      <c r="J287" t="s">
        <v>337</v>
      </c>
      <c r="K287">
        <v>0.70689999999999997</v>
      </c>
      <c r="M287" s="426"/>
      <c r="N287" s="215">
        <v>141</v>
      </c>
    </row>
    <row r="288" spans="1:14" x14ac:dyDescent="0.25">
      <c r="A288" t="str">
        <f t="shared" si="4"/>
        <v/>
      </c>
      <c r="B288" t="s">
        <v>337</v>
      </c>
      <c r="D288" t="s">
        <v>337</v>
      </c>
      <c r="E288">
        <v>0.70689999999999997</v>
      </c>
      <c r="F288">
        <v>93</v>
      </c>
      <c r="J288" t="s">
        <v>338</v>
      </c>
      <c r="K288">
        <v>9.4E-2</v>
      </c>
      <c r="M288" s="425" t="s">
        <v>362</v>
      </c>
      <c r="N288" s="214">
        <v>0.56969999999999998</v>
      </c>
    </row>
    <row r="289" spans="1:14" ht="15.75" thickBot="1" x14ac:dyDescent="0.3">
      <c r="A289" t="str">
        <f t="shared" si="4"/>
        <v/>
      </c>
      <c r="B289" t="s">
        <v>338</v>
      </c>
      <c r="D289" t="s">
        <v>338</v>
      </c>
      <c r="E289">
        <v>9.4E-2</v>
      </c>
      <c r="F289">
        <v>331</v>
      </c>
      <c r="J289" t="s">
        <v>340</v>
      </c>
      <c r="K289">
        <v>0.2581</v>
      </c>
      <c r="M289" s="426"/>
      <c r="N289" s="215">
        <v>142</v>
      </c>
    </row>
    <row r="290" spans="1:14" x14ac:dyDescent="0.25">
      <c r="A290" t="str">
        <f t="shared" si="4"/>
        <v/>
      </c>
      <c r="B290" t="s">
        <v>339</v>
      </c>
      <c r="D290" t="s">
        <v>339</v>
      </c>
      <c r="E290">
        <v>0.1358</v>
      </c>
      <c r="F290">
        <v>313</v>
      </c>
      <c r="J290" t="s">
        <v>341</v>
      </c>
      <c r="K290">
        <v>0.33860000000000001</v>
      </c>
      <c r="M290" s="425" t="s">
        <v>371</v>
      </c>
      <c r="N290" s="214">
        <v>0.56859999999999999</v>
      </c>
    </row>
    <row r="291" spans="1:14" ht="15.75" thickBot="1" x14ac:dyDescent="0.3">
      <c r="A291" t="str">
        <f t="shared" si="4"/>
        <v/>
      </c>
      <c r="B291" t="s">
        <v>340</v>
      </c>
      <c r="D291" t="s">
        <v>340</v>
      </c>
      <c r="E291">
        <v>0.2581</v>
      </c>
      <c r="F291">
        <v>269</v>
      </c>
      <c r="J291" t="s">
        <v>342</v>
      </c>
      <c r="K291">
        <v>0.3392</v>
      </c>
      <c r="M291" s="426"/>
      <c r="N291" s="215">
        <v>143</v>
      </c>
    </row>
    <row r="292" spans="1:14" x14ac:dyDescent="0.25">
      <c r="A292" t="str">
        <f t="shared" si="4"/>
        <v/>
      </c>
      <c r="B292" t="s">
        <v>341</v>
      </c>
      <c r="D292" t="s">
        <v>341</v>
      </c>
      <c r="E292">
        <v>0.33860000000000001</v>
      </c>
      <c r="F292">
        <v>225</v>
      </c>
      <c r="J292" t="s">
        <v>343</v>
      </c>
      <c r="K292">
        <v>6.3299999999999995E-2</v>
      </c>
      <c r="M292" s="425" t="s">
        <v>121</v>
      </c>
      <c r="N292" s="214">
        <v>0.56559999999999999</v>
      </c>
    </row>
    <row r="293" spans="1:14" ht="15.75" thickBot="1" x14ac:dyDescent="0.3">
      <c r="A293" t="str">
        <f t="shared" si="4"/>
        <v/>
      </c>
      <c r="B293" t="s">
        <v>342</v>
      </c>
      <c r="D293" t="s">
        <v>342</v>
      </c>
      <c r="E293">
        <v>0.3392</v>
      </c>
      <c r="F293">
        <v>224</v>
      </c>
      <c r="J293" t="s">
        <v>344</v>
      </c>
      <c r="K293">
        <v>0.50419999999999998</v>
      </c>
      <c r="M293" s="426"/>
      <c r="N293" s="215">
        <v>144</v>
      </c>
    </row>
    <row r="294" spans="1:14" x14ac:dyDescent="0.25">
      <c r="A294" t="str">
        <f t="shared" si="4"/>
        <v/>
      </c>
      <c r="B294" t="s">
        <v>343</v>
      </c>
      <c r="D294" t="s">
        <v>343</v>
      </c>
      <c r="E294">
        <v>6.3299999999999995E-2</v>
      </c>
      <c r="F294">
        <v>341</v>
      </c>
      <c r="J294" t="s">
        <v>345</v>
      </c>
      <c r="K294">
        <v>0.34660000000000002</v>
      </c>
      <c r="M294" s="425" t="s">
        <v>233</v>
      </c>
      <c r="N294" s="214">
        <v>0.56479999999999997</v>
      </c>
    </row>
    <row r="295" spans="1:14" ht="15.75" thickBot="1" x14ac:dyDescent="0.3">
      <c r="A295" t="str">
        <f t="shared" si="4"/>
        <v/>
      </c>
      <c r="B295" t="s">
        <v>344</v>
      </c>
      <c r="D295" t="s">
        <v>344</v>
      </c>
      <c r="E295">
        <v>0.50419999999999998</v>
      </c>
      <c r="F295">
        <v>161</v>
      </c>
      <c r="J295" t="s">
        <v>346</v>
      </c>
      <c r="K295">
        <v>0.17299999999999999</v>
      </c>
      <c r="M295" s="426"/>
      <c r="N295" s="215">
        <v>145</v>
      </c>
    </row>
    <row r="296" spans="1:14" x14ac:dyDescent="0.25">
      <c r="A296" t="str">
        <f t="shared" si="4"/>
        <v/>
      </c>
      <c r="B296" t="s">
        <v>345</v>
      </c>
      <c r="D296" t="s">
        <v>345</v>
      </c>
      <c r="E296">
        <v>0.34660000000000002</v>
      </c>
      <c r="F296">
        <v>223</v>
      </c>
      <c r="J296" t="s">
        <v>347</v>
      </c>
      <c r="K296">
        <v>0.68469999999999998</v>
      </c>
      <c r="M296" s="425" t="s">
        <v>308</v>
      </c>
      <c r="N296" s="214">
        <v>0.56299999999999994</v>
      </c>
    </row>
    <row r="297" spans="1:14" ht="15.75" thickBot="1" x14ac:dyDescent="0.3">
      <c r="A297" t="str">
        <f t="shared" si="4"/>
        <v/>
      </c>
      <c r="B297" t="s">
        <v>346</v>
      </c>
      <c r="D297" t="s">
        <v>346</v>
      </c>
      <c r="E297">
        <v>0.17299999999999999</v>
      </c>
      <c r="F297">
        <v>300</v>
      </c>
      <c r="J297" t="s">
        <v>348</v>
      </c>
      <c r="K297">
        <v>0.40760000000000002</v>
      </c>
      <c r="M297" s="426"/>
      <c r="N297" s="215">
        <v>146</v>
      </c>
    </row>
    <row r="298" spans="1:14" x14ac:dyDescent="0.25">
      <c r="A298" t="str">
        <f t="shared" si="4"/>
        <v/>
      </c>
      <c r="B298" t="s">
        <v>347</v>
      </c>
      <c r="D298" t="s">
        <v>347</v>
      </c>
      <c r="E298">
        <v>0.68469999999999998</v>
      </c>
      <c r="F298">
        <v>102</v>
      </c>
      <c r="J298" t="s">
        <v>349</v>
      </c>
      <c r="K298">
        <v>0.54490000000000005</v>
      </c>
      <c r="M298" s="425" t="s">
        <v>115</v>
      </c>
      <c r="N298" s="214">
        <v>0.56289999999999996</v>
      </c>
    </row>
    <row r="299" spans="1:14" ht="15.75" thickBot="1" x14ac:dyDescent="0.3">
      <c r="A299" t="str">
        <f t="shared" si="4"/>
        <v/>
      </c>
      <c r="B299" t="s">
        <v>348</v>
      </c>
      <c r="D299" t="s">
        <v>348</v>
      </c>
      <c r="E299">
        <v>0.40760000000000002</v>
      </c>
      <c r="F299">
        <v>205</v>
      </c>
      <c r="J299" t="s">
        <v>350</v>
      </c>
      <c r="K299">
        <v>0.37859999999999999</v>
      </c>
      <c r="M299" s="426"/>
      <c r="N299" s="215">
        <v>147</v>
      </c>
    </row>
    <row r="300" spans="1:14" x14ac:dyDescent="0.25">
      <c r="A300" t="str">
        <f t="shared" si="4"/>
        <v/>
      </c>
      <c r="B300" t="s">
        <v>349</v>
      </c>
      <c r="D300" t="s">
        <v>349</v>
      </c>
      <c r="E300">
        <v>0.54490000000000005</v>
      </c>
      <c r="F300">
        <v>154</v>
      </c>
      <c r="J300" t="s">
        <v>351</v>
      </c>
      <c r="K300">
        <v>0.61629999999999996</v>
      </c>
      <c r="M300" s="12" t="s">
        <v>386</v>
      </c>
      <c r="N300" s="214">
        <v>0.56089999999999995</v>
      </c>
    </row>
    <row r="301" spans="1:14" ht="15.75" thickBot="1" x14ac:dyDescent="0.3">
      <c r="A301" t="str">
        <f t="shared" si="4"/>
        <v/>
      </c>
      <c r="B301" t="s">
        <v>350</v>
      </c>
      <c r="D301" t="s">
        <v>350</v>
      </c>
      <c r="E301">
        <v>0.37859999999999999</v>
      </c>
      <c r="F301">
        <v>213</v>
      </c>
      <c r="J301" t="s">
        <v>352</v>
      </c>
      <c r="K301">
        <v>7.3300000000000004E-2</v>
      </c>
      <c r="M301" s="13" t="s">
        <v>439</v>
      </c>
      <c r="N301" s="215">
        <v>148</v>
      </c>
    </row>
    <row r="302" spans="1:14" x14ac:dyDescent="0.25">
      <c r="A302" t="str">
        <f t="shared" si="4"/>
        <v/>
      </c>
      <c r="B302" t="s">
        <v>351</v>
      </c>
      <c r="D302" t="s">
        <v>351</v>
      </c>
      <c r="E302">
        <v>0.61629999999999996</v>
      </c>
      <c r="F302">
        <v>128</v>
      </c>
      <c r="J302" t="s">
        <v>353</v>
      </c>
      <c r="K302">
        <v>0.28970000000000001</v>
      </c>
      <c r="M302" s="425" t="s">
        <v>272</v>
      </c>
      <c r="N302" s="214">
        <v>0.55579999999999996</v>
      </c>
    </row>
    <row r="303" spans="1:14" ht="15.75" thickBot="1" x14ac:dyDescent="0.3">
      <c r="A303" t="str">
        <f t="shared" si="4"/>
        <v/>
      </c>
      <c r="B303" t="s">
        <v>352</v>
      </c>
      <c r="D303" t="s">
        <v>352</v>
      </c>
      <c r="E303">
        <v>7.3300000000000004E-2</v>
      </c>
      <c r="F303">
        <v>337</v>
      </c>
      <c r="J303" t="s">
        <v>354</v>
      </c>
      <c r="K303">
        <v>0.73009999999999997</v>
      </c>
      <c r="M303" s="426"/>
      <c r="N303" s="215">
        <v>149</v>
      </c>
    </row>
    <row r="304" spans="1:14" x14ac:dyDescent="0.25">
      <c r="A304" t="str">
        <f t="shared" si="4"/>
        <v/>
      </c>
      <c r="B304" t="s">
        <v>353</v>
      </c>
      <c r="D304" t="s">
        <v>353</v>
      </c>
      <c r="E304">
        <v>0.28970000000000001</v>
      </c>
      <c r="F304">
        <v>251</v>
      </c>
      <c r="J304" t="s">
        <v>355</v>
      </c>
      <c r="K304">
        <v>0.84730000000000005</v>
      </c>
      <c r="M304" s="425" t="s">
        <v>127</v>
      </c>
      <c r="N304" s="214">
        <v>0.55269999999999997</v>
      </c>
    </row>
    <row r="305" spans="1:14" ht="15.75" thickBot="1" x14ac:dyDescent="0.3">
      <c r="A305" t="str">
        <f t="shared" si="4"/>
        <v/>
      </c>
      <c r="B305" t="s">
        <v>354</v>
      </c>
      <c r="D305" t="s">
        <v>354</v>
      </c>
      <c r="E305">
        <v>0.73009999999999997</v>
      </c>
      <c r="F305">
        <v>85</v>
      </c>
      <c r="J305" t="s">
        <v>356</v>
      </c>
      <c r="K305">
        <v>0.15870000000000001</v>
      </c>
      <c r="M305" s="426"/>
      <c r="N305" s="215">
        <v>150</v>
      </c>
    </row>
    <row r="306" spans="1:14" ht="15.75" thickBot="1" x14ac:dyDescent="0.3">
      <c r="A306" t="str">
        <f t="shared" si="4"/>
        <v/>
      </c>
      <c r="B306" t="s">
        <v>355</v>
      </c>
      <c r="D306" t="s">
        <v>355</v>
      </c>
      <c r="E306">
        <v>0.84730000000000005</v>
      </c>
      <c r="F306">
        <v>39</v>
      </c>
      <c r="J306" t="s">
        <v>357</v>
      </c>
      <c r="K306">
        <v>0.1371</v>
      </c>
      <c r="M306" s="62" t="s">
        <v>25</v>
      </c>
      <c r="N306" s="63" t="s">
        <v>398</v>
      </c>
    </row>
    <row r="307" spans="1:14" x14ac:dyDescent="0.25">
      <c r="A307" t="str">
        <f t="shared" si="4"/>
        <v/>
      </c>
      <c r="B307" t="s">
        <v>356</v>
      </c>
      <c r="D307" t="s">
        <v>356</v>
      </c>
      <c r="E307">
        <v>0.15870000000000001</v>
      </c>
      <c r="F307">
        <v>303</v>
      </c>
      <c r="J307" t="s">
        <v>358</v>
      </c>
      <c r="K307">
        <v>0.48709999999999998</v>
      </c>
      <c r="M307" s="425" t="s">
        <v>284</v>
      </c>
      <c r="N307" s="214">
        <v>0.55189999999999995</v>
      </c>
    </row>
    <row r="308" spans="1:14" ht="15.75" thickBot="1" x14ac:dyDescent="0.3">
      <c r="A308" t="str">
        <f t="shared" si="4"/>
        <v/>
      </c>
      <c r="B308" t="s">
        <v>357</v>
      </c>
      <c r="D308" t="s">
        <v>357</v>
      </c>
      <c r="E308">
        <v>0.1371</v>
      </c>
      <c r="F308">
        <v>312</v>
      </c>
      <c r="J308" t="s">
        <v>359</v>
      </c>
      <c r="K308">
        <v>0.20630000000000001</v>
      </c>
      <c r="M308" s="426"/>
      <c r="N308" s="215">
        <v>151</v>
      </c>
    </row>
    <row r="309" spans="1:14" x14ac:dyDescent="0.25">
      <c r="A309" t="str">
        <f t="shared" si="4"/>
        <v/>
      </c>
      <c r="B309" t="s">
        <v>358</v>
      </c>
      <c r="D309" t="s">
        <v>358</v>
      </c>
      <c r="E309">
        <v>0.48709999999999998</v>
      </c>
      <c r="F309">
        <v>170</v>
      </c>
      <c r="J309" t="s">
        <v>360</v>
      </c>
      <c r="K309">
        <v>0.29089999999999999</v>
      </c>
      <c r="M309" s="12" t="s">
        <v>56</v>
      </c>
      <c r="N309" s="214">
        <v>0.55030000000000001</v>
      </c>
    </row>
    <row r="310" spans="1:14" ht="15.75" thickBot="1" x14ac:dyDescent="0.3">
      <c r="A310" t="str">
        <f t="shared" si="4"/>
        <v/>
      </c>
      <c r="B310" t="s">
        <v>359</v>
      </c>
      <c r="D310" t="s">
        <v>359</v>
      </c>
      <c r="E310">
        <v>0.20630000000000001</v>
      </c>
      <c r="F310">
        <v>285</v>
      </c>
      <c r="J310" t="s">
        <v>361</v>
      </c>
      <c r="K310">
        <v>0.89900000000000002</v>
      </c>
      <c r="M310" s="13" t="s">
        <v>434</v>
      </c>
      <c r="N310" s="215">
        <v>152</v>
      </c>
    </row>
    <row r="311" spans="1:14" x14ac:dyDescent="0.25">
      <c r="A311" t="str">
        <f t="shared" si="4"/>
        <v/>
      </c>
      <c r="B311" t="s">
        <v>360</v>
      </c>
      <c r="D311" t="s">
        <v>360</v>
      </c>
      <c r="E311">
        <v>0.29089999999999999</v>
      </c>
      <c r="F311">
        <v>249</v>
      </c>
      <c r="J311" t="s">
        <v>362</v>
      </c>
      <c r="K311">
        <v>0.56969999999999998</v>
      </c>
      <c r="M311" s="425" t="s">
        <v>389</v>
      </c>
      <c r="N311" s="214">
        <v>0.54500000000000004</v>
      </c>
    </row>
    <row r="312" spans="1:14" ht="15.75" thickBot="1" x14ac:dyDescent="0.3">
      <c r="A312" t="str">
        <f t="shared" si="4"/>
        <v/>
      </c>
      <c r="B312" t="s">
        <v>361</v>
      </c>
      <c r="D312" t="s">
        <v>361</v>
      </c>
      <c r="E312">
        <v>0.89900000000000002</v>
      </c>
      <c r="F312">
        <v>22</v>
      </c>
      <c r="J312" t="s">
        <v>363</v>
      </c>
      <c r="K312">
        <v>0.48720000000000002</v>
      </c>
      <c r="M312" s="426"/>
      <c r="N312" s="215">
        <v>153</v>
      </c>
    </row>
    <row r="313" spans="1:14" x14ac:dyDescent="0.25">
      <c r="A313" t="str">
        <f t="shared" si="4"/>
        <v/>
      </c>
      <c r="B313" t="s">
        <v>362</v>
      </c>
      <c r="D313" t="s">
        <v>362</v>
      </c>
      <c r="E313">
        <v>0.56969999999999998</v>
      </c>
      <c r="F313">
        <v>142</v>
      </c>
      <c r="J313" t="s">
        <v>364</v>
      </c>
      <c r="K313">
        <v>0.4355</v>
      </c>
      <c r="M313" s="425" t="s">
        <v>349</v>
      </c>
      <c r="N313" s="214">
        <v>0.54490000000000005</v>
      </c>
    </row>
    <row r="314" spans="1:14" ht="15.75" thickBot="1" x14ac:dyDescent="0.3">
      <c r="A314" t="str">
        <f t="shared" si="4"/>
        <v/>
      </c>
      <c r="B314" t="s">
        <v>363</v>
      </c>
      <c r="D314" t="s">
        <v>363</v>
      </c>
      <c r="E314">
        <v>0.48720000000000002</v>
      </c>
      <c r="F314">
        <v>169</v>
      </c>
      <c r="J314" t="s">
        <v>442</v>
      </c>
      <c r="K314">
        <v>0.1358</v>
      </c>
      <c r="M314" s="426"/>
      <c r="N314" s="215">
        <v>154</v>
      </c>
    </row>
    <row r="315" spans="1:14" x14ac:dyDescent="0.25">
      <c r="A315" t="str">
        <f t="shared" si="4"/>
        <v/>
      </c>
      <c r="B315" t="s">
        <v>364</v>
      </c>
      <c r="D315" t="s">
        <v>364</v>
      </c>
      <c r="E315">
        <v>0.4355</v>
      </c>
      <c r="F315">
        <v>186</v>
      </c>
      <c r="J315" t="s">
        <v>365</v>
      </c>
      <c r="K315">
        <v>0.70050000000000001</v>
      </c>
      <c r="M315" s="425" t="s">
        <v>387</v>
      </c>
      <c r="N315" s="214">
        <v>0.54010000000000002</v>
      </c>
    </row>
    <row r="316" spans="1:14" ht="15.75" thickBot="1" x14ac:dyDescent="0.3">
      <c r="A316" t="str">
        <f t="shared" si="4"/>
        <v/>
      </c>
      <c r="B316" t="s">
        <v>365</v>
      </c>
      <c r="D316" t="s">
        <v>365</v>
      </c>
      <c r="E316">
        <v>0.70050000000000001</v>
      </c>
      <c r="F316">
        <v>97</v>
      </c>
      <c r="J316" t="s">
        <v>366</v>
      </c>
      <c r="K316">
        <v>0.68359999999999999</v>
      </c>
      <c r="M316" s="426"/>
      <c r="N316" s="215">
        <v>155</v>
      </c>
    </row>
    <row r="317" spans="1:14" x14ac:dyDescent="0.25">
      <c r="A317" t="str">
        <f t="shared" si="4"/>
        <v/>
      </c>
      <c r="B317" t="s">
        <v>366</v>
      </c>
      <c r="D317" t="s">
        <v>366</v>
      </c>
      <c r="E317">
        <v>0.68359999999999999</v>
      </c>
      <c r="F317">
        <v>103</v>
      </c>
      <c r="J317" t="s">
        <v>367</v>
      </c>
      <c r="K317">
        <v>0.17119999999999999</v>
      </c>
      <c r="M317" s="425" t="s">
        <v>141</v>
      </c>
      <c r="N317" s="214">
        <v>0.53990000000000005</v>
      </c>
    </row>
    <row r="318" spans="1:14" ht="15.75" thickBot="1" x14ac:dyDescent="0.3">
      <c r="A318" t="str">
        <f t="shared" si="4"/>
        <v/>
      </c>
      <c r="B318" t="s">
        <v>367</v>
      </c>
      <c r="D318" t="s">
        <v>367</v>
      </c>
      <c r="E318">
        <v>0.17119999999999999</v>
      </c>
      <c r="F318">
        <v>301</v>
      </c>
      <c r="J318" t="s">
        <v>368</v>
      </c>
      <c r="K318">
        <v>0.58650000000000002</v>
      </c>
      <c r="M318" s="426"/>
      <c r="N318" s="215">
        <v>156</v>
      </c>
    </row>
    <row r="319" spans="1:14" x14ac:dyDescent="0.25">
      <c r="A319" t="str">
        <f t="shared" si="4"/>
        <v/>
      </c>
      <c r="B319" t="s">
        <v>368</v>
      </c>
      <c r="D319" t="s">
        <v>368</v>
      </c>
      <c r="E319">
        <v>0.58650000000000002</v>
      </c>
      <c r="F319">
        <v>136</v>
      </c>
      <c r="J319" t="s">
        <v>369</v>
      </c>
      <c r="K319">
        <v>0.2409</v>
      </c>
      <c r="M319" s="425" t="s">
        <v>88</v>
      </c>
      <c r="N319" s="214">
        <v>0.53300000000000003</v>
      </c>
    </row>
    <row r="320" spans="1:14" ht="15.75" thickBot="1" x14ac:dyDescent="0.3">
      <c r="A320" t="str">
        <f t="shared" si="4"/>
        <v/>
      </c>
      <c r="B320" t="s">
        <v>369</v>
      </c>
      <c r="D320" t="s">
        <v>369</v>
      </c>
      <c r="E320">
        <v>0.2409</v>
      </c>
      <c r="F320">
        <v>271</v>
      </c>
      <c r="J320" t="s">
        <v>370</v>
      </c>
      <c r="K320">
        <v>0.72950000000000004</v>
      </c>
      <c r="M320" s="426"/>
      <c r="N320" s="215">
        <v>157</v>
      </c>
    </row>
    <row r="321" spans="1:14" x14ac:dyDescent="0.25">
      <c r="A321" t="str">
        <f t="shared" si="4"/>
        <v/>
      </c>
      <c r="B321" t="s">
        <v>370</v>
      </c>
      <c r="D321" t="s">
        <v>370</v>
      </c>
      <c r="E321">
        <v>0.72950000000000004</v>
      </c>
      <c r="F321">
        <v>86</v>
      </c>
      <c r="J321" t="s">
        <v>371</v>
      </c>
      <c r="K321">
        <v>0.56859999999999999</v>
      </c>
      <c r="M321" s="425" t="s">
        <v>240</v>
      </c>
      <c r="N321" s="214">
        <v>0.51700000000000002</v>
      </c>
    </row>
    <row r="322" spans="1:14" ht="15.75" thickBot="1" x14ac:dyDescent="0.3">
      <c r="A322" t="str">
        <f t="shared" si="4"/>
        <v/>
      </c>
      <c r="B322" t="s">
        <v>371</v>
      </c>
      <c r="D322" t="s">
        <v>371</v>
      </c>
      <c r="E322">
        <v>0.56859999999999999</v>
      </c>
      <c r="F322">
        <v>143</v>
      </c>
      <c r="J322" t="s">
        <v>372</v>
      </c>
      <c r="K322">
        <v>0.95720000000000005</v>
      </c>
      <c r="M322" s="426"/>
      <c r="N322" s="215">
        <v>158</v>
      </c>
    </row>
    <row r="323" spans="1:14" x14ac:dyDescent="0.25">
      <c r="A323" t="str">
        <f t="shared" ref="A323:A348" si="5">IF(B323=D323, "", "BAD")</f>
        <v/>
      </c>
      <c r="B323" t="s">
        <v>372</v>
      </c>
      <c r="D323" t="s">
        <v>372</v>
      </c>
      <c r="E323">
        <v>0.95720000000000005</v>
      </c>
      <c r="F323">
        <v>8</v>
      </c>
      <c r="J323" t="s">
        <v>373</v>
      </c>
      <c r="K323">
        <v>0.49580000000000002</v>
      </c>
      <c r="M323" s="425" t="s">
        <v>95</v>
      </c>
      <c r="N323" s="214">
        <v>0.50890000000000002</v>
      </c>
    </row>
    <row r="324" spans="1:14" ht="15.75" thickBot="1" x14ac:dyDescent="0.3">
      <c r="A324" t="str">
        <f t="shared" si="5"/>
        <v/>
      </c>
      <c r="B324" t="s">
        <v>373</v>
      </c>
      <c r="D324" t="s">
        <v>373</v>
      </c>
      <c r="E324">
        <v>0.49580000000000002</v>
      </c>
      <c r="F324">
        <v>168</v>
      </c>
      <c r="J324" t="s">
        <v>374</v>
      </c>
      <c r="K324">
        <v>0.68930000000000002</v>
      </c>
      <c r="M324" s="426"/>
      <c r="N324" s="215">
        <v>159</v>
      </c>
    </row>
    <row r="325" spans="1:14" x14ac:dyDescent="0.25">
      <c r="A325" t="str">
        <f t="shared" si="5"/>
        <v/>
      </c>
      <c r="B325" t="s">
        <v>374</v>
      </c>
      <c r="D325" t="s">
        <v>374</v>
      </c>
      <c r="E325">
        <v>0.68930000000000002</v>
      </c>
      <c r="F325">
        <v>101</v>
      </c>
      <c r="J325" t="s">
        <v>375</v>
      </c>
      <c r="K325">
        <v>0.85629999999999995</v>
      </c>
      <c r="M325" s="425" t="s">
        <v>132</v>
      </c>
      <c r="N325" s="214">
        <v>0.50539999999999996</v>
      </c>
    </row>
    <row r="326" spans="1:14" ht="15.75" thickBot="1" x14ac:dyDescent="0.3">
      <c r="A326" t="str">
        <f t="shared" si="5"/>
        <v/>
      </c>
      <c r="B326" t="s">
        <v>375</v>
      </c>
      <c r="D326" t="s">
        <v>375</v>
      </c>
      <c r="E326">
        <v>0.85629999999999995</v>
      </c>
      <c r="F326">
        <v>34</v>
      </c>
      <c r="J326" t="s">
        <v>376</v>
      </c>
      <c r="K326">
        <v>0.6048</v>
      </c>
      <c r="M326" s="426"/>
      <c r="N326" s="215">
        <v>160</v>
      </c>
    </row>
    <row r="327" spans="1:14" x14ac:dyDescent="0.25">
      <c r="A327" t="str">
        <f t="shared" si="5"/>
        <v/>
      </c>
      <c r="B327" t="s">
        <v>376</v>
      </c>
      <c r="D327" t="s">
        <v>376</v>
      </c>
      <c r="E327">
        <v>0.6048</v>
      </c>
      <c r="F327">
        <v>131</v>
      </c>
      <c r="J327" t="s">
        <v>377</v>
      </c>
      <c r="K327">
        <v>0.1862</v>
      </c>
      <c r="M327" s="425" t="s">
        <v>344</v>
      </c>
      <c r="N327" s="214">
        <v>0.50419999999999998</v>
      </c>
    </row>
    <row r="328" spans="1:14" ht="15.75" thickBot="1" x14ac:dyDescent="0.3">
      <c r="A328" t="str">
        <f t="shared" si="5"/>
        <v/>
      </c>
      <c r="B328" t="s">
        <v>377</v>
      </c>
      <c r="D328" t="s">
        <v>377</v>
      </c>
      <c r="E328">
        <v>0.1862</v>
      </c>
      <c r="F328">
        <v>292</v>
      </c>
      <c r="J328" t="s">
        <v>378</v>
      </c>
      <c r="K328">
        <v>0.41470000000000001</v>
      </c>
      <c r="M328" s="426"/>
      <c r="N328" s="215">
        <v>161</v>
      </c>
    </row>
    <row r="329" spans="1:14" x14ac:dyDescent="0.25">
      <c r="A329" t="str">
        <f t="shared" si="5"/>
        <v/>
      </c>
      <c r="B329" t="s">
        <v>378</v>
      </c>
      <c r="D329" t="s">
        <v>378</v>
      </c>
      <c r="E329">
        <v>0.41470000000000001</v>
      </c>
      <c r="F329">
        <v>201</v>
      </c>
      <c r="J329" t="s">
        <v>379</v>
      </c>
      <c r="K329">
        <v>0.47299999999999998</v>
      </c>
      <c r="M329" s="12" t="s">
        <v>259</v>
      </c>
      <c r="N329" s="214">
        <v>0.50160000000000005</v>
      </c>
    </row>
    <row r="330" spans="1:14" ht="15.75" thickBot="1" x14ac:dyDescent="0.3">
      <c r="A330" t="str">
        <f t="shared" si="5"/>
        <v/>
      </c>
      <c r="B330" t="s">
        <v>379</v>
      </c>
      <c r="D330" t="s">
        <v>379</v>
      </c>
      <c r="E330">
        <v>0.47299999999999998</v>
      </c>
      <c r="F330">
        <v>178</v>
      </c>
      <c r="J330" t="s">
        <v>380</v>
      </c>
      <c r="K330">
        <v>0.69479999999999997</v>
      </c>
      <c r="M330" s="13" t="s">
        <v>433</v>
      </c>
      <c r="N330" s="215">
        <v>162</v>
      </c>
    </row>
    <row r="331" spans="1:14" x14ac:dyDescent="0.25">
      <c r="A331" t="str">
        <f t="shared" si="5"/>
        <v/>
      </c>
      <c r="B331" t="s">
        <v>380</v>
      </c>
      <c r="D331" t="s">
        <v>380</v>
      </c>
      <c r="E331">
        <v>0.69479999999999997</v>
      </c>
      <c r="F331">
        <v>99</v>
      </c>
      <c r="J331" t="s">
        <v>381</v>
      </c>
      <c r="K331">
        <v>0.75209999999999999</v>
      </c>
      <c r="M331" s="425" t="s">
        <v>80</v>
      </c>
      <c r="N331" s="214">
        <v>0.50109999999999999</v>
      </c>
    </row>
    <row r="332" spans="1:14" ht="15.75" thickBot="1" x14ac:dyDescent="0.3">
      <c r="A332" t="str">
        <f t="shared" si="5"/>
        <v/>
      </c>
      <c r="B332" t="s">
        <v>381</v>
      </c>
      <c r="D332" t="s">
        <v>381</v>
      </c>
      <c r="E332">
        <v>0.75209999999999999</v>
      </c>
      <c r="F332">
        <v>79</v>
      </c>
      <c r="J332" t="s">
        <v>382</v>
      </c>
      <c r="K332">
        <v>0.63719999999999999</v>
      </c>
      <c r="M332" s="426"/>
      <c r="N332" s="215">
        <v>163</v>
      </c>
    </row>
    <row r="333" spans="1:14" x14ac:dyDescent="0.25">
      <c r="A333" t="str">
        <f t="shared" si="5"/>
        <v/>
      </c>
      <c r="B333" t="s">
        <v>382</v>
      </c>
      <c r="D333" t="s">
        <v>382</v>
      </c>
      <c r="E333">
        <v>0.63719999999999999</v>
      </c>
      <c r="F333">
        <v>123</v>
      </c>
      <c r="J333" t="s">
        <v>383</v>
      </c>
      <c r="K333">
        <v>0.61850000000000005</v>
      </c>
      <c r="M333" s="425" t="s">
        <v>288</v>
      </c>
      <c r="N333" s="214">
        <v>0.50029999999999997</v>
      </c>
    </row>
    <row r="334" spans="1:14" ht="15.75" thickBot="1" x14ac:dyDescent="0.3">
      <c r="A334" t="str">
        <f t="shared" si="5"/>
        <v/>
      </c>
      <c r="B334" t="s">
        <v>383</v>
      </c>
      <c r="D334" t="s">
        <v>383</v>
      </c>
      <c r="E334">
        <v>0.61850000000000005</v>
      </c>
      <c r="F334">
        <v>127</v>
      </c>
      <c r="J334" t="s">
        <v>384</v>
      </c>
      <c r="K334">
        <v>0.40089999999999998</v>
      </c>
      <c r="M334" s="426"/>
      <c r="N334" s="215">
        <v>164</v>
      </c>
    </row>
    <row r="335" spans="1:14" x14ac:dyDescent="0.25">
      <c r="A335" t="str">
        <f t="shared" si="5"/>
        <v/>
      </c>
      <c r="B335" t="s">
        <v>384</v>
      </c>
      <c r="D335" t="s">
        <v>384</v>
      </c>
      <c r="E335">
        <v>0.40089999999999998</v>
      </c>
      <c r="F335">
        <v>207</v>
      </c>
      <c r="J335" t="s">
        <v>385</v>
      </c>
      <c r="K335">
        <v>0.42180000000000001</v>
      </c>
      <c r="M335" s="425" t="s">
        <v>164</v>
      </c>
      <c r="N335" s="214">
        <v>0.49919999999999998</v>
      </c>
    </row>
    <row r="336" spans="1:14" ht="15.75" thickBot="1" x14ac:dyDescent="0.3">
      <c r="A336" t="str">
        <f t="shared" si="5"/>
        <v/>
      </c>
      <c r="B336" t="s">
        <v>385</v>
      </c>
      <c r="D336" t="s">
        <v>385</v>
      </c>
      <c r="E336">
        <v>0.42180000000000001</v>
      </c>
      <c r="F336">
        <v>196</v>
      </c>
      <c r="J336" t="s">
        <v>386</v>
      </c>
      <c r="K336">
        <v>0.56089999999999995</v>
      </c>
      <c r="M336" s="426"/>
      <c r="N336" s="215">
        <v>165</v>
      </c>
    </row>
    <row r="337" spans="1:14" x14ac:dyDescent="0.25">
      <c r="A337" t="str">
        <f t="shared" si="5"/>
        <v/>
      </c>
      <c r="B337" t="s">
        <v>386</v>
      </c>
      <c r="D337" t="s">
        <v>386</v>
      </c>
      <c r="E337">
        <v>0.56089999999999995</v>
      </c>
      <c r="F337">
        <v>148</v>
      </c>
      <c r="J337" t="s">
        <v>387</v>
      </c>
      <c r="K337">
        <v>0.54010000000000002</v>
      </c>
      <c r="M337" s="425" t="s">
        <v>130</v>
      </c>
      <c r="N337" s="214">
        <v>0.499</v>
      </c>
    </row>
    <row r="338" spans="1:14" ht="15.75" thickBot="1" x14ac:dyDescent="0.3">
      <c r="A338" t="str">
        <f t="shared" si="5"/>
        <v/>
      </c>
      <c r="B338" t="s">
        <v>387</v>
      </c>
      <c r="D338" t="s">
        <v>387</v>
      </c>
      <c r="E338">
        <v>0.54010000000000002</v>
      </c>
      <c r="F338">
        <v>155</v>
      </c>
      <c r="J338" t="s">
        <v>388</v>
      </c>
      <c r="K338">
        <v>0.89949999999999997</v>
      </c>
      <c r="M338" s="426"/>
      <c r="N338" s="215">
        <v>166</v>
      </c>
    </row>
    <row r="339" spans="1:14" x14ac:dyDescent="0.25">
      <c r="A339" t="str">
        <f t="shared" si="5"/>
        <v/>
      </c>
      <c r="B339" t="s">
        <v>388</v>
      </c>
      <c r="D339" t="s">
        <v>388</v>
      </c>
      <c r="E339">
        <v>0.89949999999999997</v>
      </c>
      <c r="F339">
        <v>21</v>
      </c>
      <c r="J339" t="s">
        <v>389</v>
      </c>
      <c r="K339">
        <v>0.54500000000000004</v>
      </c>
      <c r="M339" s="12" t="s">
        <v>313</v>
      </c>
      <c r="N339" s="214">
        <v>0.496</v>
      </c>
    </row>
    <row r="340" spans="1:14" ht="15.75" thickBot="1" x14ac:dyDescent="0.3">
      <c r="A340" t="str">
        <f t="shared" si="5"/>
        <v/>
      </c>
      <c r="B340" t="s">
        <v>389</v>
      </c>
      <c r="D340" t="s">
        <v>389</v>
      </c>
      <c r="E340">
        <v>0.54500000000000004</v>
      </c>
      <c r="F340">
        <v>153</v>
      </c>
      <c r="J340" t="s">
        <v>390</v>
      </c>
      <c r="K340">
        <v>0.36170000000000002</v>
      </c>
      <c r="M340" s="13" t="s">
        <v>437</v>
      </c>
      <c r="N340" s="215">
        <v>167</v>
      </c>
    </row>
    <row r="341" spans="1:14" x14ac:dyDescent="0.25">
      <c r="A341" t="str">
        <f t="shared" si="5"/>
        <v/>
      </c>
      <c r="B341" t="s">
        <v>390</v>
      </c>
      <c r="D341" t="s">
        <v>390</v>
      </c>
      <c r="E341">
        <v>0.36170000000000002</v>
      </c>
      <c r="F341">
        <v>220</v>
      </c>
      <c r="J341" t="s">
        <v>391</v>
      </c>
      <c r="K341">
        <v>0.89739999999999998</v>
      </c>
      <c r="M341" s="425" t="s">
        <v>373</v>
      </c>
      <c r="N341" s="214">
        <v>0.49580000000000002</v>
      </c>
    </row>
    <row r="342" spans="1:14" ht="15.75" thickBot="1" x14ac:dyDescent="0.3">
      <c r="A342" t="str">
        <f t="shared" si="5"/>
        <v/>
      </c>
      <c r="B342" t="s">
        <v>391</v>
      </c>
      <c r="D342" t="s">
        <v>391</v>
      </c>
      <c r="E342">
        <v>0.89739999999999998</v>
      </c>
      <c r="F342">
        <v>23</v>
      </c>
      <c r="J342" t="s">
        <v>392</v>
      </c>
      <c r="K342">
        <v>0.45590000000000003</v>
      </c>
      <c r="M342" s="426"/>
      <c r="N342" s="215">
        <v>168</v>
      </c>
    </row>
    <row r="343" spans="1:14" x14ac:dyDescent="0.25">
      <c r="A343" t="str">
        <f t="shared" si="5"/>
        <v/>
      </c>
      <c r="B343" t="s">
        <v>392</v>
      </c>
      <c r="D343" t="s">
        <v>392</v>
      </c>
      <c r="E343">
        <v>0.45590000000000003</v>
      </c>
      <c r="F343">
        <v>182</v>
      </c>
      <c r="J343" t="s">
        <v>393</v>
      </c>
      <c r="K343">
        <v>0.61260000000000003</v>
      </c>
      <c r="M343" s="425" t="s">
        <v>363</v>
      </c>
      <c r="N343" s="214">
        <v>0.48720000000000002</v>
      </c>
    </row>
    <row r="344" spans="1:14" ht="15.75" thickBot="1" x14ac:dyDescent="0.3">
      <c r="A344" t="str">
        <f t="shared" si="5"/>
        <v/>
      </c>
      <c r="B344" t="s">
        <v>393</v>
      </c>
      <c r="D344" t="s">
        <v>393</v>
      </c>
      <c r="E344">
        <v>0.61260000000000003</v>
      </c>
      <c r="F344">
        <v>129</v>
      </c>
      <c r="J344" t="s">
        <v>394</v>
      </c>
      <c r="K344">
        <v>0.87239999999999995</v>
      </c>
      <c r="M344" s="426"/>
      <c r="N344" s="215">
        <v>169</v>
      </c>
    </row>
    <row r="345" spans="1:14" x14ac:dyDescent="0.25">
      <c r="A345" t="str">
        <f t="shared" si="5"/>
        <v/>
      </c>
      <c r="B345" t="s">
        <v>394</v>
      </c>
      <c r="D345" t="s">
        <v>394</v>
      </c>
      <c r="E345">
        <v>0.87239999999999995</v>
      </c>
      <c r="F345">
        <v>29</v>
      </c>
      <c r="J345" t="s">
        <v>395</v>
      </c>
      <c r="K345">
        <v>0.67800000000000005</v>
      </c>
      <c r="M345" s="425" t="s">
        <v>358</v>
      </c>
      <c r="N345" s="214">
        <v>0.48709999999999998</v>
      </c>
    </row>
    <row r="346" spans="1:14" ht="15.75" thickBot="1" x14ac:dyDescent="0.3">
      <c r="A346" t="str">
        <f t="shared" si="5"/>
        <v/>
      </c>
      <c r="B346" t="s">
        <v>395</v>
      </c>
      <c r="D346" t="s">
        <v>395</v>
      </c>
      <c r="E346">
        <v>0.67800000000000005</v>
      </c>
      <c r="F346">
        <v>104</v>
      </c>
      <c r="J346" t="s">
        <v>396</v>
      </c>
      <c r="K346">
        <v>0.32369999999999999</v>
      </c>
      <c r="M346" s="426"/>
      <c r="N346" s="215">
        <v>170</v>
      </c>
    </row>
    <row r="347" spans="1:14" x14ac:dyDescent="0.25">
      <c r="A347" t="str">
        <f t="shared" si="5"/>
        <v/>
      </c>
      <c r="B347" t="s">
        <v>396</v>
      </c>
      <c r="D347" t="s">
        <v>396</v>
      </c>
      <c r="E347">
        <v>0.32369999999999999</v>
      </c>
      <c r="F347">
        <v>233</v>
      </c>
      <c r="J347" t="s">
        <v>397</v>
      </c>
      <c r="K347">
        <v>0.63970000000000005</v>
      </c>
      <c r="M347" s="425" t="s">
        <v>318</v>
      </c>
      <c r="N347" s="214">
        <v>0.48680000000000001</v>
      </c>
    </row>
    <row r="348" spans="1:14" ht="15.75" thickBot="1" x14ac:dyDescent="0.3">
      <c r="A348" t="str">
        <f t="shared" si="5"/>
        <v/>
      </c>
      <c r="B348" t="s">
        <v>397</v>
      </c>
      <c r="D348" t="s">
        <v>397</v>
      </c>
      <c r="E348">
        <v>0.63970000000000005</v>
      </c>
      <c r="F348">
        <v>121</v>
      </c>
      <c r="K348">
        <v>17</v>
      </c>
      <c r="M348" s="426"/>
      <c r="N348" s="215">
        <v>171</v>
      </c>
    </row>
    <row r="349" spans="1:14" x14ac:dyDescent="0.25">
      <c r="K349">
        <v>29</v>
      </c>
      <c r="M349" s="425" t="s">
        <v>235</v>
      </c>
      <c r="N349" s="214">
        <v>0.4859</v>
      </c>
    </row>
    <row r="350" spans="1:14" ht="15.75" thickBot="1" x14ac:dyDescent="0.3">
      <c r="K350">
        <v>34</v>
      </c>
      <c r="M350" s="426"/>
      <c r="N350" s="215">
        <v>172</v>
      </c>
    </row>
    <row r="351" spans="1:14" x14ac:dyDescent="0.25">
      <c r="K351">
        <v>37</v>
      </c>
      <c r="M351" s="425" t="s">
        <v>303</v>
      </c>
      <c r="N351" s="214">
        <v>0.4854</v>
      </c>
    </row>
    <row r="352" spans="1:14" ht="15.75" thickBot="1" x14ac:dyDescent="0.3">
      <c r="K352">
        <v>45</v>
      </c>
      <c r="M352" s="426"/>
      <c r="N352" s="215">
        <v>173</v>
      </c>
    </row>
    <row r="353" spans="11:14" x14ac:dyDescent="0.25">
      <c r="K353">
        <v>48</v>
      </c>
      <c r="M353" s="425" t="s">
        <v>261</v>
      </c>
      <c r="N353" s="214">
        <v>0.48349999999999999</v>
      </c>
    </row>
    <row r="354" spans="11:14" ht="15.75" thickBot="1" x14ac:dyDescent="0.3">
      <c r="K354">
        <v>49</v>
      </c>
      <c r="M354" s="426"/>
      <c r="N354" s="215">
        <v>174</v>
      </c>
    </row>
    <row r="355" spans="11:14" x14ac:dyDescent="0.25">
      <c r="K355">
        <v>50</v>
      </c>
      <c r="M355" s="425" t="s">
        <v>198</v>
      </c>
      <c r="N355" s="214">
        <v>0.48230000000000001</v>
      </c>
    </row>
    <row r="356" spans="11:14" ht="15.75" thickBot="1" x14ac:dyDescent="0.3">
      <c r="K356">
        <v>51</v>
      </c>
      <c r="M356" s="426"/>
      <c r="N356" s="215">
        <v>175</v>
      </c>
    </row>
    <row r="357" spans="11:14" ht="15.75" thickBot="1" x14ac:dyDescent="0.3">
      <c r="K357">
        <v>52</v>
      </c>
      <c r="M357" s="62" t="s">
        <v>25</v>
      </c>
      <c r="N357" s="63" t="s">
        <v>398</v>
      </c>
    </row>
    <row r="358" spans="11:14" x14ac:dyDescent="0.25">
      <c r="K358">
        <v>53</v>
      </c>
      <c r="M358" s="12" t="s">
        <v>226</v>
      </c>
      <c r="N358" s="214">
        <v>0.48209999999999997</v>
      </c>
    </row>
    <row r="359" spans="11:14" ht="15.75" thickBot="1" x14ac:dyDescent="0.3">
      <c r="K359">
        <v>54</v>
      </c>
      <c r="M359" s="13" t="s">
        <v>437</v>
      </c>
      <c r="N359" s="215">
        <v>176</v>
      </c>
    </row>
    <row r="360" spans="11:14" x14ac:dyDescent="0.25">
      <c r="K360">
        <v>57</v>
      </c>
      <c r="M360" s="425" t="s">
        <v>310</v>
      </c>
      <c r="N360" s="214">
        <v>0.48020000000000002</v>
      </c>
    </row>
    <row r="361" spans="11:14" ht="15.75" thickBot="1" x14ac:dyDescent="0.3">
      <c r="K361">
        <v>61</v>
      </c>
      <c r="M361" s="426"/>
      <c r="N361" s="215">
        <v>177</v>
      </c>
    </row>
    <row r="362" spans="11:14" x14ac:dyDescent="0.25">
      <c r="K362">
        <v>62</v>
      </c>
      <c r="M362" s="425" t="s">
        <v>379</v>
      </c>
      <c r="N362" s="214">
        <v>0.47299999999999998</v>
      </c>
    </row>
    <row r="363" spans="11:14" ht="15.75" thickBot="1" x14ac:dyDescent="0.3">
      <c r="K363">
        <v>64</v>
      </c>
      <c r="M363" s="426"/>
      <c r="N363" s="215">
        <v>178</v>
      </c>
    </row>
    <row r="364" spans="11:14" x14ac:dyDescent="0.25">
      <c r="K364">
        <v>65</v>
      </c>
      <c r="M364" s="425" t="s">
        <v>153</v>
      </c>
      <c r="N364" s="214">
        <v>0.46920000000000001</v>
      </c>
    </row>
    <row r="365" spans="11:14" ht="15.75" thickBot="1" x14ac:dyDescent="0.3">
      <c r="K365">
        <v>68</v>
      </c>
      <c r="M365" s="426"/>
      <c r="N365" s="215">
        <v>179</v>
      </c>
    </row>
    <row r="366" spans="11:14" x14ac:dyDescent="0.25">
      <c r="K366">
        <v>69</v>
      </c>
      <c r="M366" s="425" t="s">
        <v>199</v>
      </c>
      <c r="N366" s="214">
        <v>0.4612</v>
      </c>
    </row>
    <row r="367" spans="11:14" ht="15.75" thickBot="1" x14ac:dyDescent="0.3">
      <c r="K367">
        <v>70</v>
      </c>
      <c r="M367" s="426"/>
      <c r="N367" s="215">
        <v>180</v>
      </c>
    </row>
    <row r="368" spans="11:14" x14ac:dyDescent="0.25">
      <c r="K368">
        <v>71</v>
      </c>
      <c r="M368" s="425" t="s">
        <v>287</v>
      </c>
      <c r="N368" s="214">
        <v>0.45729999999999998</v>
      </c>
    </row>
    <row r="369" spans="11:14" ht="15.75" thickBot="1" x14ac:dyDescent="0.3">
      <c r="K369">
        <v>72</v>
      </c>
      <c r="M369" s="426"/>
      <c r="N369" s="215">
        <v>181</v>
      </c>
    </row>
    <row r="370" spans="11:14" x14ac:dyDescent="0.25">
      <c r="K370">
        <v>73</v>
      </c>
      <c r="M370" s="425" t="s">
        <v>392</v>
      </c>
      <c r="N370" s="214">
        <v>0.45590000000000003</v>
      </c>
    </row>
    <row r="371" spans="11:14" ht="15.75" thickBot="1" x14ac:dyDescent="0.3">
      <c r="K371">
        <v>74</v>
      </c>
      <c r="M371" s="426"/>
      <c r="N371" s="215">
        <v>182</v>
      </c>
    </row>
    <row r="372" spans="11:14" x14ac:dyDescent="0.25">
      <c r="K372">
        <v>76</v>
      </c>
      <c r="M372" s="425" t="s">
        <v>161</v>
      </c>
      <c r="N372" s="214">
        <v>0.44840000000000002</v>
      </c>
    </row>
    <row r="373" spans="11:14" ht="15.75" thickBot="1" x14ac:dyDescent="0.3">
      <c r="K373">
        <v>77</v>
      </c>
      <c r="M373" s="426"/>
      <c r="N373" s="215">
        <v>183</v>
      </c>
    </row>
    <row r="374" spans="11:14" x14ac:dyDescent="0.25">
      <c r="K374">
        <v>79</v>
      </c>
      <c r="M374" s="425" t="s">
        <v>67</v>
      </c>
      <c r="N374" s="214">
        <v>0.44579999999999997</v>
      </c>
    </row>
    <row r="375" spans="11:14" ht="15.75" thickBot="1" x14ac:dyDescent="0.3">
      <c r="K375">
        <v>80</v>
      </c>
      <c r="M375" s="426"/>
      <c r="N375" s="215">
        <v>184</v>
      </c>
    </row>
    <row r="376" spans="11:14" x14ac:dyDescent="0.25">
      <c r="K376">
        <v>81</v>
      </c>
      <c r="M376" s="425" t="s">
        <v>250</v>
      </c>
      <c r="N376" s="214">
        <v>0.44340000000000002</v>
      </c>
    </row>
    <row r="377" spans="11:14" ht="15.75" thickBot="1" x14ac:dyDescent="0.3">
      <c r="K377">
        <v>82</v>
      </c>
      <c r="M377" s="426"/>
      <c r="N377" s="215">
        <v>185</v>
      </c>
    </row>
    <row r="378" spans="11:14" x14ac:dyDescent="0.25">
      <c r="K378">
        <v>83</v>
      </c>
      <c r="M378" s="425" t="s">
        <v>364</v>
      </c>
      <c r="N378" s="214">
        <v>0.4355</v>
      </c>
    </row>
    <row r="379" spans="11:14" ht="15.75" thickBot="1" x14ac:dyDescent="0.3">
      <c r="K379">
        <v>84</v>
      </c>
      <c r="M379" s="426"/>
      <c r="N379" s="215">
        <v>186</v>
      </c>
    </row>
    <row r="380" spans="11:14" x14ac:dyDescent="0.25">
      <c r="K380">
        <v>85</v>
      </c>
      <c r="M380" s="425" t="s">
        <v>214</v>
      </c>
      <c r="N380" s="214">
        <v>0.43490000000000001</v>
      </c>
    </row>
    <row r="381" spans="11:14" ht="15.75" thickBot="1" x14ac:dyDescent="0.3">
      <c r="K381">
        <v>87</v>
      </c>
      <c r="M381" s="426"/>
      <c r="N381" s="215">
        <v>187</v>
      </c>
    </row>
    <row r="382" spans="11:14" x14ac:dyDescent="0.25">
      <c r="K382">
        <v>89</v>
      </c>
      <c r="M382" s="425" t="s">
        <v>246</v>
      </c>
      <c r="N382" s="214">
        <v>0.4325</v>
      </c>
    </row>
    <row r="383" spans="11:14" ht="15.75" thickBot="1" x14ac:dyDescent="0.3">
      <c r="K383">
        <v>90</v>
      </c>
      <c r="M383" s="426"/>
      <c r="N383" s="215">
        <v>188</v>
      </c>
    </row>
    <row r="384" spans="11:14" x14ac:dyDescent="0.25">
      <c r="K384">
        <v>91</v>
      </c>
      <c r="M384" s="425" t="s">
        <v>322</v>
      </c>
      <c r="N384" s="214">
        <v>0.432</v>
      </c>
    </row>
    <row r="385" spans="11:14" ht="15.75" thickBot="1" x14ac:dyDescent="0.3">
      <c r="K385">
        <v>92</v>
      </c>
      <c r="M385" s="426"/>
      <c r="N385" s="215">
        <v>189</v>
      </c>
    </row>
    <row r="386" spans="11:14" x14ac:dyDescent="0.25">
      <c r="K386">
        <v>93</v>
      </c>
      <c r="M386" s="12" t="s">
        <v>317</v>
      </c>
      <c r="N386" s="214">
        <v>0.4299</v>
      </c>
    </row>
    <row r="387" spans="11:14" ht="15.75" thickBot="1" x14ac:dyDescent="0.3">
      <c r="K387">
        <v>95</v>
      </c>
      <c r="M387" s="13" t="s">
        <v>439</v>
      </c>
      <c r="N387" s="215">
        <v>190</v>
      </c>
    </row>
    <row r="388" spans="11:14" x14ac:dyDescent="0.25">
      <c r="K388">
        <v>96</v>
      </c>
      <c r="M388" s="425" t="s">
        <v>124</v>
      </c>
      <c r="N388" s="214">
        <v>0.42880000000000001</v>
      </c>
    </row>
    <row r="389" spans="11:14" ht="15.75" thickBot="1" x14ac:dyDescent="0.3">
      <c r="K389">
        <v>97</v>
      </c>
      <c r="M389" s="426"/>
      <c r="N389" s="215">
        <v>191</v>
      </c>
    </row>
    <row r="390" spans="11:14" x14ac:dyDescent="0.25">
      <c r="K390">
        <v>98</v>
      </c>
      <c r="M390" s="425" t="s">
        <v>66</v>
      </c>
      <c r="N390" s="214">
        <v>0.42720000000000002</v>
      </c>
    </row>
    <row r="391" spans="11:14" ht="15.75" thickBot="1" x14ac:dyDescent="0.3">
      <c r="K391">
        <v>99</v>
      </c>
      <c r="M391" s="426"/>
      <c r="N391" s="215">
        <v>192</v>
      </c>
    </row>
    <row r="392" spans="11:14" x14ac:dyDescent="0.25">
      <c r="K392">
        <v>100</v>
      </c>
      <c r="M392" s="425" t="s">
        <v>212</v>
      </c>
      <c r="N392" s="214">
        <v>0.42480000000000001</v>
      </c>
    </row>
    <row r="393" spans="11:14" ht="15.75" thickBot="1" x14ac:dyDescent="0.3">
      <c r="K393">
        <v>102</v>
      </c>
      <c r="M393" s="426"/>
      <c r="N393" s="215">
        <v>193</v>
      </c>
    </row>
    <row r="394" spans="11:14" x14ac:dyDescent="0.25">
      <c r="K394">
        <v>103</v>
      </c>
      <c r="M394" s="425" t="s">
        <v>252</v>
      </c>
      <c r="N394" s="214">
        <v>0.42420000000000002</v>
      </c>
    </row>
    <row r="395" spans="11:14" ht="15.75" thickBot="1" x14ac:dyDescent="0.3">
      <c r="K395">
        <v>104</v>
      </c>
      <c r="M395" s="426"/>
      <c r="N395" s="215">
        <v>194</v>
      </c>
    </row>
    <row r="396" spans="11:14" x14ac:dyDescent="0.25">
      <c r="K396">
        <v>105</v>
      </c>
      <c r="M396" s="425" t="s">
        <v>65</v>
      </c>
      <c r="N396" s="214">
        <v>0.42280000000000001</v>
      </c>
    </row>
    <row r="397" spans="11:14" ht="15.75" thickBot="1" x14ac:dyDescent="0.3">
      <c r="K397">
        <v>106</v>
      </c>
      <c r="M397" s="426"/>
      <c r="N397" s="215">
        <v>195</v>
      </c>
    </row>
    <row r="398" spans="11:14" x14ac:dyDescent="0.25">
      <c r="K398">
        <v>107</v>
      </c>
      <c r="M398" s="425" t="s">
        <v>385</v>
      </c>
      <c r="N398" s="214">
        <v>0.42180000000000001</v>
      </c>
    </row>
    <row r="399" spans="11:14" ht="15.75" thickBot="1" x14ac:dyDescent="0.3">
      <c r="K399">
        <v>108</v>
      </c>
      <c r="M399" s="426"/>
      <c r="N399" s="215">
        <v>196</v>
      </c>
    </row>
    <row r="400" spans="11:14" x14ac:dyDescent="0.25">
      <c r="K400">
        <v>109</v>
      </c>
      <c r="M400" s="425" t="s">
        <v>82</v>
      </c>
      <c r="N400" s="214">
        <v>0.42080000000000001</v>
      </c>
    </row>
    <row r="401" spans="11:14" ht="15.75" thickBot="1" x14ac:dyDescent="0.3">
      <c r="K401">
        <v>110</v>
      </c>
      <c r="M401" s="426"/>
      <c r="N401" s="215">
        <v>197</v>
      </c>
    </row>
    <row r="402" spans="11:14" x14ac:dyDescent="0.25">
      <c r="K402">
        <v>111</v>
      </c>
      <c r="M402" s="425" t="s">
        <v>134</v>
      </c>
      <c r="N402" s="214">
        <v>0.41909999999999997</v>
      </c>
    </row>
    <row r="403" spans="11:14" ht="15.75" thickBot="1" x14ac:dyDescent="0.3">
      <c r="K403">
        <v>112</v>
      </c>
      <c r="M403" s="426"/>
      <c r="N403" s="215">
        <v>198</v>
      </c>
    </row>
    <row r="404" spans="11:14" x14ac:dyDescent="0.25">
      <c r="K404">
        <v>113</v>
      </c>
      <c r="M404" s="425" t="s">
        <v>160</v>
      </c>
      <c r="N404" s="214">
        <v>0.41589999999999999</v>
      </c>
    </row>
    <row r="405" spans="11:14" ht="15.75" thickBot="1" x14ac:dyDescent="0.3">
      <c r="K405">
        <v>114</v>
      </c>
      <c r="M405" s="426"/>
      <c r="N405" s="215">
        <v>199</v>
      </c>
    </row>
    <row r="406" spans="11:14" x14ac:dyDescent="0.25">
      <c r="K406">
        <v>115</v>
      </c>
      <c r="M406" s="425" t="s">
        <v>123</v>
      </c>
      <c r="N406" s="214">
        <v>0.41560000000000002</v>
      </c>
    </row>
    <row r="407" spans="11:14" ht="15.75" thickBot="1" x14ac:dyDescent="0.3">
      <c r="K407">
        <v>117</v>
      </c>
      <c r="M407" s="426"/>
      <c r="N407" s="215">
        <v>200</v>
      </c>
    </row>
    <row r="408" spans="11:14" ht="15.75" thickBot="1" x14ac:dyDescent="0.3">
      <c r="K408">
        <v>118</v>
      </c>
      <c r="M408" s="62" t="s">
        <v>25</v>
      </c>
      <c r="N408" s="63" t="s">
        <v>398</v>
      </c>
    </row>
    <row r="409" spans="11:14" x14ac:dyDescent="0.25">
      <c r="K409">
        <v>119</v>
      </c>
      <c r="M409" s="425" t="s">
        <v>378</v>
      </c>
      <c r="N409" s="214">
        <v>0.41470000000000001</v>
      </c>
    </row>
    <row r="410" spans="11:14" ht="15.75" thickBot="1" x14ac:dyDescent="0.3">
      <c r="K410">
        <v>120</v>
      </c>
      <c r="M410" s="426"/>
      <c r="N410" s="215">
        <v>201</v>
      </c>
    </row>
    <row r="411" spans="11:14" x14ac:dyDescent="0.25">
      <c r="K411">
        <v>121</v>
      </c>
      <c r="M411" s="425" t="s">
        <v>192</v>
      </c>
      <c r="N411" s="214">
        <v>0.41339999999999999</v>
      </c>
    </row>
    <row r="412" spans="11:14" ht="15.75" thickBot="1" x14ac:dyDescent="0.3">
      <c r="K412">
        <v>122</v>
      </c>
      <c r="M412" s="426"/>
      <c r="N412" s="215">
        <v>202</v>
      </c>
    </row>
    <row r="413" spans="11:14" x14ac:dyDescent="0.25">
      <c r="K413">
        <v>123</v>
      </c>
      <c r="M413" s="425" t="s">
        <v>93</v>
      </c>
      <c r="N413" s="214">
        <v>0.41220000000000001</v>
      </c>
    </row>
    <row r="414" spans="11:14" ht="15.75" thickBot="1" x14ac:dyDescent="0.3">
      <c r="K414">
        <v>124</v>
      </c>
      <c r="M414" s="426"/>
      <c r="N414" s="215">
        <v>203</v>
      </c>
    </row>
    <row r="415" spans="11:14" x14ac:dyDescent="0.25">
      <c r="K415">
        <v>125</v>
      </c>
      <c r="M415" s="425" t="s">
        <v>251</v>
      </c>
      <c r="N415" s="214">
        <v>0.41210000000000002</v>
      </c>
    </row>
    <row r="416" spans="11:14" ht="15.75" thickBot="1" x14ac:dyDescent="0.3">
      <c r="K416">
        <v>126</v>
      </c>
      <c r="M416" s="426"/>
      <c r="N416" s="215">
        <v>204</v>
      </c>
    </row>
    <row r="417" spans="11:14" x14ac:dyDescent="0.25">
      <c r="K417">
        <v>127</v>
      </c>
      <c r="M417" s="425" t="s">
        <v>348</v>
      </c>
      <c r="N417" s="214">
        <v>0.40760000000000002</v>
      </c>
    </row>
    <row r="418" spans="11:14" ht="15.75" thickBot="1" x14ac:dyDescent="0.3">
      <c r="K418">
        <v>128</v>
      </c>
      <c r="M418" s="426"/>
      <c r="N418" s="215">
        <v>205</v>
      </c>
    </row>
    <row r="419" spans="11:14" x14ac:dyDescent="0.25">
      <c r="K419">
        <v>129</v>
      </c>
      <c r="M419" s="425" t="s">
        <v>94</v>
      </c>
      <c r="N419" s="214">
        <v>0.40250000000000002</v>
      </c>
    </row>
    <row r="420" spans="11:14" ht="15.75" thickBot="1" x14ac:dyDescent="0.3">
      <c r="K420">
        <v>130</v>
      </c>
      <c r="M420" s="426"/>
      <c r="N420" s="215">
        <v>206</v>
      </c>
    </row>
    <row r="421" spans="11:14" x14ac:dyDescent="0.25">
      <c r="K421">
        <v>131</v>
      </c>
      <c r="M421" s="425" t="s">
        <v>384</v>
      </c>
      <c r="N421" s="214">
        <v>0.40089999999999998</v>
      </c>
    </row>
    <row r="422" spans="11:14" ht="15.75" thickBot="1" x14ac:dyDescent="0.3">
      <c r="K422">
        <v>132</v>
      </c>
      <c r="M422" s="426"/>
      <c r="N422" s="215">
        <v>207</v>
      </c>
    </row>
    <row r="423" spans="11:14" x14ac:dyDescent="0.25">
      <c r="K423">
        <v>133</v>
      </c>
      <c r="M423" s="425" t="s">
        <v>282</v>
      </c>
      <c r="N423" s="214">
        <v>0.3977</v>
      </c>
    </row>
    <row r="424" spans="11:14" ht="15.75" thickBot="1" x14ac:dyDescent="0.3">
      <c r="K424">
        <v>134</v>
      </c>
      <c r="M424" s="426"/>
      <c r="N424" s="215">
        <v>208</v>
      </c>
    </row>
    <row r="425" spans="11:14" x14ac:dyDescent="0.25">
      <c r="K425">
        <v>135</v>
      </c>
      <c r="M425" s="425" t="s">
        <v>155</v>
      </c>
      <c r="N425" s="214">
        <v>0.39739999999999998</v>
      </c>
    </row>
    <row r="426" spans="11:14" ht="15.75" thickBot="1" x14ac:dyDescent="0.3">
      <c r="K426">
        <v>136</v>
      </c>
      <c r="M426" s="426"/>
      <c r="N426" s="215">
        <v>209</v>
      </c>
    </row>
    <row r="427" spans="11:14" x14ac:dyDescent="0.25">
      <c r="K427">
        <v>137</v>
      </c>
      <c r="M427" s="425" t="s">
        <v>298</v>
      </c>
      <c r="N427" s="214">
        <v>0.39129999999999998</v>
      </c>
    </row>
    <row r="428" spans="11:14" ht="15.75" thickBot="1" x14ac:dyDescent="0.3">
      <c r="K428">
        <v>139</v>
      </c>
      <c r="M428" s="426"/>
      <c r="N428" s="215">
        <v>210</v>
      </c>
    </row>
    <row r="429" spans="11:14" x14ac:dyDescent="0.25">
      <c r="K429">
        <v>140</v>
      </c>
      <c r="M429" s="425" t="s">
        <v>290</v>
      </c>
      <c r="N429" s="214">
        <v>0.38240000000000002</v>
      </c>
    </row>
    <row r="430" spans="11:14" ht="15.75" thickBot="1" x14ac:dyDescent="0.3">
      <c r="K430">
        <v>141</v>
      </c>
      <c r="M430" s="426"/>
      <c r="N430" s="215">
        <v>211</v>
      </c>
    </row>
    <row r="431" spans="11:14" x14ac:dyDescent="0.25">
      <c r="K431">
        <v>142</v>
      </c>
      <c r="M431" s="425" t="s">
        <v>273</v>
      </c>
      <c r="N431" s="214">
        <v>0.38090000000000002</v>
      </c>
    </row>
    <row r="432" spans="11:14" ht="15.75" thickBot="1" x14ac:dyDescent="0.3">
      <c r="K432">
        <v>143</v>
      </c>
      <c r="M432" s="426"/>
      <c r="N432" s="215">
        <v>212</v>
      </c>
    </row>
    <row r="433" spans="11:14" x14ac:dyDescent="0.25">
      <c r="K433">
        <v>144</v>
      </c>
      <c r="M433" s="425" t="s">
        <v>350</v>
      </c>
      <c r="N433" s="214">
        <v>0.37859999999999999</v>
      </c>
    </row>
    <row r="434" spans="11:14" ht="15.75" thickBot="1" x14ac:dyDescent="0.3">
      <c r="K434">
        <v>145</v>
      </c>
      <c r="M434" s="426"/>
      <c r="N434" s="215">
        <v>213</v>
      </c>
    </row>
    <row r="435" spans="11:14" x14ac:dyDescent="0.25">
      <c r="K435">
        <v>146</v>
      </c>
      <c r="M435" s="425" t="s">
        <v>85</v>
      </c>
      <c r="N435" s="214">
        <v>0.37469999999999998</v>
      </c>
    </row>
    <row r="436" spans="11:14" ht="15.75" thickBot="1" x14ac:dyDescent="0.3">
      <c r="K436">
        <v>147</v>
      </c>
      <c r="M436" s="426"/>
      <c r="N436" s="215">
        <v>214</v>
      </c>
    </row>
    <row r="437" spans="11:14" x14ac:dyDescent="0.25">
      <c r="K437">
        <v>149</v>
      </c>
      <c r="M437" s="425" t="s">
        <v>194</v>
      </c>
      <c r="N437" s="214">
        <v>0.37009999999999998</v>
      </c>
    </row>
    <row r="438" spans="11:14" ht="15.75" thickBot="1" x14ac:dyDescent="0.3">
      <c r="K438">
        <v>150</v>
      </c>
      <c r="M438" s="426"/>
      <c r="N438" s="215">
        <v>215</v>
      </c>
    </row>
    <row r="439" spans="11:14" x14ac:dyDescent="0.25">
      <c r="K439">
        <v>151</v>
      </c>
      <c r="M439" s="425" t="s">
        <v>178</v>
      </c>
      <c r="N439" s="214">
        <v>0.3659</v>
      </c>
    </row>
    <row r="440" spans="11:14" ht="15.75" thickBot="1" x14ac:dyDescent="0.3">
      <c r="K440">
        <v>153</v>
      </c>
      <c r="M440" s="426"/>
      <c r="N440" s="215">
        <v>216</v>
      </c>
    </row>
    <row r="441" spans="11:14" x14ac:dyDescent="0.25">
      <c r="K441">
        <v>154</v>
      </c>
      <c r="M441" s="425" t="s">
        <v>441</v>
      </c>
      <c r="N441" s="214">
        <v>0.36580000000000001</v>
      </c>
    </row>
    <row r="442" spans="11:14" ht="15.75" thickBot="1" x14ac:dyDescent="0.3">
      <c r="K442">
        <v>155</v>
      </c>
      <c r="M442" s="426"/>
      <c r="N442" s="215">
        <v>217</v>
      </c>
    </row>
    <row r="443" spans="11:14" x14ac:dyDescent="0.25">
      <c r="K443">
        <v>156</v>
      </c>
      <c r="M443" s="425" t="s">
        <v>315</v>
      </c>
      <c r="N443" s="214">
        <v>0.36530000000000001</v>
      </c>
    </row>
    <row r="444" spans="11:14" ht="15.75" thickBot="1" x14ac:dyDescent="0.3">
      <c r="K444">
        <v>157</v>
      </c>
      <c r="M444" s="426"/>
      <c r="N444" s="215">
        <v>218</v>
      </c>
    </row>
    <row r="445" spans="11:14" x14ac:dyDescent="0.25">
      <c r="K445">
        <v>158</v>
      </c>
      <c r="M445" s="425" t="s">
        <v>77</v>
      </c>
      <c r="N445" s="214">
        <v>0.36230000000000001</v>
      </c>
    </row>
    <row r="446" spans="11:14" ht="15.75" thickBot="1" x14ac:dyDescent="0.3">
      <c r="K446">
        <v>159</v>
      </c>
      <c r="M446" s="426"/>
      <c r="N446" s="215">
        <v>219</v>
      </c>
    </row>
    <row r="447" spans="11:14" x14ac:dyDescent="0.25">
      <c r="K447">
        <v>160</v>
      </c>
      <c r="M447" s="425" t="s">
        <v>390</v>
      </c>
      <c r="N447" s="214">
        <v>0.36170000000000002</v>
      </c>
    </row>
    <row r="448" spans="11:14" ht="15.75" thickBot="1" x14ac:dyDescent="0.3">
      <c r="K448">
        <v>161</v>
      </c>
      <c r="M448" s="426"/>
      <c r="N448" s="215">
        <v>220</v>
      </c>
    </row>
    <row r="449" spans="11:14" x14ac:dyDescent="0.25">
      <c r="K449">
        <v>163</v>
      </c>
      <c r="M449" s="12" t="s">
        <v>179</v>
      </c>
      <c r="N449" s="214">
        <v>0.3599</v>
      </c>
    </row>
    <row r="450" spans="11:14" ht="15.75" thickBot="1" x14ac:dyDescent="0.3">
      <c r="K450">
        <v>164</v>
      </c>
      <c r="M450" s="13" t="s">
        <v>439</v>
      </c>
      <c r="N450" s="215">
        <v>221</v>
      </c>
    </row>
    <row r="451" spans="11:14" x14ac:dyDescent="0.25">
      <c r="K451">
        <v>165</v>
      </c>
      <c r="M451" s="425" t="s">
        <v>221</v>
      </c>
      <c r="N451" s="214">
        <v>0.35139999999999999</v>
      </c>
    </row>
    <row r="452" spans="11:14" ht="15.75" thickBot="1" x14ac:dyDescent="0.3">
      <c r="K452">
        <v>166</v>
      </c>
      <c r="M452" s="426"/>
      <c r="N452" s="215">
        <v>222</v>
      </c>
    </row>
    <row r="453" spans="11:14" x14ac:dyDescent="0.25">
      <c r="K453">
        <v>168</v>
      </c>
      <c r="M453" s="425" t="s">
        <v>345</v>
      </c>
      <c r="N453" s="214">
        <v>0.34660000000000002</v>
      </c>
    </row>
    <row r="454" spans="11:14" ht="15.75" thickBot="1" x14ac:dyDescent="0.3">
      <c r="K454">
        <v>169</v>
      </c>
      <c r="M454" s="426"/>
      <c r="N454" s="215">
        <v>223</v>
      </c>
    </row>
    <row r="455" spans="11:14" x14ac:dyDescent="0.25">
      <c r="K455">
        <v>170</v>
      </c>
      <c r="M455" s="425" t="s">
        <v>342</v>
      </c>
      <c r="N455" s="214">
        <v>0.3392</v>
      </c>
    </row>
    <row r="456" spans="11:14" ht="15.75" thickBot="1" x14ac:dyDescent="0.3">
      <c r="K456">
        <v>171</v>
      </c>
      <c r="M456" s="426"/>
      <c r="N456" s="215">
        <v>224</v>
      </c>
    </row>
    <row r="457" spans="11:14" x14ac:dyDescent="0.25">
      <c r="K457">
        <v>172</v>
      </c>
      <c r="M457" s="425" t="s">
        <v>341</v>
      </c>
      <c r="N457" s="214">
        <v>0.33860000000000001</v>
      </c>
    </row>
    <row r="458" spans="11:14" ht="15.75" thickBot="1" x14ac:dyDescent="0.3">
      <c r="K458">
        <v>173</v>
      </c>
      <c r="M458" s="426"/>
      <c r="N458" s="215">
        <v>225</v>
      </c>
    </row>
    <row r="459" spans="11:14" ht="15.75" thickBot="1" x14ac:dyDescent="0.3">
      <c r="K459">
        <v>174</v>
      </c>
      <c r="M459" s="62" t="s">
        <v>25</v>
      </c>
      <c r="N459" s="63" t="s">
        <v>398</v>
      </c>
    </row>
    <row r="460" spans="11:14" x14ac:dyDescent="0.25">
      <c r="K460">
        <v>175</v>
      </c>
      <c r="M460" s="425" t="s">
        <v>236</v>
      </c>
      <c r="N460" s="214">
        <v>0.33679999999999999</v>
      </c>
    </row>
    <row r="461" spans="11:14" ht="15.75" thickBot="1" x14ac:dyDescent="0.3">
      <c r="K461">
        <v>177</v>
      </c>
      <c r="M461" s="426"/>
      <c r="N461" s="215">
        <v>226</v>
      </c>
    </row>
    <row r="462" spans="11:14" x14ac:dyDescent="0.25">
      <c r="K462">
        <v>178</v>
      </c>
      <c r="M462" s="425" t="s">
        <v>149</v>
      </c>
      <c r="N462" s="214">
        <v>0.33510000000000001</v>
      </c>
    </row>
    <row r="463" spans="11:14" ht="15.75" thickBot="1" x14ac:dyDescent="0.3">
      <c r="K463">
        <v>179</v>
      </c>
      <c r="M463" s="426"/>
      <c r="N463" s="215">
        <v>227</v>
      </c>
    </row>
    <row r="464" spans="11:14" x14ac:dyDescent="0.25">
      <c r="K464">
        <v>180</v>
      </c>
      <c r="M464" s="12" t="s">
        <v>191</v>
      </c>
      <c r="N464" s="214">
        <v>0.33210000000000001</v>
      </c>
    </row>
    <row r="465" spans="11:14" ht="15.75" thickBot="1" x14ac:dyDescent="0.3">
      <c r="K465">
        <v>181</v>
      </c>
      <c r="M465" s="13" t="s">
        <v>440</v>
      </c>
      <c r="N465" s="215">
        <v>228</v>
      </c>
    </row>
    <row r="466" spans="11:14" x14ac:dyDescent="0.25">
      <c r="K466">
        <v>182</v>
      </c>
      <c r="M466" s="425" t="s">
        <v>206</v>
      </c>
      <c r="N466" s="214">
        <v>0.33139999999999997</v>
      </c>
    </row>
    <row r="467" spans="11:14" ht="15.75" thickBot="1" x14ac:dyDescent="0.3">
      <c r="K467">
        <v>183</v>
      </c>
      <c r="M467" s="426"/>
      <c r="N467" s="215">
        <v>229</v>
      </c>
    </row>
    <row r="468" spans="11:14" x14ac:dyDescent="0.25">
      <c r="K468">
        <v>184</v>
      </c>
      <c r="M468" s="425" t="s">
        <v>304</v>
      </c>
      <c r="N468" s="214">
        <v>0.3306</v>
      </c>
    </row>
    <row r="469" spans="11:14" ht="15.75" thickBot="1" x14ac:dyDescent="0.3">
      <c r="K469">
        <v>185</v>
      </c>
      <c r="M469" s="426"/>
      <c r="N469" s="215">
        <v>230</v>
      </c>
    </row>
    <row r="470" spans="11:14" x14ac:dyDescent="0.25">
      <c r="K470">
        <v>186</v>
      </c>
      <c r="M470" s="425" t="s">
        <v>204</v>
      </c>
      <c r="N470" s="214">
        <v>0.33040000000000003</v>
      </c>
    </row>
    <row r="471" spans="11:14" ht="15.75" thickBot="1" x14ac:dyDescent="0.3">
      <c r="K471">
        <v>187</v>
      </c>
      <c r="M471" s="426"/>
      <c r="N471" s="215">
        <v>231</v>
      </c>
    </row>
    <row r="472" spans="11:14" x14ac:dyDescent="0.25">
      <c r="K472">
        <v>188</v>
      </c>
      <c r="M472" s="425" t="s">
        <v>228</v>
      </c>
      <c r="N472" s="214">
        <v>0.32529999999999998</v>
      </c>
    </row>
    <row r="473" spans="11:14" ht="15.75" thickBot="1" x14ac:dyDescent="0.3">
      <c r="K473">
        <v>189</v>
      </c>
      <c r="M473" s="426"/>
      <c r="N473" s="215">
        <v>232</v>
      </c>
    </row>
    <row r="474" spans="11:14" x14ac:dyDescent="0.25">
      <c r="K474">
        <v>191</v>
      </c>
      <c r="M474" s="425" t="s">
        <v>396</v>
      </c>
      <c r="N474" s="214">
        <v>0.32369999999999999</v>
      </c>
    </row>
    <row r="475" spans="11:14" ht="15.75" thickBot="1" x14ac:dyDescent="0.3">
      <c r="K475">
        <v>192</v>
      </c>
      <c r="M475" s="426"/>
      <c r="N475" s="215">
        <v>233</v>
      </c>
    </row>
    <row r="476" spans="11:14" x14ac:dyDescent="0.25">
      <c r="K476">
        <v>193</v>
      </c>
      <c r="M476" s="425" t="s">
        <v>243</v>
      </c>
      <c r="N476" s="214">
        <v>0.3221</v>
      </c>
    </row>
    <row r="477" spans="11:14" ht="15.75" thickBot="1" x14ac:dyDescent="0.3">
      <c r="K477">
        <v>194</v>
      </c>
      <c r="M477" s="426"/>
      <c r="N477" s="215">
        <v>234</v>
      </c>
    </row>
    <row r="478" spans="11:14" x14ac:dyDescent="0.25">
      <c r="K478">
        <v>195</v>
      </c>
      <c r="M478" s="425" t="s">
        <v>275</v>
      </c>
      <c r="N478" s="214">
        <v>0.32129999999999997</v>
      </c>
    </row>
    <row r="479" spans="11:14" ht="15.75" thickBot="1" x14ac:dyDescent="0.3">
      <c r="K479">
        <v>196</v>
      </c>
      <c r="M479" s="426"/>
      <c r="N479" s="215">
        <v>235</v>
      </c>
    </row>
    <row r="480" spans="11:14" x14ac:dyDescent="0.25">
      <c r="K480">
        <v>197</v>
      </c>
      <c r="M480" s="425" t="s">
        <v>174</v>
      </c>
      <c r="N480" s="214">
        <v>0.32069999999999999</v>
      </c>
    </row>
    <row r="481" spans="11:14" ht="15.75" thickBot="1" x14ac:dyDescent="0.3">
      <c r="K481">
        <v>198</v>
      </c>
      <c r="M481" s="426"/>
      <c r="N481" s="215">
        <v>236</v>
      </c>
    </row>
    <row r="482" spans="11:14" x14ac:dyDescent="0.25">
      <c r="K482">
        <v>199</v>
      </c>
      <c r="M482" s="425" t="s">
        <v>110</v>
      </c>
      <c r="N482" s="214">
        <v>0.31619999999999998</v>
      </c>
    </row>
    <row r="483" spans="11:14" ht="15.75" thickBot="1" x14ac:dyDescent="0.3">
      <c r="K483">
        <v>200</v>
      </c>
      <c r="M483" s="426"/>
      <c r="N483" s="215">
        <v>237</v>
      </c>
    </row>
    <row r="484" spans="11:14" x14ac:dyDescent="0.25">
      <c r="K484">
        <v>201</v>
      </c>
      <c r="M484" s="425" t="s">
        <v>190</v>
      </c>
      <c r="N484" s="214">
        <v>0.31430000000000002</v>
      </c>
    </row>
    <row r="485" spans="11:14" ht="15.75" thickBot="1" x14ac:dyDescent="0.3">
      <c r="K485">
        <v>202</v>
      </c>
      <c r="M485" s="426"/>
      <c r="N485" s="215">
        <v>238</v>
      </c>
    </row>
    <row r="486" spans="11:14" x14ac:dyDescent="0.25">
      <c r="K486">
        <v>203</v>
      </c>
      <c r="M486" s="425" t="s">
        <v>334</v>
      </c>
      <c r="N486" s="214">
        <v>0.31259999999999999</v>
      </c>
    </row>
    <row r="487" spans="11:14" ht="15.75" thickBot="1" x14ac:dyDescent="0.3">
      <c r="K487">
        <v>204</v>
      </c>
      <c r="M487" s="426"/>
      <c r="N487" s="215">
        <v>239</v>
      </c>
    </row>
    <row r="488" spans="11:14" x14ac:dyDescent="0.25">
      <c r="K488">
        <v>205</v>
      </c>
      <c r="M488" s="425" t="s">
        <v>137</v>
      </c>
      <c r="N488" s="214">
        <v>0.30790000000000001</v>
      </c>
    </row>
    <row r="489" spans="11:14" ht="15.75" thickBot="1" x14ac:dyDescent="0.3">
      <c r="K489">
        <v>206</v>
      </c>
      <c r="M489" s="426"/>
      <c r="N489" s="215">
        <v>240</v>
      </c>
    </row>
    <row r="490" spans="11:14" x14ac:dyDescent="0.25">
      <c r="K490">
        <v>207</v>
      </c>
      <c r="M490" s="425" t="s">
        <v>301</v>
      </c>
      <c r="N490" s="214">
        <v>0.3039</v>
      </c>
    </row>
    <row r="491" spans="11:14" ht="15.75" thickBot="1" x14ac:dyDescent="0.3">
      <c r="K491">
        <v>208</v>
      </c>
      <c r="M491" s="426"/>
      <c r="N491" s="215">
        <v>241</v>
      </c>
    </row>
    <row r="492" spans="11:14" x14ac:dyDescent="0.25">
      <c r="K492">
        <v>209</v>
      </c>
      <c r="M492" s="425" t="s">
        <v>158</v>
      </c>
      <c r="N492" s="214">
        <v>0.30299999999999999</v>
      </c>
    </row>
    <row r="493" spans="11:14" ht="15.75" thickBot="1" x14ac:dyDescent="0.3">
      <c r="K493">
        <v>210</v>
      </c>
      <c r="M493" s="426"/>
      <c r="N493" s="215">
        <v>242</v>
      </c>
    </row>
    <row r="494" spans="11:14" x14ac:dyDescent="0.25">
      <c r="K494">
        <v>211</v>
      </c>
      <c r="M494" s="425" t="s">
        <v>295</v>
      </c>
      <c r="N494" s="214">
        <v>0.30009999999999998</v>
      </c>
    </row>
    <row r="495" spans="11:14" ht="15.75" thickBot="1" x14ac:dyDescent="0.3">
      <c r="K495">
        <v>212</v>
      </c>
      <c r="M495" s="426"/>
      <c r="N495" s="215">
        <v>243</v>
      </c>
    </row>
    <row r="496" spans="11:14" x14ac:dyDescent="0.25">
      <c r="K496">
        <v>213</v>
      </c>
      <c r="M496" s="425" t="s">
        <v>97</v>
      </c>
      <c r="N496" s="214">
        <v>0.29959999999999998</v>
      </c>
    </row>
    <row r="497" spans="11:14" ht="15.75" thickBot="1" x14ac:dyDescent="0.3">
      <c r="K497">
        <v>214</v>
      </c>
      <c r="M497" s="426"/>
      <c r="N497" s="215">
        <v>244</v>
      </c>
    </row>
    <row r="498" spans="11:14" x14ac:dyDescent="0.25">
      <c r="K498">
        <v>215</v>
      </c>
      <c r="M498" s="425" t="s">
        <v>101</v>
      </c>
      <c r="N498" s="214">
        <v>0.29870000000000002</v>
      </c>
    </row>
    <row r="499" spans="11:14" ht="15.75" thickBot="1" x14ac:dyDescent="0.3">
      <c r="K499">
        <v>216</v>
      </c>
      <c r="M499" s="426"/>
      <c r="N499" s="215">
        <v>245</v>
      </c>
    </row>
    <row r="500" spans="11:14" x14ac:dyDescent="0.25">
      <c r="K500">
        <v>217</v>
      </c>
      <c r="M500" s="425" t="s">
        <v>283</v>
      </c>
      <c r="N500" s="214">
        <v>0.29599999999999999</v>
      </c>
    </row>
    <row r="501" spans="11:14" ht="15.75" thickBot="1" x14ac:dyDescent="0.3">
      <c r="K501">
        <v>218</v>
      </c>
      <c r="M501" s="426"/>
      <c r="N501" s="215">
        <v>246</v>
      </c>
    </row>
    <row r="502" spans="11:14" x14ac:dyDescent="0.25">
      <c r="K502">
        <v>219</v>
      </c>
      <c r="M502" s="12" t="s">
        <v>245</v>
      </c>
      <c r="N502" s="214">
        <v>0.29580000000000001</v>
      </c>
    </row>
    <row r="503" spans="11:14" ht="15.75" thickBot="1" x14ac:dyDescent="0.3">
      <c r="K503">
        <v>220</v>
      </c>
      <c r="M503" s="13" t="s">
        <v>439</v>
      </c>
      <c r="N503" s="215">
        <v>247</v>
      </c>
    </row>
    <row r="504" spans="11:14" x14ac:dyDescent="0.25">
      <c r="K504">
        <v>222</v>
      </c>
      <c r="M504" s="425" t="s">
        <v>69</v>
      </c>
      <c r="N504" s="214">
        <v>0.2928</v>
      </c>
    </row>
    <row r="505" spans="11:14" ht="15.75" thickBot="1" x14ac:dyDescent="0.3">
      <c r="K505">
        <v>223</v>
      </c>
      <c r="M505" s="426"/>
      <c r="N505" s="215">
        <v>248</v>
      </c>
    </row>
    <row r="506" spans="11:14" x14ac:dyDescent="0.25">
      <c r="K506">
        <v>224</v>
      </c>
      <c r="M506" s="425" t="s">
        <v>360</v>
      </c>
      <c r="N506" s="212">
        <v>0.29089999999999999</v>
      </c>
    </row>
    <row r="507" spans="11:14" ht="15.75" thickBot="1" x14ac:dyDescent="0.3">
      <c r="K507">
        <v>225</v>
      </c>
      <c r="M507" s="426"/>
      <c r="N507" s="213">
        <v>249</v>
      </c>
    </row>
    <row r="508" spans="11:14" x14ac:dyDescent="0.25">
      <c r="K508">
        <v>226</v>
      </c>
      <c r="M508" s="425" t="s">
        <v>271</v>
      </c>
      <c r="N508" s="216">
        <v>0.29070000000000001</v>
      </c>
    </row>
    <row r="509" spans="11:14" ht="15.75" thickBot="1" x14ac:dyDescent="0.3">
      <c r="K509">
        <v>227</v>
      </c>
      <c r="M509" s="426"/>
      <c r="N509" s="217">
        <v>250</v>
      </c>
    </row>
    <row r="510" spans="11:14" ht="15.75" thickBot="1" x14ac:dyDescent="0.3">
      <c r="K510">
        <v>229</v>
      </c>
      <c r="M510" s="62" t="s">
        <v>25</v>
      </c>
      <c r="N510" s="63" t="s">
        <v>398</v>
      </c>
    </row>
    <row r="511" spans="11:14" x14ac:dyDescent="0.25">
      <c r="K511">
        <v>230</v>
      </c>
      <c r="M511" s="425" t="s">
        <v>353</v>
      </c>
      <c r="N511" s="218">
        <v>0.28970000000000001</v>
      </c>
    </row>
    <row r="512" spans="11:14" ht="15.75" thickBot="1" x14ac:dyDescent="0.3">
      <c r="K512">
        <v>231</v>
      </c>
      <c r="M512" s="426"/>
      <c r="N512" s="219">
        <v>251</v>
      </c>
    </row>
    <row r="513" spans="11:14" x14ac:dyDescent="0.25">
      <c r="K513">
        <v>232</v>
      </c>
      <c r="M513" s="425" t="s">
        <v>242</v>
      </c>
      <c r="N513" s="220">
        <v>0.28899999999999998</v>
      </c>
    </row>
    <row r="514" spans="11:14" ht="15.75" thickBot="1" x14ac:dyDescent="0.3">
      <c r="K514">
        <v>233</v>
      </c>
      <c r="M514" s="426"/>
      <c r="N514" s="221">
        <v>252</v>
      </c>
    </row>
    <row r="515" spans="11:14" x14ac:dyDescent="0.25">
      <c r="K515">
        <v>234</v>
      </c>
      <c r="M515" s="425" t="s">
        <v>229</v>
      </c>
      <c r="N515" s="222">
        <v>0.28789999999999999</v>
      </c>
    </row>
    <row r="516" spans="11:14" ht="15.75" thickBot="1" x14ac:dyDescent="0.3">
      <c r="K516">
        <v>235</v>
      </c>
      <c r="M516" s="426"/>
      <c r="N516" s="223">
        <v>253</v>
      </c>
    </row>
    <row r="517" spans="11:14" x14ac:dyDescent="0.25">
      <c r="K517">
        <v>236</v>
      </c>
      <c r="M517" s="425" t="s">
        <v>330</v>
      </c>
      <c r="N517" s="224">
        <v>0.28310000000000002</v>
      </c>
    </row>
    <row r="518" spans="11:14" ht="15.75" thickBot="1" x14ac:dyDescent="0.3">
      <c r="K518">
        <v>237</v>
      </c>
      <c r="M518" s="426"/>
      <c r="N518" s="225">
        <v>254</v>
      </c>
    </row>
    <row r="519" spans="11:14" x14ac:dyDescent="0.25">
      <c r="K519">
        <v>238</v>
      </c>
      <c r="M519" s="425" t="s">
        <v>102</v>
      </c>
      <c r="N519" s="226">
        <v>0.28129999999999999</v>
      </c>
    </row>
    <row r="520" spans="11:14" ht="15.75" thickBot="1" x14ac:dyDescent="0.3">
      <c r="K520">
        <v>239</v>
      </c>
      <c r="M520" s="426"/>
      <c r="N520" s="227">
        <v>255</v>
      </c>
    </row>
    <row r="521" spans="11:14" x14ac:dyDescent="0.25">
      <c r="K521">
        <v>240</v>
      </c>
      <c r="M521" s="425" t="s">
        <v>296</v>
      </c>
      <c r="N521" s="226">
        <v>0.27950000000000003</v>
      </c>
    </row>
    <row r="522" spans="11:14" ht="15.75" thickBot="1" x14ac:dyDescent="0.3">
      <c r="K522">
        <v>241</v>
      </c>
      <c r="M522" s="426"/>
      <c r="N522" s="227">
        <v>256</v>
      </c>
    </row>
    <row r="523" spans="11:14" x14ac:dyDescent="0.25">
      <c r="K523">
        <v>242</v>
      </c>
      <c r="M523" s="425" t="s">
        <v>86</v>
      </c>
      <c r="N523" s="228">
        <v>0.27860000000000001</v>
      </c>
    </row>
    <row r="524" spans="11:14" ht="15.75" thickBot="1" x14ac:dyDescent="0.3">
      <c r="K524">
        <v>243</v>
      </c>
      <c r="M524" s="426"/>
      <c r="N524" s="229">
        <v>257</v>
      </c>
    </row>
    <row r="525" spans="11:14" x14ac:dyDescent="0.25">
      <c r="K525">
        <v>244</v>
      </c>
      <c r="M525" s="425" t="s">
        <v>309</v>
      </c>
      <c r="N525" s="230">
        <v>0.27279999999999999</v>
      </c>
    </row>
    <row r="526" spans="11:14" ht="15.75" thickBot="1" x14ac:dyDescent="0.3">
      <c r="K526">
        <v>245</v>
      </c>
      <c r="M526" s="426"/>
      <c r="N526" s="231">
        <v>258</v>
      </c>
    </row>
    <row r="527" spans="11:14" x14ac:dyDescent="0.25">
      <c r="K527">
        <v>246</v>
      </c>
      <c r="M527" s="425" t="s">
        <v>225</v>
      </c>
      <c r="N527" s="232">
        <v>0.27239999999999998</v>
      </c>
    </row>
    <row r="528" spans="11:14" ht="15.75" thickBot="1" x14ac:dyDescent="0.3">
      <c r="K528">
        <v>248</v>
      </c>
      <c r="M528" s="426"/>
      <c r="N528" s="233">
        <v>259</v>
      </c>
    </row>
    <row r="529" spans="11:14" x14ac:dyDescent="0.25">
      <c r="K529">
        <v>249</v>
      </c>
      <c r="M529" s="425" t="s">
        <v>103</v>
      </c>
      <c r="N529" s="234">
        <v>0.27129999999999999</v>
      </c>
    </row>
    <row r="530" spans="11:14" ht="15.75" thickBot="1" x14ac:dyDescent="0.3">
      <c r="K530">
        <v>250</v>
      </c>
      <c r="M530" s="426"/>
      <c r="N530" s="235">
        <v>260</v>
      </c>
    </row>
    <row r="531" spans="11:14" x14ac:dyDescent="0.25">
      <c r="K531">
        <v>251</v>
      </c>
      <c r="M531" s="425" t="s">
        <v>266</v>
      </c>
      <c r="N531" s="236">
        <v>0.2707</v>
      </c>
    </row>
    <row r="532" spans="11:14" ht="15.75" thickBot="1" x14ac:dyDescent="0.3">
      <c r="K532">
        <v>252</v>
      </c>
      <c r="M532" s="426"/>
      <c r="N532" s="237">
        <v>261</v>
      </c>
    </row>
    <row r="533" spans="11:14" x14ac:dyDescent="0.25">
      <c r="K533">
        <v>253</v>
      </c>
      <c r="M533" s="425" t="s">
        <v>140</v>
      </c>
      <c r="N533" s="236">
        <v>0.26650000000000001</v>
      </c>
    </row>
    <row r="534" spans="11:14" ht="15.75" thickBot="1" x14ac:dyDescent="0.3">
      <c r="K534">
        <v>254</v>
      </c>
      <c r="M534" s="426"/>
      <c r="N534" s="237">
        <v>262</v>
      </c>
    </row>
    <row r="535" spans="11:14" x14ac:dyDescent="0.25">
      <c r="K535">
        <v>255</v>
      </c>
      <c r="M535" s="425" t="s">
        <v>257</v>
      </c>
      <c r="N535" s="238">
        <v>0.2616</v>
      </c>
    </row>
    <row r="536" spans="11:14" ht="15.75" thickBot="1" x14ac:dyDescent="0.3">
      <c r="K536">
        <v>256</v>
      </c>
      <c r="M536" s="426"/>
      <c r="N536" s="239">
        <v>263</v>
      </c>
    </row>
    <row r="537" spans="11:14" x14ac:dyDescent="0.25">
      <c r="K537">
        <v>257</v>
      </c>
      <c r="M537" s="425" t="s">
        <v>203</v>
      </c>
      <c r="N537" s="240">
        <v>0.2611</v>
      </c>
    </row>
    <row r="538" spans="11:14" ht="15.75" thickBot="1" x14ac:dyDescent="0.3">
      <c r="K538">
        <v>258</v>
      </c>
      <c r="M538" s="426"/>
      <c r="N538" s="241">
        <v>264</v>
      </c>
    </row>
    <row r="539" spans="11:14" x14ac:dyDescent="0.25">
      <c r="K539">
        <v>259</v>
      </c>
      <c r="M539" s="425" t="s">
        <v>109</v>
      </c>
      <c r="N539" s="242">
        <v>0.2611</v>
      </c>
    </row>
    <row r="540" spans="11:14" ht="15.75" thickBot="1" x14ac:dyDescent="0.3">
      <c r="K540">
        <v>260</v>
      </c>
      <c r="M540" s="426"/>
      <c r="N540" s="243">
        <v>265</v>
      </c>
    </row>
    <row r="541" spans="11:14" x14ac:dyDescent="0.25">
      <c r="K541">
        <v>261</v>
      </c>
      <c r="M541" s="425" t="s">
        <v>129</v>
      </c>
      <c r="N541" s="244">
        <v>0.2606</v>
      </c>
    </row>
    <row r="542" spans="11:14" ht="15.75" thickBot="1" x14ac:dyDescent="0.3">
      <c r="K542">
        <v>262</v>
      </c>
      <c r="M542" s="426"/>
      <c r="N542" s="245">
        <v>266</v>
      </c>
    </row>
    <row r="543" spans="11:14" x14ac:dyDescent="0.25">
      <c r="K543">
        <v>263</v>
      </c>
      <c r="M543" s="425" t="s">
        <v>232</v>
      </c>
      <c r="N543" s="246">
        <v>0.25990000000000002</v>
      </c>
    </row>
    <row r="544" spans="11:14" ht="15.75" thickBot="1" x14ac:dyDescent="0.3">
      <c r="K544">
        <v>264</v>
      </c>
      <c r="M544" s="426"/>
      <c r="N544" s="247">
        <v>267</v>
      </c>
    </row>
    <row r="545" spans="11:14" x14ac:dyDescent="0.25">
      <c r="K545">
        <v>265</v>
      </c>
      <c r="M545" s="425" t="s">
        <v>312</v>
      </c>
      <c r="N545" s="248">
        <v>0.2596</v>
      </c>
    </row>
    <row r="546" spans="11:14" ht="15.75" thickBot="1" x14ac:dyDescent="0.3">
      <c r="K546">
        <v>266</v>
      </c>
      <c r="M546" s="426"/>
      <c r="N546" s="249">
        <v>268</v>
      </c>
    </row>
    <row r="547" spans="11:14" x14ac:dyDescent="0.25">
      <c r="K547">
        <v>267</v>
      </c>
      <c r="M547" s="425" t="s">
        <v>340</v>
      </c>
      <c r="N547" s="250">
        <v>0.2581</v>
      </c>
    </row>
    <row r="548" spans="11:14" ht="15.75" thickBot="1" x14ac:dyDescent="0.3">
      <c r="K548">
        <v>268</v>
      </c>
      <c r="M548" s="426"/>
      <c r="N548" s="251">
        <v>269</v>
      </c>
    </row>
    <row r="549" spans="11:14" x14ac:dyDescent="0.25">
      <c r="K549">
        <v>269</v>
      </c>
      <c r="M549" s="425" t="s">
        <v>72</v>
      </c>
      <c r="N549" s="252">
        <v>0.25340000000000001</v>
      </c>
    </row>
    <row r="550" spans="11:14" ht="15.75" thickBot="1" x14ac:dyDescent="0.3">
      <c r="K550">
        <v>270</v>
      </c>
      <c r="M550" s="426"/>
      <c r="N550" s="253">
        <v>270</v>
      </c>
    </row>
    <row r="551" spans="11:14" x14ac:dyDescent="0.25">
      <c r="K551">
        <v>271</v>
      </c>
      <c r="M551" s="425" t="s">
        <v>369</v>
      </c>
      <c r="N551" s="254">
        <v>0.2409</v>
      </c>
    </row>
    <row r="552" spans="11:14" ht="15.75" thickBot="1" x14ac:dyDescent="0.3">
      <c r="K552">
        <v>272</v>
      </c>
      <c r="M552" s="426"/>
      <c r="N552" s="255">
        <v>271</v>
      </c>
    </row>
    <row r="553" spans="11:14" x14ac:dyDescent="0.25">
      <c r="K553">
        <v>273</v>
      </c>
      <c r="M553" s="425" t="s">
        <v>186</v>
      </c>
      <c r="N553" s="256">
        <v>0.23799999999999999</v>
      </c>
    </row>
    <row r="554" spans="11:14" ht="15.75" thickBot="1" x14ac:dyDescent="0.3">
      <c r="K554">
        <v>274</v>
      </c>
      <c r="M554" s="426"/>
      <c r="N554" s="257">
        <v>272</v>
      </c>
    </row>
    <row r="555" spans="11:14" x14ac:dyDescent="0.25">
      <c r="K555">
        <v>275</v>
      </c>
      <c r="M555" s="425" t="s">
        <v>128</v>
      </c>
      <c r="N555" s="258">
        <v>0.23580000000000001</v>
      </c>
    </row>
    <row r="556" spans="11:14" ht="15.75" thickBot="1" x14ac:dyDescent="0.3">
      <c r="K556">
        <v>276</v>
      </c>
      <c r="M556" s="426"/>
      <c r="N556" s="259">
        <v>273</v>
      </c>
    </row>
    <row r="557" spans="11:14" x14ac:dyDescent="0.25">
      <c r="K557">
        <v>277</v>
      </c>
      <c r="M557" s="425" t="s">
        <v>327</v>
      </c>
      <c r="N557" s="260">
        <v>0.2356</v>
      </c>
    </row>
    <row r="558" spans="11:14" ht="15.75" thickBot="1" x14ac:dyDescent="0.3">
      <c r="K558">
        <v>278</v>
      </c>
      <c r="M558" s="426"/>
      <c r="N558" s="261">
        <v>274</v>
      </c>
    </row>
    <row r="559" spans="11:14" x14ac:dyDescent="0.25">
      <c r="K559">
        <v>279</v>
      </c>
      <c r="M559" s="425" t="s">
        <v>92</v>
      </c>
      <c r="N559" s="262">
        <v>0.23300000000000001</v>
      </c>
    </row>
    <row r="560" spans="11:14" ht="15.75" thickBot="1" x14ac:dyDescent="0.3">
      <c r="K560">
        <v>280</v>
      </c>
      <c r="M560" s="426"/>
      <c r="N560" s="263">
        <v>275</v>
      </c>
    </row>
    <row r="561" spans="11:14" ht="15.75" thickBot="1" x14ac:dyDescent="0.3">
      <c r="K561">
        <v>281</v>
      </c>
      <c r="M561" s="62" t="s">
        <v>25</v>
      </c>
      <c r="N561" s="63" t="s">
        <v>398</v>
      </c>
    </row>
    <row r="562" spans="11:14" x14ac:dyDescent="0.25">
      <c r="K562">
        <v>282</v>
      </c>
      <c r="M562" s="425" t="s">
        <v>90</v>
      </c>
      <c r="N562" s="264">
        <v>0.2311</v>
      </c>
    </row>
    <row r="563" spans="11:14" ht="15.75" thickBot="1" x14ac:dyDescent="0.3">
      <c r="K563">
        <v>283</v>
      </c>
      <c r="M563" s="426"/>
      <c r="N563" s="265">
        <v>276</v>
      </c>
    </row>
    <row r="564" spans="11:14" x14ac:dyDescent="0.25">
      <c r="K564">
        <v>284</v>
      </c>
      <c r="M564" s="425" t="s">
        <v>126</v>
      </c>
      <c r="N564" s="266">
        <v>0.2296</v>
      </c>
    </row>
    <row r="565" spans="11:14" ht="15.75" thickBot="1" x14ac:dyDescent="0.3">
      <c r="K565">
        <v>285</v>
      </c>
      <c r="M565" s="426"/>
      <c r="N565" s="267">
        <v>277</v>
      </c>
    </row>
    <row r="566" spans="11:14" x14ac:dyDescent="0.25">
      <c r="K566">
        <v>286</v>
      </c>
      <c r="M566" s="425" t="s">
        <v>306</v>
      </c>
      <c r="N566" s="268">
        <v>0.2266</v>
      </c>
    </row>
    <row r="567" spans="11:14" ht="15.75" thickBot="1" x14ac:dyDescent="0.3">
      <c r="K567">
        <v>287</v>
      </c>
      <c r="M567" s="426"/>
      <c r="N567" s="269">
        <v>278</v>
      </c>
    </row>
    <row r="568" spans="11:14" x14ac:dyDescent="0.25">
      <c r="K568">
        <v>288</v>
      </c>
      <c r="M568" s="425" t="s">
        <v>230</v>
      </c>
      <c r="N568" s="270">
        <v>0.22509999999999999</v>
      </c>
    </row>
    <row r="569" spans="11:14" ht="15.75" thickBot="1" x14ac:dyDescent="0.3">
      <c r="K569">
        <v>289</v>
      </c>
      <c r="M569" s="426"/>
      <c r="N569" s="271">
        <v>279</v>
      </c>
    </row>
    <row r="570" spans="11:14" x14ac:dyDescent="0.25">
      <c r="K570">
        <v>290</v>
      </c>
      <c r="M570" s="425" t="s">
        <v>210</v>
      </c>
      <c r="N570" s="272">
        <v>0.22209999999999999</v>
      </c>
    </row>
    <row r="571" spans="11:14" ht="15.75" thickBot="1" x14ac:dyDescent="0.3">
      <c r="K571">
        <v>291</v>
      </c>
      <c r="M571" s="426"/>
      <c r="N571" s="273">
        <v>280</v>
      </c>
    </row>
    <row r="572" spans="11:14" x14ac:dyDescent="0.25">
      <c r="K572">
        <v>292</v>
      </c>
      <c r="M572" s="425" t="s">
        <v>175</v>
      </c>
      <c r="N572" s="274">
        <v>0.22070000000000001</v>
      </c>
    </row>
    <row r="573" spans="11:14" ht="15.75" thickBot="1" x14ac:dyDescent="0.3">
      <c r="K573">
        <v>293</v>
      </c>
      <c r="M573" s="426"/>
      <c r="N573" s="275">
        <v>281</v>
      </c>
    </row>
    <row r="574" spans="11:14" x14ac:dyDescent="0.25">
      <c r="K574">
        <v>294</v>
      </c>
      <c r="M574" s="425" t="s">
        <v>253</v>
      </c>
      <c r="N574" s="276">
        <v>0.21879999999999999</v>
      </c>
    </row>
    <row r="575" spans="11:14" ht="15.75" thickBot="1" x14ac:dyDescent="0.3">
      <c r="K575">
        <v>295</v>
      </c>
      <c r="M575" s="426"/>
      <c r="N575" s="277">
        <v>282</v>
      </c>
    </row>
    <row r="576" spans="11:14" x14ac:dyDescent="0.25">
      <c r="K576">
        <v>296</v>
      </c>
      <c r="M576" s="425" t="s">
        <v>79</v>
      </c>
      <c r="N576" s="278">
        <v>0.2162</v>
      </c>
    </row>
    <row r="577" spans="11:14" ht="15.75" thickBot="1" x14ac:dyDescent="0.3">
      <c r="K577">
        <v>297</v>
      </c>
      <c r="M577" s="426"/>
      <c r="N577" s="279">
        <v>283</v>
      </c>
    </row>
    <row r="578" spans="11:14" x14ac:dyDescent="0.25">
      <c r="K578">
        <v>298</v>
      </c>
      <c r="M578" s="425" t="s">
        <v>254</v>
      </c>
      <c r="N578" s="280">
        <v>0.2132</v>
      </c>
    </row>
    <row r="579" spans="11:14" ht="15.75" thickBot="1" x14ac:dyDescent="0.3">
      <c r="K579">
        <v>299</v>
      </c>
      <c r="M579" s="426"/>
      <c r="N579" s="281">
        <v>284</v>
      </c>
    </row>
    <row r="580" spans="11:14" x14ac:dyDescent="0.25">
      <c r="K580">
        <v>300</v>
      </c>
      <c r="M580" s="425" t="s">
        <v>359</v>
      </c>
      <c r="N580" s="282">
        <v>0.20630000000000001</v>
      </c>
    </row>
    <row r="581" spans="11:14" ht="15.75" thickBot="1" x14ac:dyDescent="0.3">
      <c r="K581">
        <v>301</v>
      </c>
      <c r="M581" s="426"/>
      <c r="N581" s="283">
        <v>285</v>
      </c>
    </row>
    <row r="582" spans="11:14" x14ac:dyDescent="0.25">
      <c r="K582">
        <v>302</v>
      </c>
      <c r="M582" s="425" t="s">
        <v>148</v>
      </c>
      <c r="N582" s="284">
        <v>0.20610000000000001</v>
      </c>
    </row>
    <row r="583" spans="11:14" ht="15.75" thickBot="1" x14ac:dyDescent="0.3">
      <c r="K583">
        <v>303</v>
      </c>
      <c r="M583" s="426"/>
      <c r="N583" s="285">
        <v>286</v>
      </c>
    </row>
    <row r="584" spans="11:14" x14ac:dyDescent="0.25">
      <c r="K584">
        <v>304</v>
      </c>
      <c r="M584" s="425" t="s">
        <v>154</v>
      </c>
      <c r="N584" s="286">
        <v>0.20419999999999999</v>
      </c>
    </row>
    <row r="585" spans="11:14" ht="15.75" thickBot="1" x14ac:dyDescent="0.3">
      <c r="K585">
        <v>306</v>
      </c>
      <c r="M585" s="426"/>
      <c r="N585" s="287">
        <v>287</v>
      </c>
    </row>
    <row r="586" spans="11:14" x14ac:dyDescent="0.25">
      <c r="K586">
        <v>307</v>
      </c>
      <c r="M586" s="425" t="s">
        <v>335</v>
      </c>
      <c r="N586" s="288">
        <v>0.19889999999999999</v>
      </c>
    </row>
    <row r="587" spans="11:14" ht="15.75" thickBot="1" x14ac:dyDescent="0.3">
      <c r="K587">
        <v>308</v>
      </c>
      <c r="M587" s="426"/>
      <c r="N587" s="289">
        <v>288</v>
      </c>
    </row>
    <row r="588" spans="11:14" x14ac:dyDescent="0.25">
      <c r="K588">
        <v>309</v>
      </c>
      <c r="M588" s="425" t="s">
        <v>202</v>
      </c>
      <c r="N588" s="290">
        <v>0.1966</v>
      </c>
    </row>
    <row r="589" spans="11:14" ht="15.75" thickBot="1" x14ac:dyDescent="0.3">
      <c r="K589">
        <v>310</v>
      </c>
      <c r="M589" s="426"/>
      <c r="N589" s="291">
        <v>289</v>
      </c>
    </row>
    <row r="590" spans="11:14" x14ac:dyDescent="0.25">
      <c r="K590">
        <v>311</v>
      </c>
      <c r="M590" s="425" t="s">
        <v>58</v>
      </c>
      <c r="N590" s="292">
        <v>0.1928</v>
      </c>
    </row>
    <row r="591" spans="11:14" ht="15.75" thickBot="1" x14ac:dyDescent="0.3">
      <c r="K591">
        <v>312</v>
      </c>
      <c r="M591" s="426"/>
      <c r="N591" s="293">
        <v>290</v>
      </c>
    </row>
    <row r="592" spans="11:14" x14ac:dyDescent="0.25">
      <c r="K592">
        <v>313</v>
      </c>
      <c r="M592" s="425" t="s">
        <v>276</v>
      </c>
      <c r="N592" s="294">
        <v>0.187</v>
      </c>
    </row>
    <row r="593" spans="11:14" ht="15.75" thickBot="1" x14ac:dyDescent="0.3">
      <c r="K593">
        <v>314</v>
      </c>
      <c r="M593" s="426"/>
      <c r="N593" s="295">
        <v>291</v>
      </c>
    </row>
    <row r="594" spans="11:14" x14ac:dyDescent="0.25">
      <c r="K594">
        <v>315</v>
      </c>
      <c r="M594" s="425" t="s">
        <v>377</v>
      </c>
      <c r="N594" s="296">
        <v>0.1862</v>
      </c>
    </row>
    <row r="595" spans="11:14" ht="15.75" thickBot="1" x14ac:dyDescent="0.3">
      <c r="K595">
        <v>316</v>
      </c>
      <c r="M595" s="426"/>
      <c r="N595" s="297">
        <v>292</v>
      </c>
    </row>
    <row r="596" spans="11:14" x14ac:dyDescent="0.25">
      <c r="K596">
        <v>317</v>
      </c>
      <c r="M596" s="425" t="s">
        <v>248</v>
      </c>
      <c r="N596" s="298">
        <v>0.1857</v>
      </c>
    </row>
    <row r="597" spans="11:14" ht="15.75" thickBot="1" x14ac:dyDescent="0.3">
      <c r="K597">
        <v>318</v>
      </c>
      <c r="M597" s="426"/>
      <c r="N597" s="299">
        <v>293</v>
      </c>
    </row>
    <row r="598" spans="11:14" x14ac:dyDescent="0.25">
      <c r="K598">
        <v>319</v>
      </c>
      <c r="M598" s="425" t="s">
        <v>112</v>
      </c>
      <c r="N598" s="300">
        <v>0.18379999999999999</v>
      </c>
    </row>
    <row r="599" spans="11:14" ht="15.75" thickBot="1" x14ac:dyDescent="0.3">
      <c r="K599">
        <v>320</v>
      </c>
      <c r="M599" s="426"/>
      <c r="N599" s="301">
        <v>294</v>
      </c>
    </row>
    <row r="600" spans="11:14" x14ac:dyDescent="0.25">
      <c r="K600">
        <v>321</v>
      </c>
      <c r="M600" s="425" t="s">
        <v>285</v>
      </c>
      <c r="N600" s="302">
        <v>0.18329999999999999</v>
      </c>
    </row>
    <row r="601" spans="11:14" ht="15.75" thickBot="1" x14ac:dyDescent="0.3">
      <c r="K601">
        <v>322</v>
      </c>
      <c r="M601" s="426"/>
      <c r="N601" s="303">
        <v>295</v>
      </c>
    </row>
    <row r="602" spans="11:14" x14ac:dyDescent="0.25">
      <c r="K602">
        <v>323</v>
      </c>
      <c r="M602" s="425" t="s">
        <v>176</v>
      </c>
      <c r="N602" s="304">
        <v>0.18279999999999999</v>
      </c>
    </row>
    <row r="603" spans="11:14" ht="15.75" thickBot="1" x14ac:dyDescent="0.3">
      <c r="K603">
        <v>324</v>
      </c>
      <c r="M603" s="426"/>
      <c r="N603" s="305">
        <v>296</v>
      </c>
    </row>
    <row r="604" spans="11:14" x14ac:dyDescent="0.25">
      <c r="K604">
        <v>325</v>
      </c>
      <c r="M604" s="425" t="s">
        <v>68</v>
      </c>
      <c r="N604" s="306">
        <v>0.18210000000000001</v>
      </c>
    </row>
    <row r="605" spans="11:14" ht="15.75" thickBot="1" x14ac:dyDescent="0.3">
      <c r="K605">
        <v>326</v>
      </c>
      <c r="M605" s="426"/>
      <c r="N605" s="307">
        <v>297</v>
      </c>
    </row>
    <row r="606" spans="11:14" x14ac:dyDescent="0.25">
      <c r="K606">
        <v>327</v>
      </c>
      <c r="M606" s="425" t="s">
        <v>227</v>
      </c>
      <c r="N606" s="308">
        <v>0.18</v>
      </c>
    </row>
    <row r="607" spans="11:14" ht="15.75" thickBot="1" x14ac:dyDescent="0.3">
      <c r="K607">
        <v>328</v>
      </c>
      <c r="M607" s="426"/>
      <c r="N607" s="309">
        <v>298</v>
      </c>
    </row>
    <row r="608" spans="11:14" x14ac:dyDescent="0.25">
      <c r="K608">
        <v>329</v>
      </c>
      <c r="M608" s="425" t="s">
        <v>277</v>
      </c>
      <c r="N608" s="310">
        <v>0.17430000000000001</v>
      </c>
    </row>
    <row r="609" spans="11:14" ht="15.75" thickBot="1" x14ac:dyDescent="0.3">
      <c r="K609">
        <v>330</v>
      </c>
      <c r="M609" s="426"/>
      <c r="N609" s="311">
        <v>299</v>
      </c>
    </row>
    <row r="610" spans="11:14" x14ac:dyDescent="0.25">
      <c r="K610">
        <v>331</v>
      </c>
      <c r="M610" s="425" t="s">
        <v>346</v>
      </c>
      <c r="N610" s="312">
        <v>0.17299999999999999</v>
      </c>
    </row>
    <row r="611" spans="11:14" ht="15.75" thickBot="1" x14ac:dyDescent="0.3">
      <c r="K611">
        <v>332</v>
      </c>
      <c r="M611" s="426"/>
      <c r="N611" s="313">
        <v>300</v>
      </c>
    </row>
    <row r="612" spans="11:14" ht="15.75" thickBot="1" x14ac:dyDescent="0.3">
      <c r="K612">
        <v>333</v>
      </c>
      <c r="M612" s="62" t="s">
        <v>25</v>
      </c>
      <c r="N612" s="63" t="s">
        <v>398</v>
      </c>
    </row>
    <row r="613" spans="11:14" x14ac:dyDescent="0.25">
      <c r="K613">
        <v>334</v>
      </c>
      <c r="M613" s="425" t="s">
        <v>367</v>
      </c>
      <c r="N613" s="314">
        <v>0.17119999999999999</v>
      </c>
    </row>
    <row r="614" spans="11:14" ht="15.75" thickBot="1" x14ac:dyDescent="0.3">
      <c r="K614">
        <v>335</v>
      </c>
      <c r="M614" s="426"/>
      <c r="N614" s="315">
        <v>301</v>
      </c>
    </row>
    <row r="615" spans="11:14" x14ac:dyDescent="0.25">
      <c r="K615">
        <v>336</v>
      </c>
      <c r="M615" s="425" t="s">
        <v>133</v>
      </c>
      <c r="N615" s="316">
        <v>0.1648</v>
      </c>
    </row>
    <row r="616" spans="11:14" ht="15.75" thickBot="1" x14ac:dyDescent="0.3">
      <c r="K616">
        <v>337</v>
      </c>
      <c r="M616" s="426"/>
      <c r="N616" s="317">
        <v>302</v>
      </c>
    </row>
    <row r="617" spans="11:14" x14ac:dyDescent="0.25">
      <c r="K617">
        <v>338</v>
      </c>
      <c r="M617" s="425" t="s">
        <v>356</v>
      </c>
      <c r="N617" s="318">
        <v>0.15870000000000001</v>
      </c>
    </row>
    <row r="618" spans="11:14" ht="15.75" thickBot="1" x14ac:dyDescent="0.3">
      <c r="K618">
        <v>339</v>
      </c>
      <c r="M618" s="426"/>
      <c r="N618" s="319">
        <v>303</v>
      </c>
    </row>
    <row r="619" spans="11:14" x14ac:dyDescent="0.25">
      <c r="K619">
        <v>340</v>
      </c>
      <c r="M619" s="425" t="s">
        <v>98</v>
      </c>
      <c r="N619" s="320">
        <v>0.15740000000000001</v>
      </c>
    </row>
    <row r="620" spans="11:14" ht="15.75" thickBot="1" x14ac:dyDescent="0.3">
      <c r="K620">
        <v>341</v>
      </c>
      <c r="M620" s="426"/>
      <c r="N620" s="321">
        <v>304</v>
      </c>
    </row>
    <row r="621" spans="11:14" x14ac:dyDescent="0.25">
      <c r="K621">
        <v>342</v>
      </c>
      <c r="M621" s="12" t="s">
        <v>189</v>
      </c>
      <c r="N621" s="322">
        <v>0.15409999999999999</v>
      </c>
    </row>
    <row r="622" spans="11:14" ht="15.75" thickBot="1" x14ac:dyDescent="0.3">
      <c r="K622">
        <v>343</v>
      </c>
      <c r="M622" s="13" t="s">
        <v>440</v>
      </c>
      <c r="N622" s="323">
        <v>305</v>
      </c>
    </row>
    <row r="623" spans="11:14" x14ac:dyDescent="0.25">
      <c r="K623">
        <v>344</v>
      </c>
      <c r="M623" s="425" t="s">
        <v>57</v>
      </c>
      <c r="N623" s="324">
        <v>0.15110000000000001</v>
      </c>
    </row>
    <row r="624" spans="11:14" ht="15.75" thickBot="1" x14ac:dyDescent="0.3">
      <c r="K624">
        <v>345</v>
      </c>
      <c r="M624" s="426"/>
      <c r="N624" s="325">
        <v>306</v>
      </c>
    </row>
    <row r="625" spans="11:14" x14ac:dyDescent="0.25">
      <c r="K625">
        <v>346</v>
      </c>
      <c r="M625" s="425" t="s">
        <v>307</v>
      </c>
      <c r="N625" s="326">
        <v>0.1464</v>
      </c>
    </row>
    <row r="626" spans="11:14" ht="15.75" thickBot="1" x14ac:dyDescent="0.3">
      <c r="K626">
        <v>347</v>
      </c>
      <c r="M626" s="426"/>
      <c r="N626" s="327">
        <v>307</v>
      </c>
    </row>
    <row r="627" spans="11:14" x14ac:dyDescent="0.25">
      <c r="M627" s="425" t="s">
        <v>59</v>
      </c>
      <c r="N627" s="328">
        <v>0.14599999999999999</v>
      </c>
    </row>
    <row r="628" spans="11:14" ht="15.75" thickBot="1" x14ac:dyDescent="0.3">
      <c r="M628" s="426"/>
      <c r="N628" s="329">
        <v>308</v>
      </c>
    </row>
    <row r="629" spans="11:14" x14ac:dyDescent="0.25">
      <c r="M629" s="425" t="s">
        <v>159</v>
      </c>
      <c r="N629" s="330">
        <v>0.14349999999999999</v>
      </c>
    </row>
    <row r="630" spans="11:14" ht="15.75" thickBot="1" x14ac:dyDescent="0.3">
      <c r="M630" s="426"/>
      <c r="N630" s="331">
        <v>309</v>
      </c>
    </row>
    <row r="631" spans="11:14" x14ac:dyDescent="0.25">
      <c r="M631" s="425" t="s">
        <v>291</v>
      </c>
      <c r="N631" s="332">
        <v>0.14269999999999999</v>
      </c>
    </row>
    <row r="632" spans="11:14" ht="15.75" thickBot="1" x14ac:dyDescent="0.3">
      <c r="M632" s="426"/>
      <c r="N632" s="333">
        <v>310</v>
      </c>
    </row>
    <row r="633" spans="11:14" x14ac:dyDescent="0.25">
      <c r="M633" s="425" t="s">
        <v>316</v>
      </c>
      <c r="N633" s="334">
        <v>0.14050000000000001</v>
      </c>
    </row>
    <row r="634" spans="11:14" ht="15.75" thickBot="1" x14ac:dyDescent="0.3">
      <c r="M634" s="426"/>
      <c r="N634" s="335">
        <v>311</v>
      </c>
    </row>
    <row r="635" spans="11:14" x14ac:dyDescent="0.25">
      <c r="M635" s="425" t="s">
        <v>357</v>
      </c>
      <c r="N635" s="336">
        <v>0.1371</v>
      </c>
    </row>
    <row r="636" spans="11:14" ht="15.75" thickBot="1" x14ac:dyDescent="0.3">
      <c r="M636" s="426"/>
      <c r="N636" s="337">
        <v>312</v>
      </c>
    </row>
    <row r="637" spans="11:14" x14ac:dyDescent="0.25">
      <c r="M637" s="425" t="s">
        <v>442</v>
      </c>
      <c r="N637" s="338">
        <v>0.1358</v>
      </c>
    </row>
    <row r="638" spans="11:14" ht="15.75" thickBot="1" x14ac:dyDescent="0.3">
      <c r="M638" s="426"/>
      <c r="N638" s="339">
        <v>313</v>
      </c>
    </row>
    <row r="639" spans="11:14" x14ac:dyDescent="0.25">
      <c r="M639" s="425" t="s">
        <v>443</v>
      </c>
      <c r="N639" s="340">
        <v>0.13439999999999999</v>
      </c>
    </row>
    <row r="640" spans="11:14" ht="15.75" thickBot="1" x14ac:dyDescent="0.3">
      <c r="M640" s="426"/>
      <c r="N640" s="341">
        <v>314</v>
      </c>
    </row>
    <row r="641" spans="13:14" x14ac:dyDescent="0.25">
      <c r="M641" s="425" t="s">
        <v>54</v>
      </c>
      <c r="N641" s="342">
        <v>0.1331</v>
      </c>
    </row>
    <row r="642" spans="13:14" ht="15.75" thickBot="1" x14ac:dyDescent="0.3">
      <c r="M642" s="426"/>
      <c r="N642" s="343">
        <v>315</v>
      </c>
    </row>
    <row r="643" spans="13:14" x14ac:dyDescent="0.25">
      <c r="M643" s="425" t="s">
        <v>234</v>
      </c>
      <c r="N643" s="344">
        <v>0.13150000000000001</v>
      </c>
    </row>
    <row r="644" spans="13:14" ht="15.75" thickBot="1" x14ac:dyDescent="0.3">
      <c r="M644" s="426"/>
      <c r="N644" s="345">
        <v>316</v>
      </c>
    </row>
    <row r="645" spans="13:14" x14ac:dyDescent="0.25">
      <c r="M645" s="425" t="s">
        <v>224</v>
      </c>
      <c r="N645" s="346">
        <v>0.12889999999999999</v>
      </c>
    </row>
    <row r="646" spans="13:14" ht="15.75" thickBot="1" x14ac:dyDescent="0.3">
      <c r="M646" s="426"/>
      <c r="N646" s="347">
        <v>317</v>
      </c>
    </row>
    <row r="647" spans="13:14" x14ac:dyDescent="0.25">
      <c r="M647" s="425" t="s">
        <v>116</v>
      </c>
      <c r="N647" s="348">
        <v>0.128</v>
      </c>
    </row>
    <row r="648" spans="13:14" ht="15.75" thickBot="1" x14ac:dyDescent="0.3">
      <c r="M648" s="426"/>
      <c r="N648" s="349">
        <v>318</v>
      </c>
    </row>
    <row r="649" spans="13:14" x14ac:dyDescent="0.25">
      <c r="M649" s="425" t="s">
        <v>297</v>
      </c>
      <c r="N649" s="350">
        <v>0.1265</v>
      </c>
    </row>
    <row r="650" spans="13:14" ht="15.75" thickBot="1" x14ac:dyDescent="0.3">
      <c r="M650" s="426"/>
      <c r="N650" s="351">
        <v>319</v>
      </c>
    </row>
    <row r="651" spans="13:14" x14ac:dyDescent="0.25">
      <c r="M651" s="425" t="s">
        <v>177</v>
      </c>
      <c r="N651" s="352">
        <v>0.12570000000000001</v>
      </c>
    </row>
    <row r="652" spans="13:14" ht="15.75" thickBot="1" x14ac:dyDescent="0.3">
      <c r="M652" s="426"/>
      <c r="N652" s="353">
        <v>320</v>
      </c>
    </row>
    <row r="653" spans="13:14" x14ac:dyDescent="0.25">
      <c r="M653" s="425" t="s">
        <v>218</v>
      </c>
      <c r="N653" s="354">
        <v>0.12520000000000001</v>
      </c>
    </row>
    <row r="654" spans="13:14" ht="15.75" thickBot="1" x14ac:dyDescent="0.3">
      <c r="M654" s="426"/>
      <c r="N654" s="355">
        <v>321</v>
      </c>
    </row>
    <row r="655" spans="13:14" x14ac:dyDescent="0.25">
      <c r="M655" s="425" t="s">
        <v>55</v>
      </c>
      <c r="N655" s="356">
        <v>0.12470000000000001</v>
      </c>
    </row>
    <row r="656" spans="13:14" ht="15.75" thickBot="1" x14ac:dyDescent="0.3">
      <c r="M656" s="426"/>
      <c r="N656" s="357">
        <v>322</v>
      </c>
    </row>
    <row r="657" spans="13:14" x14ac:dyDescent="0.25">
      <c r="M657" s="425" t="s">
        <v>195</v>
      </c>
      <c r="N657" s="358">
        <v>0.12280000000000001</v>
      </c>
    </row>
    <row r="658" spans="13:14" ht="15.75" thickBot="1" x14ac:dyDescent="0.3">
      <c r="M658" s="426"/>
      <c r="N658" s="359">
        <v>323</v>
      </c>
    </row>
    <row r="659" spans="13:14" x14ac:dyDescent="0.25">
      <c r="M659" s="425" t="s">
        <v>241</v>
      </c>
      <c r="N659" s="360">
        <v>0.1182</v>
      </c>
    </row>
    <row r="660" spans="13:14" ht="15.75" thickBot="1" x14ac:dyDescent="0.3">
      <c r="M660" s="426"/>
      <c r="N660" s="361">
        <v>324</v>
      </c>
    </row>
    <row r="661" spans="13:14" x14ac:dyDescent="0.25">
      <c r="M661" s="425" t="s">
        <v>165</v>
      </c>
      <c r="N661" s="362">
        <v>0.1095</v>
      </c>
    </row>
    <row r="662" spans="13:14" ht="15.75" thickBot="1" x14ac:dyDescent="0.3">
      <c r="M662" s="426"/>
      <c r="N662" s="363">
        <v>325</v>
      </c>
    </row>
    <row r="663" spans="13:14" ht="15.75" thickBot="1" x14ac:dyDescent="0.3">
      <c r="M663" s="62" t="s">
        <v>25</v>
      </c>
      <c r="N663" s="63" t="s">
        <v>398</v>
      </c>
    </row>
    <row r="664" spans="13:14" x14ac:dyDescent="0.25">
      <c r="M664" s="425" t="s">
        <v>163</v>
      </c>
      <c r="N664" s="364">
        <v>0.1082</v>
      </c>
    </row>
    <row r="665" spans="13:14" ht="15.75" thickBot="1" x14ac:dyDescent="0.3">
      <c r="M665" s="426"/>
      <c r="N665" s="365">
        <v>326</v>
      </c>
    </row>
    <row r="666" spans="13:14" x14ac:dyDescent="0.25">
      <c r="M666" s="425" t="s">
        <v>64</v>
      </c>
      <c r="N666" s="366">
        <v>0.1066</v>
      </c>
    </row>
    <row r="667" spans="13:14" ht="15.75" thickBot="1" x14ac:dyDescent="0.3">
      <c r="M667" s="426"/>
      <c r="N667" s="367">
        <v>327</v>
      </c>
    </row>
    <row r="668" spans="13:14" x14ac:dyDescent="0.25">
      <c r="M668" s="425" t="s">
        <v>323</v>
      </c>
      <c r="N668" s="368">
        <v>0.1043</v>
      </c>
    </row>
    <row r="669" spans="13:14" ht="15.75" thickBot="1" x14ac:dyDescent="0.3">
      <c r="M669" s="426"/>
      <c r="N669" s="369">
        <v>328</v>
      </c>
    </row>
    <row r="670" spans="13:14" x14ac:dyDescent="0.25">
      <c r="M670" s="425" t="s">
        <v>182</v>
      </c>
      <c r="N670" s="370">
        <v>0.104</v>
      </c>
    </row>
    <row r="671" spans="13:14" ht="15.75" thickBot="1" x14ac:dyDescent="0.3">
      <c r="M671" s="426"/>
      <c r="N671" s="371">
        <v>329</v>
      </c>
    </row>
    <row r="672" spans="13:14" x14ac:dyDescent="0.25">
      <c r="M672" s="425" t="s">
        <v>255</v>
      </c>
      <c r="N672" s="372">
        <v>0.1024</v>
      </c>
    </row>
    <row r="673" spans="13:14" ht="15.75" thickBot="1" x14ac:dyDescent="0.3">
      <c r="M673" s="426"/>
      <c r="N673" s="373">
        <v>330</v>
      </c>
    </row>
    <row r="674" spans="13:14" x14ac:dyDescent="0.25">
      <c r="M674" s="425" t="s">
        <v>338</v>
      </c>
      <c r="N674" s="374">
        <v>9.4E-2</v>
      </c>
    </row>
    <row r="675" spans="13:14" ht="15.75" thickBot="1" x14ac:dyDescent="0.3">
      <c r="M675" s="426"/>
      <c r="N675" s="375">
        <v>331</v>
      </c>
    </row>
    <row r="676" spans="13:14" x14ac:dyDescent="0.25">
      <c r="M676" s="425" t="s">
        <v>136</v>
      </c>
      <c r="N676" s="376">
        <v>9.1999999999999998E-2</v>
      </c>
    </row>
    <row r="677" spans="13:14" ht="15.75" thickBot="1" x14ac:dyDescent="0.3">
      <c r="M677" s="426"/>
      <c r="N677" s="377">
        <v>332</v>
      </c>
    </row>
    <row r="678" spans="13:14" x14ac:dyDescent="0.25">
      <c r="M678" s="425" t="s">
        <v>333</v>
      </c>
      <c r="N678" s="378">
        <v>8.6300000000000002E-2</v>
      </c>
    </row>
    <row r="679" spans="13:14" ht="15.75" thickBot="1" x14ac:dyDescent="0.3">
      <c r="M679" s="426"/>
      <c r="N679" s="379">
        <v>333</v>
      </c>
    </row>
    <row r="680" spans="13:14" x14ac:dyDescent="0.25">
      <c r="M680" s="425" t="s">
        <v>320</v>
      </c>
      <c r="N680" s="380">
        <v>8.5599999999999996E-2</v>
      </c>
    </row>
    <row r="681" spans="13:14" ht="15.75" thickBot="1" x14ac:dyDescent="0.3">
      <c r="M681" s="426"/>
      <c r="N681" s="381">
        <v>334</v>
      </c>
    </row>
    <row r="682" spans="13:14" x14ac:dyDescent="0.25">
      <c r="M682" s="425" t="s">
        <v>311</v>
      </c>
      <c r="N682" s="382">
        <v>8.09E-2</v>
      </c>
    </row>
    <row r="683" spans="13:14" ht="15.75" thickBot="1" x14ac:dyDescent="0.3">
      <c r="M683" s="426"/>
      <c r="N683" s="383">
        <v>335</v>
      </c>
    </row>
    <row r="684" spans="13:14" x14ac:dyDescent="0.25">
      <c r="M684" s="425" t="s">
        <v>222</v>
      </c>
      <c r="N684" s="384">
        <v>7.51E-2</v>
      </c>
    </row>
    <row r="685" spans="13:14" ht="15.75" thickBot="1" x14ac:dyDescent="0.3">
      <c r="M685" s="426"/>
      <c r="N685" s="385">
        <v>336</v>
      </c>
    </row>
    <row r="686" spans="13:14" x14ac:dyDescent="0.25">
      <c r="M686" s="425" t="s">
        <v>352</v>
      </c>
      <c r="N686" s="386">
        <v>7.3300000000000004E-2</v>
      </c>
    </row>
    <row r="687" spans="13:14" ht="15.75" thickBot="1" x14ac:dyDescent="0.3">
      <c r="M687" s="426"/>
      <c r="N687" s="387">
        <v>337</v>
      </c>
    </row>
    <row r="688" spans="13:14" x14ac:dyDescent="0.25">
      <c r="M688" s="425" t="s">
        <v>187</v>
      </c>
      <c r="N688" s="388">
        <v>7.2400000000000006E-2</v>
      </c>
    </row>
    <row r="689" spans="13:14" ht="15.75" thickBot="1" x14ac:dyDescent="0.3">
      <c r="M689" s="426"/>
      <c r="N689" s="389">
        <v>338</v>
      </c>
    </row>
    <row r="690" spans="13:14" x14ac:dyDescent="0.25">
      <c r="M690" s="425" t="s">
        <v>73</v>
      </c>
      <c r="N690" s="390">
        <v>6.7400000000000002E-2</v>
      </c>
    </row>
    <row r="691" spans="13:14" ht="15.75" thickBot="1" x14ac:dyDescent="0.3">
      <c r="M691" s="426"/>
      <c r="N691" s="391">
        <v>339</v>
      </c>
    </row>
    <row r="692" spans="13:14" x14ac:dyDescent="0.25">
      <c r="M692" s="425" t="s">
        <v>125</v>
      </c>
      <c r="N692" s="392">
        <v>6.3399999999999998E-2</v>
      </c>
    </row>
    <row r="693" spans="13:14" ht="15.75" thickBot="1" x14ac:dyDescent="0.3">
      <c r="M693" s="426"/>
      <c r="N693" s="393">
        <v>340</v>
      </c>
    </row>
    <row r="694" spans="13:14" x14ac:dyDescent="0.25">
      <c r="M694" s="425" t="s">
        <v>343</v>
      </c>
      <c r="N694" s="412">
        <v>6.3299999999999995E-2</v>
      </c>
    </row>
    <row r="695" spans="13:14" ht="15.75" thickBot="1" x14ac:dyDescent="0.3">
      <c r="M695" s="426"/>
      <c r="N695" s="413">
        <v>341</v>
      </c>
    </row>
    <row r="696" spans="13:14" x14ac:dyDescent="0.25">
      <c r="M696" s="425" t="s">
        <v>239</v>
      </c>
      <c r="N696" s="396">
        <v>5.3199999999999997E-2</v>
      </c>
    </row>
    <row r="697" spans="13:14" ht="15.75" thickBot="1" x14ac:dyDescent="0.3">
      <c r="M697" s="426"/>
      <c r="N697" s="397">
        <v>342</v>
      </c>
    </row>
    <row r="698" spans="13:14" x14ac:dyDescent="0.25">
      <c r="M698" s="425" t="s">
        <v>142</v>
      </c>
      <c r="N698" s="398">
        <v>5.0200000000000002E-2</v>
      </c>
    </row>
    <row r="699" spans="13:14" ht="15.75" thickBot="1" x14ac:dyDescent="0.3">
      <c r="M699" s="426"/>
      <c r="N699" s="399">
        <v>343</v>
      </c>
    </row>
    <row r="700" spans="13:14" x14ac:dyDescent="0.25">
      <c r="M700" s="425" t="s">
        <v>208</v>
      </c>
      <c r="N700" s="400">
        <v>4.8500000000000001E-2</v>
      </c>
    </row>
    <row r="701" spans="13:14" ht="15.75" thickBot="1" x14ac:dyDescent="0.3">
      <c r="M701" s="426"/>
      <c r="N701" s="401">
        <v>344</v>
      </c>
    </row>
    <row r="702" spans="13:14" x14ac:dyDescent="0.25">
      <c r="M702" s="425" t="s">
        <v>193</v>
      </c>
      <c r="N702" s="402">
        <v>4.65E-2</v>
      </c>
    </row>
    <row r="703" spans="13:14" ht="15.75" thickBot="1" x14ac:dyDescent="0.3">
      <c r="M703" s="426"/>
      <c r="N703" s="403">
        <v>345</v>
      </c>
    </row>
    <row r="704" spans="13:14" x14ac:dyDescent="0.25">
      <c r="M704" s="425" t="s">
        <v>278</v>
      </c>
      <c r="N704" s="404">
        <v>3.7999999999999999E-2</v>
      </c>
    </row>
    <row r="705" spans="13:14" ht="15.75" thickBot="1" x14ac:dyDescent="0.3">
      <c r="M705" s="426"/>
      <c r="N705" s="405">
        <v>346</v>
      </c>
    </row>
    <row r="706" spans="13:14" x14ac:dyDescent="0.25">
      <c r="M706" s="425" t="s">
        <v>152</v>
      </c>
      <c r="N706" s="406">
        <v>6.7999999999999996E-3</v>
      </c>
    </row>
    <row r="707" spans="13:14" ht="15.75" thickBot="1" x14ac:dyDescent="0.3">
      <c r="M707" s="426"/>
      <c r="N707" s="407">
        <v>347</v>
      </c>
    </row>
    <row r="708" spans="13:14" ht="15.75" thickBot="1" x14ac:dyDescent="0.3">
      <c r="M708" s="62" t="s">
        <v>25</v>
      </c>
      <c r="N708" s="63" t="s">
        <v>398</v>
      </c>
    </row>
  </sheetData>
  <sortState xmlns:xlrd2="http://schemas.microsoft.com/office/spreadsheetml/2017/richdata2" ref="D2:F348">
    <sortCondition ref="D2:D348"/>
  </sortState>
  <mergeCells count="279">
    <mergeCell ref="M706:M707"/>
    <mergeCell ref="M702:M703"/>
    <mergeCell ref="M704:M705"/>
    <mergeCell ref="M698:M699"/>
    <mergeCell ref="M700:M701"/>
    <mergeCell ref="M694:M695"/>
    <mergeCell ref="M696:M697"/>
    <mergeCell ref="M690:M691"/>
    <mergeCell ref="M692:M693"/>
    <mergeCell ref="M686:M687"/>
    <mergeCell ref="M688:M689"/>
    <mergeCell ref="M682:M683"/>
    <mergeCell ref="M684:M685"/>
    <mergeCell ref="M678:M679"/>
    <mergeCell ref="M680:M681"/>
    <mergeCell ref="M674:M675"/>
    <mergeCell ref="M676:M677"/>
    <mergeCell ref="M670:M671"/>
    <mergeCell ref="M672:M673"/>
    <mergeCell ref="M666:M667"/>
    <mergeCell ref="M668:M669"/>
    <mergeCell ref="M661:M662"/>
    <mergeCell ref="M664:M665"/>
    <mergeCell ref="M657:M658"/>
    <mergeCell ref="M659:M660"/>
    <mergeCell ref="M653:M654"/>
    <mergeCell ref="M655:M656"/>
    <mergeCell ref="M649:M650"/>
    <mergeCell ref="M651:M652"/>
    <mergeCell ref="M645:M646"/>
    <mergeCell ref="M647:M648"/>
    <mergeCell ref="M641:M642"/>
    <mergeCell ref="M643:M644"/>
    <mergeCell ref="M637:M638"/>
    <mergeCell ref="M639:M640"/>
    <mergeCell ref="M633:M634"/>
    <mergeCell ref="M635:M636"/>
    <mergeCell ref="M629:M630"/>
    <mergeCell ref="M631:M632"/>
    <mergeCell ref="M625:M626"/>
    <mergeCell ref="M627:M628"/>
    <mergeCell ref="M623:M624"/>
    <mergeCell ref="M617:M618"/>
    <mergeCell ref="M619:M620"/>
    <mergeCell ref="M613:M614"/>
    <mergeCell ref="M615:M616"/>
    <mergeCell ref="M608:M609"/>
    <mergeCell ref="M610:M611"/>
    <mergeCell ref="M604:M605"/>
    <mergeCell ref="M606:M607"/>
    <mergeCell ref="M600:M601"/>
    <mergeCell ref="M602:M603"/>
    <mergeCell ref="M596:M597"/>
    <mergeCell ref="M598:M599"/>
    <mergeCell ref="M592:M593"/>
    <mergeCell ref="M594:M595"/>
    <mergeCell ref="M588:M589"/>
    <mergeCell ref="M590:M591"/>
    <mergeCell ref="M584:M585"/>
    <mergeCell ref="M586:M587"/>
    <mergeCell ref="M580:M581"/>
    <mergeCell ref="M582:M583"/>
    <mergeCell ref="M576:M577"/>
    <mergeCell ref="M578:M579"/>
    <mergeCell ref="M572:M573"/>
    <mergeCell ref="M574:M575"/>
    <mergeCell ref="M568:M569"/>
    <mergeCell ref="M570:M571"/>
    <mergeCell ref="M564:M565"/>
    <mergeCell ref="M566:M567"/>
    <mergeCell ref="M559:M560"/>
    <mergeCell ref="M562:M563"/>
    <mergeCell ref="M555:M556"/>
    <mergeCell ref="M557:M558"/>
    <mergeCell ref="M551:M552"/>
    <mergeCell ref="M553:M554"/>
    <mergeCell ref="M547:M548"/>
    <mergeCell ref="M549:M550"/>
    <mergeCell ref="M543:M544"/>
    <mergeCell ref="M545:M546"/>
    <mergeCell ref="M539:M540"/>
    <mergeCell ref="M541:M542"/>
    <mergeCell ref="M535:M536"/>
    <mergeCell ref="M537:M538"/>
    <mergeCell ref="M531:M532"/>
    <mergeCell ref="M533:M534"/>
    <mergeCell ref="M527:M528"/>
    <mergeCell ref="M529:M530"/>
    <mergeCell ref="M523:M524"/>
    <mergeCell ref="M525:M526"/>
    <mergeCell ref="M519:M520"/>
    <mergeCell ref="M521:M522"/>
    <mergeCell ref="M515:M516"/>
    <mergeCell ref="M517:M518"/>
    <mergeCell ref="M511:M512"/>
    <mergeCell ref="M513:M514"/>
    <mergeCell ref="M506:M507"/>
    <mergeCell ref="M508:M509"/>
    <mergeCell ref="M504:M505"/>
    <mergeCell ref="M498:M499"/>
    <mergeCell ref="M500:M501"/>
    <mergeCell ref="M494:M495"/>
    <mergeCell ref="M496:M497"/>
    <mergeCell ref="M490:M491"/>
    <mergeCell ref="M492:M493"/>
    <mergeCell ref="M486:M487"/>
    <mergeCell ref="M488:M489"/>
    <mergeCell ref="M482:M483"/>
    <mergeCell ref="M484:M485"/>
    <mergeCell ref="M478:M479"/>
    <mergeCell ref="M480:M481"/>
    <mergeCell ref="M474:M475"/>
    <mergeCell ref="M476:M477"/>
    <mergeCell ref="M470:M471"/>
    <mergeCell ref="M472:M473"/>
    <mergeCell ref="M466:M467"/>
    <mergeCell ref="M468:M469"/>
    <mergeCell ref="M462:M463"/>
    <mergeCell ref="M457:M458"/>
    <mergeCell ref="M460:M461"/>
    <mergeCell ref="M453:M454"/>
    <mergeCell ref="M455:M456"/>
    <mergeCell ref="M451:M452"/>
    <mergeCell ref="M445:M446"/>
    <mergeCell ref="M447:M448"/>
    <mergeCell ref="M441:M442"/>
    <mergeCell ref="M443:M444"/>
    <mergeCell ref="M437:M438"/>
    <mergeCell ref="M439:M440"/>
    <mergeCell ref="M433:M434"/>
    <mergeCell ref="M435:M436"/>
    <mergeCell ref="M429:M430"/>
    <mergeCell ref="M431:M432"/>
    <mergeCell ref="M425:M426"/>
    <mergeCell ref="M427:M428"/>
    <mergeCell ref="M421:M422"/>
    <mergeCell ref="M423:M424"/>
    <mergeCell ref="M417:M418"/>
    <mergeCell ref="M419:M420"/>
    <mergeCell ref="M413:M414"/>
    <mergeCell ref="M415:M416"/>
    <mergeCell ref="M409:M410"/>
    <mergeCell ref="M411:M412"/>
    <mergeCell ref="M404:M405"/>
    <mergeCell ref="M406:M407"/>
    <mergeCell ref="M400:M401"/>
    <mergeCell ref="M402:M403"/>
    <mergeCell ref="M396:M397"/>
    <mergeCell ref="M398:M399"/>
    <mergeCell ref="M392:M393"/>
    <mergeCell ref="M394:M395"/>
    <mergeCell ref="M388:M389"/>
    <mergeCell ref="M390:M391"/>
    <mergeCell ref="M384:M385"/>
    <mergeCell ref="M380:M381"/>
    <mergeCell ref="M382:M383"/>
    <mergeCell ref="M376:M377"/>
    <mergeCell ref="M378:M379"/>
    <mergeCell ref="M372:M373"/>
    <mergeCell ref="M374:M375"/>
    <mergeCell ref="M368:M369"/>
    <mergeCell ref="M370:M371"/>
    <mergeCell ref="M364:M365"/>
    <mergeCell ref="M366:M367"/>
    <mergeCell ref="M360:M361"/>
    <mergeCell ref="M362:M363"/>
    <mergeCell ref="M355:M356"/>
    <mergeCell ref="M351:M352"/>
    <mergeCell ref="M353:M354"/>
    <mergeCell ref="M347:M348"/>
    <mergeCell ref="M349:M350"/>
    <mergeCell ref="M343:M344"/>
    <mergeCell ref="M345:M346"/>
    <mergeCell ref="M341:M342"/>
    <mergeCell ref="M335:M336"/>
    <mergeCell ref="M337:M338"/>
    <mergeCell ref="M331:M332"/>
    <mergeCell ref="M333:M334"/>
    <mergeCell ref="M327:M328"/>
    <mergeCell ref="M323:M324"/>
    <mergeCell ref="M325:M326"/>
    <mergeCell ref="M319:M320"/>
    <mergeCell ref="M321:M322"/>
    <mergeCell ref="M315:M316"/>
    <mergeCell ref="M317:M318"/>
    <mergeCell ref="M311:M312"/>
    <mergeCell ref="M313:M314"/>
    <mergeCell ref="M307:M308"/>
    <mergeCell ref="M302:M303"/>
    <mergeCell ref="M304:M305"/>
    <mergeCell ref="M298:M299"/>
    <mergeCell ref="M294:M295"/>
    <mergeCell ref="M296:M297"/>
    <mergeCell ref="M290:M291"/>
    <mergeCell ref="M292:M293"/>
    <mergeCell ref="M286:M287"/>
    <mergeCell ref="M288:M289"/>
    <mergeCell ref="M282:M283"/>
    <mergeCell ref="M284:M285"/>
    <mergeCell ref="M278:M279"/>
    <mergeCell ref="M274:M275"/>
    <mergeCell ref="M276:M277"/>
    <mergeCell ref="M270:M271"/>
    <mergeCell ref="M272:M273"/>
    <mergeCell ref="M266:M267"/>
    <mergeCell ref="M268:M269"/>
    <mergeCell ref="M262:M263"/>
    <mergeCell ref="M264:M265"/>
    <mergeCell ref="M258:M259"/>
    <mergeCell ref="M260:M261"/>
    <mergeCell ref="M253:M254"/>
    <mergeCell ref="M256:M257"/>
    <mergeCell ref="M249:M250"/>
    <mergeCell ref="M251:M252"/>
    <mergeCell ref="M245:M246"/>
    <mergeCell ref="M247:M248"/>
    <mergeCell ref="M241:M242"/>
    <mergeCell ref="M243:M244"/>
    <mergeCell ref="M237:M238"/>
    <mergeCell ref="M239:M240"/>
    <mergeCell ref="M233:M234"/>
    <mergeCell ref="M229:M230"/>
    <mergeCell ref="M231:M232"/>
    <mergeCell ref="M225:M226"/>
    <mergeCell ref="M227:M228"/>
    <mergeCell ref="M221:M222"/>
    <mergeCell ref="M223:M224"/>
    <mergeCell ref="M217:M218"/>
    <mergeCell ref="M219:M220"/>
    <mergeCell ref="M213:M214"/>
    <mergeCell ref="M215:M216"/>
    <mergeCell ref="M209:M210"/>
    <mergeCell ref="M211:M212"/>
    <mergeCell ref="M207:M208"/>
    <mergeCell ref="M200:M201"/>
    <mergeCell ref="M202:M203"/>
    <mergeCell ref="M196:M197"/>
    <mergeCell ref="M198:M199"/>
    <mergeCell ref="M192:M193"/>
    <mergeCell ref="M194:M195"/>
    <mergeCell ref="M188:M189"/>
    <mergeCell ref="M184:M185"/>
    <mergeCell ref="M186:M187"/>
    <mergeCell ref="M180:M181"/>
    <mergeCell ref="M182:M183"/>
    <mergeCell ref="M176:M177"/>
    <mergeCell ref="M172:M173"/>
    <mergeCell ref="M168:M169"/>
    <mergeCell ref="M170:M171"/>
    <mergeCell ref="M164:M165"/>
    <mergeCell ref="M166:M167"/>
    <mergeCell ref="M160:M161"/>
    <mergeCell ref="M162:M163"/>
    <mergeCell ref="M156:M157"/>
    <mergeCell ref="M154:M155"/>
    <mergeCell ref="M147:M148"/>
    <mergeCell ref="M149:M150"/>
    <mergeCell ref="M143:M144"/>
    <mergeCell ref="M145:M146"/>
    <mergeCell ref="M139:M140"/>
    <mergeCell ref="M141:M142"/>
    <mergeCell ref="M137:M138"/>
    <mergeCell ref="M98:M99"/>
    <mergeCell ref="M100:M101"/>
    <mergeCell ref="M96:M97"/>
    <mergeCell ref="M90:M91"/>
    <mergeCell ref="M74:M75"/>
    <mergeCell ref="M68:M69"/>
    <mergeCell ref="M58:M59"/>
    <mergeCell ref="M33:M34"/>
    <mergeCell ref="M131:M132"/>
    <mergeCell ref="M129:M130"/>
    <mergeCell ref="M123:M124"/>
    <mergeCell ref="M125:M126"/>
    <mergeCell ref="M115:M116"/>
    <mergeCell ref="M107:M108"/>
    <mergeCell ref="M109:M110"/>
    <mergeCell ref="M103:M104"/>
    <mergeCell ref="M105:M106"/>
  </mergeCells>
  <hyperlinks>
    <hyperlink ref="M1" r:id="rId1" display="https://barttorvik.com/team.php?team=Florida&amp;year=2013" xr:uid="{F0AF20F5-C076-412C-B9C8-0AD69CB38385}"/>
    <hyperlink ref="M2" r:id="rId2" display="https://barttorvik.com/team.php?team=Florida&amp;year=2013" xr:uid="{880CBC96-627B-455D-A396-CBD527C01F79}"/>
    <hyperlink ref="M3" r:id="rId3" display="https://barttorvik.com/team.php?team=Kansas&amp;year=2013" xr:uid="{80860357-ED03-4D77-9DCC-337B5130C5F6}"/>
    <hyperlink ref="M4" r:id="rId4" display="https://barttorvik.com/team.php?team=Kansas&amp;year=2013" xr:uid="{247D5173-7F00-4C59-B442-AC8F4F75CDE4}"/>
    <hyperlink ref="M5" r:id="rId5" display="https://barttorvik.com/team.php?team=Indiana&amp;year=2013" xr:uid="{39FC8311-2BC6-42F3-A5A6-05A2CD6E26B1}"/>
    <hyperlink ref="M6" r:id="rId6" display="https://barttorvik.com/team.php?team=Indiana&amp;year=2013" xr:uid="{A7C05B87-C778-44B8-8E77-EE71F546476F}"/>
    <hyperlink ref="M7" r:id="rId7" display="https://barttorvik.com/team.php?team=Duke&amp;year=2013" xr:uid="{73E96505-F725-4DFB-9971-AB58630C18DF}"/>
    <hyperlink ref="M8" r:id="rId8" display="https://barttorvik.com/team.php?team=Duke&amp;year=2013" xr:uid="{5E4C6028-EAFD-4E04-BA31-EDB265BE5F46}"/>
    <hyperlink ref="M9" r:id="rId9" display="https://barttorvik.com/team.php?team=Louisville&amp;year=2013" xr:uid="{8921E63D-EEB9-4F87-B982-22A3357B7E27}"/>
    <hyperlink ref="M10" r:id="rId10" display="https://barttorvik.com/team.php?team=Louisville&amp;year=2013" xr:uid="{63203C3F-353C-40F4-A1DD-6E097D2431BD}"/>
    <hyperlink ref="M11" r:id="rId11" display="https://barttorvik.com/team.php?team=Syracuse&amp;year=2013" xr:uid="{C098F3D0-5162-433C-925A-5177BC14C0D2}"/>
    <hyperlink ref="M12" r:id="rId12" display="https://barttorvik.com/team.php?team=Syracuse&amp;year=2013" xr:uid="{DD5C244B-C610-402B-BE80-420161C9FC18}"/>
    <hyperlink ref="M13" r:id="rId13" display="https://barttorvik.com/team.php?team=Michigan&amp;year=2013" xr:uid="{9D6B59EE-2693-4935-8463-440FC3D1C6FF}"/>
    <hyperlink ref="M14" r:id="rId14" display="https://barttorvik.com/team.php?team=Michigan&amp;year=2013" xr:uid="{D4FA6FC8-9E61-4A7E-90C0-5466F63EBEA5}"/>
    <hyperlink ref="M15" r:id="rId15" display="https://barttorvik.com/team.php?team=VCU&amp;year=2013" xr:uid="{D1E31FB4-B2E6-4C55-BC8B-0EA08C0BA3DD}"/>
    <hyperlink ref="M16" r:id="rId16" display="https://barttorvik.com/team.php?team=VCU&amp;year=2013" xr:uid="{370D5D91-C36D-4B70-BDBA-17126132CE63}"/>
    <hyperlink ref="M17" r:id="rId17" display="https://barttorvik.com/team.php?team=Minnesota&amp;year=2013" xr:uid="{C7D034E0-2FA1-4EF4-90F3-6D0C1F742019}"/>
    <hyperlink ref="M18" r:id="rId18" display="https://barttorvik.com/team.php?team=Minnesota&amp;year=2013" xr:uid="{1251C54D-BCA3-4AC8-9AE7-C79B282351E5}"/>
    <hyperlink ref="M19" r:id="rId19" display="https://barttorvik.com/team.php?team=Arizona&amp;year=2013" xr:uid="{16808628-46D5-4405-A422-0822833FCA0E}"/>
    <hyperlink ref="M20" r:id="rId20" display="https://barttorvik.com/team.php?team=Arizona&amp;year=2013" xr:uid="{0FC61535-52F3-4660-86FB-6A9A1B5B16BE}"/>
    <hyperlink ref="M21" r:id="rId21" display="https://barttorvik.com/team.php?team=Gonzaga&amp;year=2013" xr:uid="{01A60197-A045-4AC9-AFBD-B3AD8FE15A28}"/>
    <hyperlink ref="M22" r:id="rId22" display="https://barttorvik.com/team.php?team=Gonzaga&amp;year=2013" xr:uid="{2246E694-9DFD-4FB3-8DB6-D95593953FC3}"/>
    <hyperlink ref="M23" r:id="rId23" display="https://barttorvik.com/team.php?team=Cincinnati&amp;year=2013" xr:uid="{54EDB89E-708F-4080-8CB7-1C64C48BCAD7}"/>
    <hyperlink ref="M24" r:id="rId24" display="https://barttorvik.com/team.php?team=Cincinnati&amp;year=2013" xr:uid="{10BEAF81-1D22-48E2-91F8-E498269054BA}"/>
    <hyperlink ref="M25" r:id="rId25" display="https://barttorvik.com/team.php?team=Pittsburgh&amp;year=2013" xr:uid="{E5DD7AD2-FFCA-4BD3-B215-EED153420320}"/>
    <hyperlink ref="M26" r:id="rId26" display="https://barttorvik.com/team.php?team=Pittsburgh&amp;year=2013" xr:uid="{C0797149-C686-4A77-AF45-EB257CBCEC68}"/>
    <hyperlink ref="M27" r:id="rId27" display="https://barttorvik.com/team.php?team=Creighton&amp;year=2013" xr:uid="{97348267-2C2F-4971-99DF-1CDAF6B30C29}"/>
    <hyperlink ref="M28" r:id="rId28" display="https://barttorvik.com/team.php?team=Creighton&amp;year=2013" xr:uid="{050BA16D-4214-415B-B67B-0970A8BD6169}"/>
    <hyperlink ref="M29" r:id="rId29" display="https://barttorvik.com/team.php?team=Ohio+St.&amp;year=2013" xr:uid="{7003A587-3FC7-42A6-8D00-60F87810890E}"/>
    <hyperlink ref="M30" r:id="rId30" display="https://barttorvik.com/team.php?team=Ohio+St.&amp;year=2013" xr:uid="{E248BCE6-B3C3-46B8-9D0C-64682A1F3D01}"/>
    <hyperlink ref="M31" r:id="rId31" display="https://barttorvik.com/team.php?team=Oklahoma+St.&amp;year=2013" xr:uid="{8FA34B14-B069-4B0A-A426-4CDA40B059F1}"/>
    <hyperlink ref="M32" r:id="rId32" display="https://barttorvik.com/team.php?team=Oklahoma+St.&amp;year=2013" xr:uid="{FE65F596-F782-4FED-876F-59516D5DAF41}"/>
    <hyperlink ref="M33" r:id="rId33" display="https://barttorvik.com/team.php?team=Kentucky&amp;year=2013" xr:uid="{D3B35A49-176B-40F5-B89B-81353D49C466}"/>
    <hyperlink ref="M35" r:id="rId34" display="https://barttorvik.com/team.php?team=Notre+Dame&amp;year=2013" xr:uid="{FF7026B8-DEFE-40A2-8E0A-08DA1D26891C}"/>
    <hyperlink ref="M36" r:id="rId35" display="https://barttorvik.com/team.php?team=Notre+Dame&amp;year=2013" xr:uid="{FAABADB0-7C35-47F3-B683-A4327396F4F7}"/>
    <hyperlink ref="M37" r:id="rId36" display="https://barttorvik.com/team.php?team=San+Diego+St.&amp;year=2013" xr:uid="{EFD0214A-D13A-4F49-8B95-889CCCCCAA93}"/>
    <hyperlink ref="M38" r:id="rId37" display="https://barttorvik.com/team.php?team=San+Diego+St.&amp;year=2013" xr:uid="{BABDE665-1F91-4A9B-B26E-5F0B2E8EE7B2}"/>
    <hyperlink ref="M39" r:id="rId38" display="https://barttorvik.com/team.php?team=Oregon&amp;year=2013" xr:uid="{70AA1B13-E5EF-4C2D-BE2F-73C204A15AA5}"/>
    <hyperlink ref="M40" r:id="rId39" display="https://barttorvik.com/team.php?team=Oregon&amp;year=2013" xr:uid="{2BB6D1FA-6DBC-4144-AAE2-CFF71E28BC27}"/>
    <hyperlink ref="M41" r:id="rId40" display="https://barttorvik.com/team.php?team=Wichita+St.&amp;year=2013" xr:uid="{7F963110-1646-4597-8438-E9833477C9D0}"/>
    <hyperlink ref="M42" r:id="rId41" display="https://barttorvik.com/team.php?team=Wichita+St.&amp;year=2013" xr:uid="{76FFA29A-CA57-480B-BB8A-C7352AC781AF}"/>
    <hyperlink ref="M43" r:id="rId42" display="https://barttorvik.com/team.php?team=UNLV&amp;year=2013" xr:uid="{39C22F98-99C9-4B55-B245-D377156285C1}"/>
    <hyperlink ref="M44" r:id="rId43" display="https://barttorvik.com/team.php?team=UNLV&amp;year=2013" xr:uid="{88005991-9304-49B9-92F9-CA706F2824F7}"/>
    <hyperlink ref="M45" r:id="rId44" display="https://barttorvik.com/team.php?team=Wisconsin&amp;year=2013" xr:uid="{6C4F9CE2-52BD-4577-AA02-F93EC45EA7E9}"/>
    <hyperlink ref="M46" r:id="rId45" display="https://barttorvik.com/team.php?team=Wisconsin&amp;year=2013" xr:uid="{B8016767-51F2-4A89-85B9-D8473B7E34E0}"/>
    <hyperlink ref="M47" r:id="rId46" display="https://barttorvik.com/team.php?team=Butler&amp;year=2013" xr:uid="{CF3E28FA-DD45-4D19-AB8C-9B878592A2F5}"/>
    <hyperlink ref="M48" r:id="rId47" display="https://barttorvik.com/team.php?team=Butler&amp;year=2013" xr:uid="{1F0D1921-6F8C-4471-A871-F93DBDBE8E45}"/>
    <hyperlink ref="M49" r:id="rId48" display="https://barttorvik.com/team.php?team=Georgetown&amp;year=2013" xr:uid="{2BD7DFA8-2E73-46AF-884A-4F30B2C28595}"/>
    <hyperlink ref="M50" r:id="rId49" display="https://barttorvik.com/team.php?team=Georgetown&amp;year=2013" xr:uid="{82DF0257-B907-4477-B0B3-CE38BFAEA015}"/>
    <hyperlink ref="N51" r:id="rId50" display="https://barttorvik.com/trank.php?&amp;begin=20121101&amp;end=20130318&amp;conlimit=All&amp;year=2013&amp;top=0&amp;venue=All&amp;type=N&amp;mingames=0&amp;quad=5&amp;rpi=" xr:uid="{B04B0A82-5280-48BD-9E11-6A092537FB7A}"/>
    <hyperlink ref="M52" r:id="rId51" display="https://barttorvik.com/team.php?team=Illinois&amp;year=2013" xr:uid="{3A78423C-C58E-477F-A7FD-B05F5308AA75}"/>
    <hyperlink ref="M53" r:id="rId52" display="https://barttorvik.com/team.php?team=Illinois&amp;year=2013" xr:uid="{3E248790-0213-49FE-9A48-AC1F5AE97C6C}"/>
    <hyperlink ref="M54" r:id="rId53" display="https://barttorvik.com/team.php?team=Miami+FL&amp;year=2013" xr:uid="{2F3BB44E-B73F-41AD-9CCF-ED3B6B4A7B01}"/>
    <hyperlink ref="M55" r:id="rId54" display="https://barttorvik.com/team.php?team=Miami+FL&amp;year=2013" xr:uid="{3A61E7B4-EB15-4F6C-89EB-6011EE83B064}"/>
    <hyperlink ref="M56" r:id="rId55" display="https://barttorvik.com/team.php?team=Colorado+St.&amp;year=2013" xr:uid="{0540A7B4-32C6-48E9-8B77-829E5215F704}"/>
    <hyperlink ref="M57" r:id="rId56" display="https://barttorvik.com/team.php?team=Colorado+St.&amp;year=2013" xr:uid="{CDEE0B91-2848-49DF-BBB8-D8E7059D33C5}"/>
    <hyperlink ref="M58" r:id="rId57" display="https://barttorvik.com/team.php?team=Wyoming&amp;year=2013" xr:uid="{2AE3CCA7-A2A7-4D43-A328-106E54868388}"/>
    <hyperlink ref="M60" r:id="rId58" display="https://barttorvik.com/team.php?team=Michigan+St.&amp;year=2013" xr:uid="{8410CF4C-795D-4478-9177-B13202A695AB}"/>
    <hyperlink ref="M61" r:id="rId59" display="https://barttorvik.com/team.php?team=Michigan+St.&amp;year=2013" xr:uid="{FE54019B-22D4-4C59-859B-05FFCEDAB23F}"/>
    <hyperlink ref="M62" r:id="rId60" display="https://barttorvik.com/team.php?team=North+Carolina+St.&amp;year=2013" xr:uid="{14647B33-8EF6-4BBD-89B7-08785C65EE8D}"/>
    <hyperlink ref="M63" r:id="rId61" display="https://barttorvik.com/team.php?team=North+Carolina+St.&amp;year=2013" xr:uid="{84BDF333-CAEF-4F3F-BC0A-C538B8BC02A8}"/>
    <hyperlink ref="M64" r:id="rId62" display="https://barttorvik.com/team.php?team=Middle+Tennessee&amp;year=2013" xr:uid="{A49E5C94-EE84-4406-836D-31B19483C564}"/>
    <hyperlink ref="M65" r:id="rId63" display="https://barttorvik.com/team.php?team=Middle+Tennessee&amp;year=2013" xr:uid="{9D75B733-9527-4457-BCFA-2DDCB1AC45C7}"/>
    <hyperlink ref="M66" r:id="rId64" display="https://barttorvik.com/team.php?team=Missouri&amp;year=2013" xr:uid="{5BDC8C15-BACC-4929-AD05-BB8630708115}"/>
    <hyperlink ref="M67" r:id="rId65" display="https://barttorvik.com/team.php?team=Missouri&amp;year=2013" xr:uid="{DCF7630B-4C9A-4338-8F4A-D00A3BA1FFE8}"/>
    <hyperlink ref="M68" r:id="rId66" display="https://barttorvik.com/team.php?team=Virginia&amp;year=2013" xr:uid="{6B0CB290-134D-4093-A8FD-6CE22D3FD3C8}"/>
    <hyperlink ref="M70" r:id="rId67" display="https://barttorvik.com/team.php?team=Akron&amp;year=2013" xr:uid="{4731DE96-5DDF-40DD-BE2F-1144F31ADA71}"/>
    <hyperlink ref="M71" r:id="rId68" display="https://barttorvik.com/team.php?team=Akron&amp;year=2013" xr:uid="{2CBF6C9F-0DE3-4558-9F59-DB6EBFAD4ACE}"/>
    <hyperlink ref="M72" r:id="rId69" display="https://barttorvik.com/team.php?team=Saint+Mary%27s&amp;year=2013" xr:uid="{0A14EC4E-248E-4025-B05A-ACD5764492CF}"/>
    <hyperlink ref="M73" r:id="rId70" display="https://barttorvik.com/team.php?team=Saint+Mary%27s&amp;year=2013" xr:uid="{B8D3789B-C896-4997-8C3B-D009E10DA8E2}"/>
    <hyperlink ref="M74" r:id="rId71" display="https://barttorvik.com/team.php?team=Connecticut&amp;year=2013" xr:uid="{6185982F-8ADE-42F9-8FDE-1F4C8A840A97}"/>
    <hyperlink ref="M76" r:id="rId72" display="https://barttorvik.com/team.php?team=Boise+St.&amp;year=2013" xr:uid="{BF957B73-D64A-417F-A139-2436477360E4}"/>
    <hyperlink ref="M77" r:id="rId73" display="https://barttorvik.com/team.php?team=Boise+St.&amp;year=2013" xr:uid="{75B8D542-1B8A-4545-9577-8A08A3F346EB}"/>
    <hyperlink ref="M78" r:id="rId74" display="https://barttorvik.com/team.php?team=UCLA&amp;year=2013" xr:uid="{275540D2-23F9-4160-AA3A-15C125034E3B}"/>
    <hyperlink ref="M79" r:id="rId75" display="https://barttorvik.com/team.php?team=UCLA&amp;year=2013" xr:uid="{E1AA440D-B437-4C02-9688-C32711DB71C7}"/>
    <hyperlink ref="M80" r:id="rId76" display="https://barttorvik.com/team.php?team=Saint+Louis&amp;year=2013" xr:uid="{83B3E8B6-3EB7-45BA-BA77-19FFF04CB5C0}"/>
    <hyperlink ref="M81" r:id="rId77" display="https://barttorvik.com/team.php?team=Saint+Louis&amp;year=2013" xr:uid="{4F02C552-CC9D-4209-96F6-387E2D9ACFF2}"/>
    <hyperlink ref="M82" r:id="rId78" display="https://barttorvik.com/team.php?team=Belmont&amp;year=2013" xr:uid="{AA8619BF-62CE-4F65-BE04-8B849FB89FE3}"/>
    <hyperlink ref="M83" r:id="rId79" display="https://barttorvik.com/team.php?team=Belmont&amp;year=2013" xr:uid="{3949CAAB-0CB1-4A65-BFFA-A0C01F620B74}"/>
    <hyperlink ref="M84" r:id="rId80" display="https://barttorvik.com/team.php?team=Marquette&amp;year=2013" xr:uid="{53C34B9A-A6BC-464C-AB3A-3345A87A1542}"/>
    <hyperlink ref="M85" r:id="rId81" display="https://barttorvik.com/team.php?team=Marquette&amp;year=2013" xr:uid="{8CF6724C-7F03-420E-BAC6-2BAA5BE11BF8}"/>
    <hyperlink ref="M86" r:id="rId82" display="https://barttorvik.com/team.php?team=Memphis&amp;year=2013" xr:uid="{9EA87880-6909-480C-8A8F-4D726D78F915}"/>
    <hyperlink ref="M87" r:id="rId83" display="https://barttorvik.com/team.php?team=Memphis&amp;year=2013" xr:uid="{4F3E335B-8B07-4359-8A60-0736A3E19387}"/>
    <hyperlink ref="M88" r:id="rId84" display="https://barttorvik.com/team.php?team=Bucknell&amp;year=2013" xr:uid="{514EA193-6C2E-42AE-AD4F-5AF80B9934D4}"/>
    <hyperlink ref="M89" r:id="rId85" display="https://barttorvik.com/team.php?team=Bucknell&amp;year=2013" xr:uid="{035D4009-278B-45CE-8F86-5787F0DC9545}"/>
    <hyperlink ref="M90" r:id="rId86" display="https://barttorvik.com/team.php?team=Maryland&amp;year=2013" xr:uid="{95A8CDB3-B555-4FBC-992E-E2E7E18A2132}"/>
    <hyperlink ref="M92" r:id="rId87" display="https://barttorvik.com/team.php?team=North+Carolina&amp;year=2013" xr:uid="{75A400C4-7CFC-4BB5-8AFD-3208C6AB41C3}"/>
    <hyperlink ref="M93" r:id="rId88" display="https://barttorvik.com/team.php?team=North+Carolina&amp;year=2013" xr:uid="{70CBE7C3-4141-4F6A-B63A-C6E5FF576D15}"/>
    <hyperlink ref="M94" r:id="rId89" display="https://barttorvik.com/team.php?team=Kansas+St.&amp;year=2013" xr:uid="{4B32AB37-E22B-4F41-92B6-7E1EB67D285A}"/>
    <hyperlink ref="M95" r:id="rId90" display="https://barttorvik.com/team.php?team=Kansas+St.&amp;year=2013" xr:uid="{84D762A9-D80E-4BF3-BF0C-1CC49E6965CA}"/>
    <hyperlink ref="M96" r:id="rId91" display="https://barttorvik.com/team.php?team=Santa+Clara&amp;year=2013" xr:uid="{2AAE55AF-BFD4-41E7-874D-8CDD9E9A5B76}"/>
    <hyperlink ref="M98" r:id="rId92" display="https://barttorvik.com/team.php?team=Stanford&amp;year=2013" xr:uid="{135FC39C-016A-415A-B2DF-5C7953DC58EC}"/>
    <hyperlink ref="M100" r:id="rId93" display="https://barttorvik.com/team.php?team=Georgia+Tech&amp;year=2013" xr:uid="{31E3A2B0-E52B-4F8F-8B18-1A1FA2AD34BD}"/>
    <hyperlink ref="N102" r:id="rId94" display="https://barttorvik.com/trank.php?&amp;begin=20121101&amp;end=20130318&amp;conlimit=All&amp;year=2013&amp;top=0&amp;venue=All&amp;type=N&amp;mingames=0&amp;quad=5&amp;rpi=" xr:uid="{FA029514-6CD6-497D-A611-DD1EF55E202D}"/>
    <hyperlink ref="M103" r:id="rId95" display="https://barttorvik.com/team.php?team=Arkansas&amp;year=2013" xr:uid="{1C30289D-A558-41C3-AEFE-C43FC0ED12FB}"/>
    <hyperlink ref="M105" r:id="rId96" display="https://barttorvik.com/team.php?team=Baylor&amp;year=2013" xr:uid="{44612904-9969-467E-97D5-F7A3350BF9B4}"/>
    <hyperlink ref="M107" r:id="rId97" display="https://barttorvik.com/team.php?team=Illinois+St.&amp;year=2013" xr:uid="{573C74BF-4D9C-4C93-955F-92D420CA306E}"/>
    <hyperlink ref="M109" r:id="rId98" display="https://barttorvik.com/team.php?team=Texas&amp;year=2013" xr:uid="{BE9F0337-09D5-417F-B6A9-CB1D8B810E8A}"/>
    <hyperlink ref="M111" r:id="rId99" display="https://barttorvik.com/team.php?team=Colorado&amp;year=2013" xr:uid="{8DD15585-C2C8-4596-B89E-253379CD9B42}"/>
    <hyperlink ref="M112" r:id="rId100" display="https://barttorvik.com/team.php?team=Colorado&amp;year=2013" xr:uid="{84FBEAE0-3499-4937-ACD8-B055D9CD3387}"/>
    <hyperlink ref="M113" r:id="rId101" display="https://barttorvik.com/team.php?team=Mississippi&amp;year=2013" xr:uid="{956A6461-1F7C-4628-80A7-8BDDB3445B71}"/>
    <hyperlink ref="M114" r:id="rId102" display="https://barttorvik.com/team.php?team=Mississippi&amp;year=2013" xr:uid="{6FF37EB2-1048-47DA-A7A7-36D73D5C7257}"/>
    <hyperlink ref="M115" r:id="rId103" display="https://barttorvik.com/team.php?team=Southern+Miss&amp;year=2013" xr:uid="{9C93D71E-A5C8-4DE1-909E-70A10CFD37D3}"/>
    <hyperlink ref="M117" r:id="rId104" display="https://barttorvik.com/team.php?team=La+Salle&amp;year=2013" xr:uid="{95A56233-C925-4448-915A-FF138B190404}"/>
    <hyperlink ref="M118" r:id="rId105" display="https://barttorvik.com/team.php?team=La+Salle&amp;year=2013" xr:uid="{9EB2704B-8FEE-4518-B8E8-39C91F9AB480}"/>
    <hyperlink ref="M119" r:id="rId106" display="https://barttorvik.com/team.php?team=Iona&amp;year=2013" xr:uid="{CD27C4F6-CC41-48CA-8F46-C9DB5C906EB1}"/>
    <hyperlink ref="M120" r:id="rId107" display="https://barttorvik.com/team.php?team=Iona&amp;year=2013" xr:uid="{E0440DDA-894A-46BC-BAB1-970284CA0E52}"/>
    <hyperlink ref="M121" r:id="rId108" display="https://barttorvik.com/team.php?team=New+Mexico&amp;year=2013" xr:uid="{127AA2FC-0681-48EA-BA4C-E9A82196F88F}"/>
    <hyperlink ref="M122" r:id="rId109" display="https://barttorvik.com/team.php?team=New+Mexico&amp;year=2013" xr:uid="{0DA167D5-912A-477E-ACD7-39DD06B0A491}"/>
    <hyperlink ref="M123" r:id="rId110" display="https://barttorvik.com/team.php?team=Dayton&amp;year=2013" xr:uid="{5312F1BF-EAF0-4823-976A-AAA757C3614A}"/>
    <hyperlink ref="M125" r:id="rId111" display="https://barttorvik.com/team.php?team=Stephen+F.+Austin&amp;year=2013" xr:uid="{2E2787ED-9C9F-49EE-9836-B8D48B248410}"/>
    <hyperlink ref="M127" r:id="rId112" display="https://barttorvik.com/team.php?team=Iowa+St.&amp;year=2013" xr:uid="{23837404-0B36-4F24-8EEA-97B70B0C1ACE}"/>
    <hyperlink ref="M128" r:id="rId113" display="https://barttorvik.com/team.php?team=Iowa+St.&amp;year=2013" xr:uid="{D9C57E6D-498E-47D3-8DF5-3465600898AE}"/>
    <hyperlink ref="M129" r:id="rId114" display="https://barttorvik.com/team.php?team=Providence&amp;year=2013" xr:uid="{D5C9FC01-ABC3-4DCC-8C1F-B682B6E93FD7}"/>
    <hyperlink ref="M131" r:id="rId115" display="https://barttorvik.com/team.php?team=BYU&amp;year=2013" xr:uid="{522723CF-9D4C-4E2D-8546-2396BCFEF08A}"/>
    <hyperlink ref="M133" r:id="rId116" display="https://barttorvik.com/team.php?team=Temple&amp;year=2013" xr:uid="{45996B67-CDD5-490B-8283-9016879F1EB4}"/>
    <hyperlink ref="M134" r:id="rId117" display="https://barttorvik.com/team.php?team=Temple&amp;year=2013" xr:uid="{951CB793-BCDC-45DD-9E03-2255A0540E9E}"/>
    <hyperlink ref="M135" r:id="rId118" display="https://barttorvik.com/team.php?team=California&amp;year=2013" xr:uid="{6F7827C7-D3A7-4CCF-8996-2698BA2FFE81}"/>
    <hyperlink ref="M136" r:id="rId119" display="https://barttorvik.com/team.php?team=California&amp;year=2013" xr:uid="{01D343E6-770D-4B91-A5C0-90C8446DBB2D}"/>
    <hyperlink ref="M137" r:id="rId120" display="https://barttorvik.com/team.php?team=Saint+Joseph%27s&amp;year=2013" xr:uid="{B07A9595-B7FD-40F6-8B26-768656B0685D}"/>
    <hyperlink ref="M139" r:id="rId121" display="https://barttorvik.com/team.php?team=Iowa&amp;year=2013" xr:uid="{0B9018BB-82F9-448D-BBEF-0AABE86E3841}"/>
    <hyperlink ref="M141" r:id="rId122" display="https://barttorvik.com/team.php?team=Purdue&amp;year=2013" xr:uid="{EF90C4C3-C63B-4980-AB90-9DF402EAB574}"/>
    <hyperlink ref="M143" r:id="rId123" display="https://barttorvik.com/team.php?team=Clemson&amp;year=2013" xr:uid="{FB3B76FB-88C4-4DFD-ADE2-FF01630DB2EA}"/>
    <hyperlink ref="M145" r:id="rId124" display="https://barttorvik.com/team.php?team=Lehigh&amp;year=2013" xr:uid="{6AAAA517-BBA6-49F0-986A-7423E42F379F}"/>
    <hyperlink ref="M147" r:id="rId125" display="https://barttorvik.com/team.php?team=Princeton&amp;year=2013" xr:uid="{66338EB6-D3E9-46FD-8E45-5CD215AAA418}"/>
    <hyperlink ref="M149" r:id="rId126" display="https://barttorvik.com/team.php?team=Northwestern&amp;year=2013" xr:uid="{49F48A6C-12DB-4F61-815A-58B30E2692A6}"/>
    <hyperlink ref="M151" r:id="rId127" display="https://barttorvik.com/team.php?team=Oklahoma&amp;year=2013" xr:uid="{BF37064F-AEF0-4C3F-A907-E60001D9A0D5}"/>
    <hyperlink ref="M152" r:id="rId128" display="https://barttorvik.com/team.php?team=Oklahoma&amp;year=2013" xr:uid="{C591FC83-008E-454B-B374-D15D1FBCE6AA}"/>
    <hyperlink ref="N153" r:id="rId129" display="https://barttorvik.com/trank.php?&amp;begin=20121101&amp;end=20130318&amp;conlimit=All&amp;year=2013&amp;top=0&amp;venue=All&amp;type=N&amp;mingames=0&amp;quad=5&amp;rpi=" xr:uid="{53887C8B-A8E7-4565-A31B-7E77FEF346CA}"/>
    <hyperlink ref="M154" r:id="rId130" display="https://barttorvik.com/team.php?team=Seton+Hall&amp;year=2013" xr:uid="{9339CBC1-D17D-4FCE-B5E4-B6828C961551}"/>
    <hyperlink ref="M156" r:id="rId131" display="https://barttorvik.com/team.php?team=Tennessee&amp;year=2013" xr:uid="{56DE8CFB-0748-4B17-9A8C-3B06BB943373}"/>
    <hyperlink ref="M158" r:id="rId132" display="https://barttorvik.com/team.php?team=New+Mexico+St.&amp;year=2013" xr:uid="{8AE7096C-011A-4B2E-9506-CBBC5F701466}"/>
    <hyperlink ref="M159" r:id="rId133" display="https://barttorvik.com/team.php?team=New+Mexico+St.&amp;year=2013" xr:uid="{7ABC2CBD-C342-4083-A4A8-52CA7E88E695}"/>
    <hyperlink ref="M160" r:id="rId134" display="https://barttorvik.com/team.php?team=Washington+St.&amp;year=2013" xr:uid="{5BD44B0B-BBF4-4E9A-A394-6DC9A7FD1389}"/>
    <hyperlink ref="M162" r:id="rId135" display="https://barttorvik.com/team.php?team=Rutgers&amp;year=2013" xr:uid="{23BE0164-8757-4065-8F44-369B0BB93E70}"/>
    <hyperlink ref="M164" r:id="rId136" display="https://barttorvik.com/team.php?team=Alabama&amp;year=2013" xr:uid="{780A4B35-3931-4AA2-97BA-BB9F9C62B6BB}"/>
    <hyperlink ref="M166" r:id="rId137" display="https://barttorvik.com/team.php?team=Murray+St.&amp;year=2013" xr:uid="{73ADA982-9B7F-4666-B8C9-E4B483057C7A}"/>
    <hyperlink ref="M168" r:id="rId138" display="https://barttorvik.com/team.php?team=Ohio&amp;year=2013" xr:uid="{FFD71DD3-2421-4E11-B20B-7A22F96A2E36}"/>
    <hyperlink ref="M170" r:id="rId139" display="https://barttorvik.com/team.php?team=Richmond&amp;year=2013" xr:uid="{FAE16811-4C6B-4D20-94CB-5354369698E3}"/>
    <hyperlink ref="M172" r:id="rId140" display="https://barttorvik.com/team.php?team=UCF&amp;year=2013" xr:uid="{C656B48A-50C0-4253-9777-814AE3B3FD17}"/>
    <hyperlink ref="M174" r:id="rId141" display="https://barttorvik.com/team.php?team=Valparaiso&amp;year=2013" xr:uid="{F2CBD58E-4FBD-4B21-A854-BDF19DFD5659}"/>
    <hyperlink ref="M175" r:id="rId142" display="https://barttorvik.com/team.php?team=Valparaiso&amp;year=2013" xr:uid="{E09A26D7-D34D-4577-B9BD-DB2AB2C4F9CF}"/>
    <hyperlink ref="M176" r:id="rId143" display="https://barttorvik.com/team.php?team=North+Dakota+St.&amp;year=2013" xr:uid="{094ECDB9-BF36-4145-A5CE-7FD9DF98F826}"/>
    <hyperlink ref="M178" r:id="rId144" display="https://barttorvik.com/team.php?team=Harvard&amp;year=2013" xr:uid="{A9834FD1-B11C-4E90-86D6-107A5C658899}"/>
    <hyperlink ref="M179" r:id="rId145" display="https://barttorvik.com/team.php?team=Harvard&amp;year=2013" xr:uid="{0BD7F1E6-61B7-4CC8-BFD8-352C90F7422B}"/>
    <hyperlink ref="M180" r:id="rId146" display="https://barttorvik.com/team.php?team=Stony+Brook&amp;year=2013" xr:uid="{0A381695-5D56-4CC0-BC51-0C28BD2F959F}"/>
    <hyperlink ref="M182" r:id="rId147" display="https://barttorvik.com/team.php?team=Evansville&amp;year=2013" xr:uid="{CA075827-2AA3-470A-9DDC-2824100BD05F}"/>
    <hyperlink ref="M184" r:id="rId148" display="https://barttorvik.com/team.php?team=Oregon+St.&amp;year=2013" xr:uid="{5581C6C0-32A6-400F-8B72-C05203A20933}"/>
    <hyperlink ref="M186" r:id="rId149" display="https://barttorvik.com/team.php?team=George+Mason&amp;year=2013" xr:uid="{C32DEEF4-72DA-4A26-A16A-2CEF2C9B29AF}"/>
    <hyperlink ref="M188" r:id="rId150" display="https://barttorvik.com/team.php?team=Texas+A%26M&amp;year=2013" xr:uid="{7A2D7FB7-960A-4A2F-9489-9418E68D90EE}"/>
    <hyperlink ref="M190" r:id="rId151" display="https://barttorvik.com/team.php?team=Davidson&amp;year=2013" xr:uid="{367FCAF9-E05B-495A-B398-14F1CDEAAA3D}"/>
    <hyperlink ref="M191" r:id="rId152" display="https://barttorvik.com/team.php?team=Davidson&amp;year=2013" xr:uid="{6A0195D6-78ED-47A4-986E-9CC1FAFC8310}"/>
    <hyperlink ref="M192" r:id="rId153" display="https://barttorvik.com/team.php?team=LSU&amp;year=2013" xr:uid="{6C196490-5A34-4C5D-A8B0-E6F123B6C3D1}"/>
    <hyperlink ref="M194" r:id="rId154" display="https://barttorvik.com/team.php?team=Charlotte&amp;year=2013" xr:uid="{AEF66E2A-33D4-4887-A9DC-B490D7567ECF}"/>
    <hyperlink ref="M196" r:id="rId155" display="https://barttorvik.com/team.php?team=Utah&amp;year=2013" xr:uid="{8CFD421D-A036-4C30-845E-AF05CDD9A29F}"/>
    <hyperlink ref="M198" r:id="rId156" display="https://barttorvik.com/team.php?team=Northern+Iowa&amp;year=2013" xr:uid="{9C795A22-8DE2-4DC5-9AAF-DE5489BDF840}"/>
    <hyperlink ref="M200" r:id="rId157" display="https://barttorvik.com/team.php?team=Washington&amp;year=2013" xr:uid="{9F78B53A-50D5-4E32-ADDC-722C9585087C}"/>
    <hyperlink ref="M202" r:id="rId158" display="https://barttorvik.com/team.php?team=Florida+St.&amp;year=2013" xr:uid="{78D54918-EE8C-4D80-A771-845BB90D4FAE}"/>
    <hyperlink ref="N204" r:id="rId159" display="https://barttorvik.com/trank.php?&amp;begin=20121101&amp;end=20130318&amp;conlimit=All&amp;year=2013&amp;top=0&amp;venue=All&amp;type=N&amp;mingames=0&amp;quad=5&amp;rpi=" xr:uid="{022B14FE-4DD2-40B9-905C-6F920F7961FE}"/>
    <hyperlink ref="M205" r:id="rId160" display="https://barttorvik.com/team.php?team=Villanova&amp;year=2013" xr:uid="{FCB80E0A-D208-4713-8461-3B4BF7B13CAA}"/>
    <hyperlink ref="M206" r:id="rId161" display="https://barttorvik.com/team.php?team=Villanova&amp;year=2013" xr:uid="{A53DF4B3-79A4-4F76-B15B-6E70CF0EC3E0}"/>
    <hyperlink ref="M207" r:id="rId162" display="https://barttorvik.com/team.php?team=Tulane&amp;year=2013" xr:uid="{9070727C-C7A3-408B-A892-8EE940A93611}"/>
    <hyperlink ref="M209" r:id="rId163" display="https://barttorvik.com/team.php?team=Utah+St.&amp;year=2013" xr:uid="{AFB3DB10-2E51-4330-BB7B-58D69A3CDF87}"/>
    <hyperlink ref="M211" r:id="rId164" display="https://barttorvik.com/team.php?team=Xavier&amp;year=2013" xr:uid="{E8B50D10-F357-457A-9A58-7D4D6449424B}"/>
    <hyperlink ref="M213" r:id="rId165" display="https://barttorvik.com/team.php?team=Arizona+St.&amp;year=2013" xr:uid="{2C752DA8-7D6C-41F0-80AE-5E05DC574013}"/>
    <hyperlink ref="M215" r:id="rId166" display="https://barttorvik.com/team.php?team=Cal+St.+Fullerton&amp;year=2013" xr:uid="{9AD72AAA-08B6-4F22-A37D-AC764D5E738B}"/>
    <hyperlink ref="M217" r:id="rId167" display="https://barttorvik.com/team.php?team=Drake&amp;year=2013" xr:uid="{C00D5734-C6F0-4AFC-8A74-F022B1B3FFFF}"/>
    <hyperlink ref="M219" r:id="rId168" display="https://barttorvik.com/team.php?team=Denver&amp;year=2013" xr:uid="{DDBDF526-A0F1-4699-B4A5-EFFB892B4AFE}"/>
    <hyperlink ref="M221" r:id="rId169" display="https://barttorvik.com/team.php?team=Detroit&amp;year=2013" xr:uid="{47162A64-AA8E-4EC5-B03C-73570FCDB149}"/>
    <hyperlink ref="M223" r:id="rId170" display="https://barttorvik.com/team.php?team=South+Florida&amp;year=2013" xr:uid="{3D86D8B0-2805-4816-AF98-8246FAD3377F}"/>
    <hyperlink ref="M225" r:id="rId171" display="https://barttorvik.com/team.php?team=Louisiana+Tech&amp;year=2013" xr:uid="{2839E21B-092E-471C-B9CA-E34416984CB4}"/>
    <hyperlink ref="M227" r:id="rId172" display="https://barttorvik.com/team.php?team=Hawaii&amp;year=2013" xr:uid="{BA379E6A-B081-427C-9BF0-95E8DFA3D4FB}"/>
    <hyperlink ref="M229" r:id="rId173" display="https://barttorvik.com/team.php?team=Canisius&amp;year=2013" xr:uid="{27EFD715-D806-43D6-8EEA-A30101928992}"/>
    <hyperlink ref="M231" r:id="rId174" display="https://barttorvik.com/team.php?team=Loyola+MD&amp;year=2013" xr:uid="{9CF84673-B12E-4F4F-B68B-E83E1DFFB671}"/>
    <hyperlink ref="M233" r:id="rId175" display="https://barttorvik.com/team.php?team=Indiana+St.&amp;year=2013" xr:uid="{D6FABB38-3F0C-49EF-A165-4C009D2E9341}"/>
    <hyperlink ref="M235" r:id="rId176" display="https://barttorvik.com/team.php?team=Florida+Gulf+Coast&amp;year=2013" xr:uid="{7F8BF2E6-D590-4FB7-841A-A904DB0AB968}"/>
    <hyperlink ref="M236" r:id="rId177" display="https://barttorvik.com/team.php?team=Florida+Gulf+Coast&amp;year=2013" xr:uid="{B829D2A7-F683-4C36-AB90-E7E7156A3C8C}"/>
    <hyperlink ref="M237" r:id="rId178" display="https://barttorvik.com/team.php?team=St.+John%27s&amp;year=2013" xr:uid="{9075FD61-47BF-41D0-8728-05F31A5D6047}"/>
    <hyperlink ref="M239" r:id="rId179" display="https://barttorvik.com/team.php?team=Bradley&amp;year=2013" xr:uid="{D0173CA3-E907-4B43-A4CB-3C577F45178C}"/>
    <hyperlink ref="M241" r:id="rId180" display="https://barttorvik.com/team.php?team=George+Washington&amp;year=2013" xr:uid="{8E4C3AAA-DA62-4064-ABF3-3E62AE226FC4}"/>
    <hyperlink ref="M243" r:id="rId181" display="https://barttorvik.com/team.php?team=Kent+St.&amp;year=2013" xr:uid="{BF880BA0-2C49-4B10-8BFC-00B3FD47079D}"/>
    <hyperlink ref="M245" r:id="rId182" display="https://barttorvik.com/team.php?team=Youngstown+St.&amp;year=2013" xr:uid="{CCA59C74-3502-4919-9C12-182F50FA8CFC}"/>
    <hyperlink ref="M247" r:id="rId183" display="https://barttorvik.com/team.php?team=Massachusetts&amp;year=2013" xr:uid="{9D664C0F-DCAE-401D-9338-10FCB609D744}"/>
    <hyperlink ref="M249" r:id="rId184" display="https://barttorvik.com/team.php?team=Weber+St.&amp;year=2013" xr:uid="{8D6A2885-F05D-4CC8-9724-762880621DF9}"/>
    <hyperlink ref="M251" r:id="rId185" display="https://barttorvik.com/team.php?team=College+of+Charleston&amp;year=2013" xr:uid="{8EAC66A7-DDEE-4160-A0E6-BA2363BDDFAB}"/>
    <hyperlink ref="M253" r:id="rId186" display="https://barttorvik.com/team.php?team=Illinois+Chicago&amp;year=2013" xr:uid="{0DE6EF4A-05CF-43EF-9B37-8E7542DD1752}"/>
    <hyperlink ref="N255" r:id="rId187" display="https://barttorvik.com/trank.php?&amp;begin=20121101&amp;end=20130318&amp;conlimit=All&amp;year=2013&amp;top=0&amp;venue=All&amp;type=N&amp;mingames=0&amp;quad=5&amp;rpi=" xr:uid="{F577E38D-1F16-4380-96C2-94195A05BC5E}"/>
    <hyperlink ref="M256" r:id="rId188" display="https://barttorvik.com/team.php?team=Boston+University&amp;year=2013" xr:uid="{2CDB79B3-E5BB-4934-8E5F-0C9C810AB8E8}"/>
    <hyperlink ref="M258" r:id="rId189" display="https://barttorvik.com/team.php?team=West+Virginia&amp;year=2013" xr:uid="{FEBB39C9-D500-491C-824A-3FEF6FB3810E}"/>
    <hyperlink ref="M260" r:id="rId190" display="https://barttorvik.com/team.php?team=UC+Irvine&amp;year=2013" xr:uid="{15C5DB1C-C594-460D-A16A-85CA6AA53A9D}"/>
    <hyperlink ref="M262" r:id="rId191" display="https://barttorvik.com/team.php?team=Wright+St.&amp;year=2013" xr:uid="{952A4BC0-FE27-4012-8AFC-0B077CD604D7}"/>
    <hyperlink ref="M264" r:id="rId192" display="https://barttorvik.com/team.php?team=San+Francisco&amp;year=2013" xr:uid="{6912B2E7-45DE-4E25-948E-5425C70C4218}"/>
    <hyperlink ref="M266" r:id="rId193" display="https://barttorvik.com/team.php?team=Virginia+Tech&amp;year=2013" xr:uid="{CB8129A1-E2EF-4D4B-B484-B088352073E6}"/>
    <hyperlink ref="M268" r:id="rId194" display="https://barttorvik.com/team.php?team=Air+Force&amp;year=2013" xr:uid="{103D1896-8F2E-4036-903D-2EFA0F739A46}"/>
    <hyperlink ref="M270" r:id="rId195" display="https://barttorvik.com/team.php?team=Oral+Roberts&amp;year=2013" xr:uid="{B9543FC5-9857-43F2-85E6-74A7245F26A3}"/>
    <hyperlink ref="M272" r:id="rId196" display="https://barttorvik.com/team.php?team=Gardner+Webb&amp;year=2013" xr:uid="{34B19787-1638-4217-932C-0718803A1FA4}"/>
    <hyperlink ref="M274" r:id="rId197" display="https://barttorvik.com/team.php?team=DePaul&amp;year=2013" xr:uid="{29010B66-7604-4E67-A588-89D3679B1FEF}"/>
    <hyperlink ref="M276" r:id="rId198" display="https://barttorvik.com/team.php?team=UTEP&amp;year=2013" xr:uid="{08662D8F-06AC-4327-AF40-B80F36EE63E5}"/>
    <hyperlink ref="M278" r:id="rId199" display="https://barttorvik.com/team.php?team=Georgia&amp;year=2013" xr:uid="{EE3B4A9E-F208-49A4-82D3-26A8A71FBCE4}"/>
    <hyperlink ref="M280" r:id="rId200" display="https://barttorvik.com/team.php?team=Pacific&amp;year=2013" xr:uid="{2AAE0AEB-A6A2-4ED3-90D5-A4A4D7859151}"/>
    <hyperlink ref="M281" r:id="rId201" display="https://barttorvik.com/team.php?team=Pacific&amp;year=2013" xr:uid="{A6224B76-7D6E-4F19-8A38-1A2F15EE7E27}"/>
    <hyperlink ref="M282" r:id="rId202" display="https://barttorvik.com/team.php?team=St.+Bonaventure&amp;year=2013" xr:uid="{D51B14E6-229B-4302-9995-03C99A123CB5}"/>
    <hyperlink ref="M284" r:id="rId203" display="https://barttorvik.com/team.php?team=Columbia&amp;year=2013" xr:uid="{15172ED2-3FB2-4931-9FB3-02DE70E356DA}"/>
    <hyperlink ref="M286" r:id="rId204" display="https://barttorvik.com/team.php?team=Boston+College&amp;year=2013" xr:uid="{FCDB7F0C-FEF0-4DD2-9E7B-C4A54A7A30D0}"/>
    <hyperlink ref="M288" r:id="rId205" display="https://barttorvik.com/team.php?team=USC&amp;year=2013" xr:uid="{1D198715-8F13-43D0-891C-4F87E93D807F}"/>
    <hyperlink ref="M290" r:id="rId206" display="https://barttorvik.com/team.php?team=Vanderbilt&amp;year=2013" xr:uid="{8E0326E9-23CA-411D-B993-911C29183A32}"/>
    <hyperlink ref="M292" r:id="rId207" display="https://barttorvik.com/team.php?team=Drexel&amp;year=2013" xr:uid="{F44A0C56-7AC0-45C1-A68F-203AB82B151E}"/>
    <hyperlink ref="M294" r:id="rId208" display="https://barttorvik.com/team.php?team=Nebraska&amp;year=2013" xr:uid="{0EF178B8-3093-40D1-8D4D-8A88B9AD93AD}"/>
    <hyperlink ref="M296" r:id="rId209" display="https://barttorvik.com/team.php?team=SMU&amp;year=2013" xr:uid="{5DD3A1E5-4C9F-4FBE-B439-47BB2853092D}"/>
    <hyperlink ref="M298" r:id="rId210" display="https://barttorvik.com/team.php?team=Delaware&amp;year=2013" xr:uid="{B00AB431-C83F-41BE-8589-812EA62926D8}"/>
    <hyperlink ref="M300" r:id="rId211" display="https://barttorvik.com/team.php?team=Western+Kentucky&amp;year=2013" xr:uid="{841F879E-BCE8-4C2C-95E1-FBC01FF1A355}"/>
    <hyperlink ref="M301" r:id="rId212" display="https://barttorvik.com/team.php?team=Western+Kentucky&amp;year=2013" xr:uid="{3B6254CD-12D2-4DD7-B2D4-E548C27B15A2}"/>
    <hyperlink ref="M302" r:id="rId213" display="https://barttorvik.com/team.php?team=Penn+St.&amp;year=2013" xr:uid="{7BCF4142-A2AB-46E3-B0DE-75A325600A74}"/>
    <hyperlink ref="M304" r:id="rId214" display="https://barttorvik.com/team.php?team=Eastern+Kentucky&amp;year=2013" xr:uid="{7BC11362-770C-49A0-9CF0-895FC3FD26D9}"/>
    <hyperlink ref="N306" r:id="rId215" display="https://barttorvik.com/trank.php?&amp;begin=20121101&amp;end=20130318&amp;conlimit=All&amp;year=2013&amp;top=0&amp;venue=All&amp;type=N&amp;mingames=0&amp;quad=5&amp;rpi=" xr:uid="{4030E0EE-B21B-416C-B7E3-2431C1A36071}"/>
    <hyperlink ref="M307" r:id="rId216" display="https://barttorvik.com/team.php?team=Rhode+Island&amp;year=2013" xr:uid="{2F3ED2F3-A124-4CFD-B810-DFC832422012}"/>
    <hyperlink ref="M309" r:id="rId217" display="https://barttorvik.com/team.php?team=Albany&amp;year=2013" xr:uid="{DAFFDEDA-1242-4E74-AA61-E343A523A6BD}"/>
    <hyperlink ref="M310" r:id="rId218" display="https://barttorvik.com/team.php?team=Albany&amp;year=2013" xr:uid="{DFA2B690-CC9B-4161-8300-8C4D58D17CE7}"/>
    <hyperlink ref="M311" r:id="rId219" display="https://barttorvik.com/team.php?team=William+%26+Mary&amp;year=2013" xr:uid="{6BB2155A-EF8B-4684-A392-3CDC2BC71977}"/>
    <hyperlink ref="M313" r:id="rId220" display="https://barttorvik.com/team.php?team=UAB&amp;year=2013" xr:uid="{DD9121C1-2125-4211-91E5-8569946A203F}"/>
    <hyperlink ref="M315" r:id="rId221" display="https://barttorvik.com/team.php?team=Western+Michigan&amp;year=2013" xr:uid="{1D16ACDC-A7CE-4690-875D-BC8B714ED567}"/>
    <hyperlink ref="M317" r:id="rId222" display="https://barttorvik.com/team.php?team=Fresno+St.&amp;year=2013" xr:uid="{8AF3D153-F11E-484E-90C1-A1F27B2FA0E0}"/>
    <hyperlink ref="M319" r:id="rId223" display="https://barttorvik.com/team.php?team=Cal+St.+Northridge&amp;year=2013" xr:uid="{C360F0E8-B0BD-41DA-BE80-7E0E7D2B79EB}"/>
    <hyperlink ref="M321" r:id="rId224" display="https://barttorvik.com/team.php?team=Niagara&amp;year=2013" xr:uid="{AFB562A7-817A-4BD9-86D4-BFAD35764323}"/>
    <hyperlink ref="M323" r:id="rId225" display="https://barttorvik.com/team.php?team=Charleston+Southern&amp;year=2013" xr:uid="{2DF4C4AA-9D34-4E32-A5B0-C2BC0EBC464B}"/>
    <hyperlink ref="M325" r:id="rId226" display="https://barttorvik.com/team.php?team=Fairfield&amp;year=2013" xr:uid="{2E20ED48-6CA7-4A6A-AC17-1E06E12FAAC0}"/>
    <hyperlink ref="M327" r:id="rId227" display="https://barttorvik.com/team.php?team=Toledo&amp;year=2013" xr:uid="{3C22AF84-9F8E-4982-82DF-1CB1D674083B}"/>
    <hyperlink ref="M329" r:id="rId228" display="https://barttorvik.com/team.php?team=Northwestern+St.&amp;year=2013" xr:uid="{47CB07C6-F6FE-46C8-8194-C48CBE9B6AF5}"/>
    <hyperlink ref="M330" r:id="rId229" display="https://barttorvik.com/team.php?team=Northwestern+St.&amp;year=2013" xr:uid="{61398044-5516-45D4-8E19-49A02492945F}"/>
    <hyperlink ref="M331" r:id="rId230" display="https://barttorvik.com/team.php?team=Bryant&amp;year=2013" xr:uid="{D445A884-D072-4593-AE28-298198AD5C15}"/>
    <hyperlink ref="M333" r:id="rId231" display="https://barttorvik.com/team.php?team=Robert+Morris&amp;year=2013" xr:uid="{F9C4A2DE-6D15-4DEC-9B8D-2964DE106B62}"/>
    <hyperlink ref="M335" r:id="rId232" display="https://barttorvik.com/team.php?team=Idaho&amp;year=2013" xr:uid="{4CF0F4D9-35CA-4946-A01E-CDD0EFA5BB1A}"/>
    <hyperlink ref="M337" r:id="rId233" display="https://barttorvik.com/team.php?team=Elon&amp;year=2013" xr:uid="{B6BC03B5-5DC0-4F78-8C2A-763AA9CFDAC0}"/>
    <hyperlink ref="M339" r:id="rId234" display="https://barttorvik.com/team.php?team=South+Dakota+St.&amp;year=2013" xr:uid="{593BC971-7287-4B16-9FC7-6571548E4FBF}"/>
    <hyperlink ref="M340" r:id="rId235" display="https://barttorvik.com/team.php?team=South+Dakota+St.&amp;year=2013" xr:uid="{2DD01D8C-3254-4EFC-9B61-550C6EF203DF}"/>
    <hyperlink ref="M341" r:id="rId236" display="https://barttorvik.com/team.php?team=Vermont&amp;year=2013" xr:uid="{5C2B68D2-365F-466F-9976-9D14FC4EA207}"/>
    <hyperlink ref="M343" r:id="rId237" display="https://barttorvik.com/team.php?team=USC+Upstate&amp;year=2013" xr:uid="{509FC004-B677-44B2-89DA-AE156C672A35}"/>
    <hyperlink ref="M345" r:id="rId238" display="https://barttorvik.com/team.php?team=UNC+Asheville&amp;year=2013" xr:uid="{2426D6FF-C813-445D-9C97-A4B4287D3C96}"/>
    <hyperlink ref="M347" r:id="rId239" display="https://barttorvik.com/team.php?team=Southern+Illinois&amp;year=2013" xr:uid="{D189FACF-353F-4CF7-8DCB-8A330B6A6E1E}"/>
    <hyperlink ref="M349" r:id="rId240" display="https://barttorvik.com/team.php?team=Nevada&amp;year=2013" xr:uid="{267849C4-A1D9-4AE3-B4D4-3648B99C9A8E}"/>
    <hyperlink ref="M351" r:id="rId241" display="https://barttorvik.com/team.php?team=Savannah+St.&amp;year=2013" xr:uid="{F5E33216-53F1-451E-BEFF-E4914D13D636}"/>
    <hyperlink ref="M353" r:id="rId242" display="https://barttorvik.com/team.php?team=Oakland&amp;year=2013" xr:uid="{8D1280C9-1E4F-47E5-B22F-1719105A3D42}"/>
    <hyperlink ref="M355" r:id="rId243" display="https://barttorvik.com/team.php?team=Loyola+Chicago&amp;year=2013" xr:uid="{0F0335BE-3517-4578-850F-E7864009F6BE}"/>
    <hyperlink ref="N357" r:id="rId244" display="https://barttorvik.com/trank.php?&amp;begin=20121101&amp;end=20130318&amp;conlimit=All&amp;year=2013&amp;top=0&amp;venue=All&amp;type=N&amp;mingames=0&amp;quad=5&amp;rpi=" xr:uid="{DD0A9860-D0A5-4DB0-9DDC-BD720D94FB8C}"/>
    <hyperlink ref="M358" r:id="rId245" display="https://barttorvik.com/team.php?team=Montana&amp;year=2013" xr:uid="{9653D064-F98D-42B7-A710-919FC40ED846}"/>
    <hyperlink ref="M359" r:id="rId246" display="https://barttorvik.com/team.php?team=Montana&amp;year=2013" xr:uid="{ECAB3514-9B17-450D-A7EF-0B29C1E36808}"/>
    <hyperlink ref="M360" r:id="rId247" display="https://barttorvik.com/team.php?team=South+Carolina&amp;year=2013" xr:uid="{D8F20775-5E6E-4C6E-9D60-9A07F57AEE51}"/>
    <hyperlink ref="M362" r:id="rId248" display="https://barttorvik.com/team.php?team=Wake+Forest&amp;year=2013" xr:uid="{9DA974EA-5C59-4F7C-96F3-FB9688EEFF68}"/>
    <hyperlink ref="M364" r:id="rId249" display="https://barttorvik.com/team.php?team=Green+Bay&amp;year=2013" xr:uid="{4BEE2ADF-D788-4B20-86A8-57FCBF4DF7E7}"/>
    <hyperlink ref="M366" r:id="rId250" display="https://barttorvik.com/team.php?team=Loyola+Marymount&amp;year=2013" xr:uid="{8D6E0C14-82FB-4B6D-9FCA-C6D75A0A01A8}"/>
    <hyperlink ref="M368" r:id="rId251" display="https://barttorvik.com/team.php?team=Rider&amp;year=2013" xr:uid="{FCBE2BDE-3B3D-438B-8DA4-415942EDB3AB}"/>
    <hyperlink ref="M370" r:id="rId252" display="https://barttorvik.com/team.php?team=Wofford&amp;year=2013" xr:uid="{66AFCEF7-903D-4CF9-8AEB-9902CEBC9DF1}"/>
    <hyperlink ref="M372" r:id="rId253" display="https://barttorvik.com/team.php?team=Houston&amp;year=2013" xr:uid="{C011FD84-FD1F-46BD-9CE6-05C32D6BF782}"/>
    <hyperlink ref="M374" r:id="rId254" display="https://barttorvik.com/team.php?team=Auburn&amp;year=2013" xr:uid="{B3D7A7B3-DF29-45B6-9C2C-3A091157C5EA}"/>
    <hyperlink ref="M376" r:id="rId255" display="https://barttorvik.com/team.php?team=North+Florida&amp;year=2013" xr:uid="{AFAF11BE-0FF0-498E-AF56-916736E6C81F}"/>
    <hyperlink ref="M378" r:id="rId256" display="https://barttorvik.com/team.php?team=UT+Arlington&amp;year=2013" xr:uid="{41E7AD72-C7AF-49D8-99DE-4DC55D1797FF}"/>
    <hyperlink ref="M380" r:id="rId257" display="https://barttorvik.com/team.php?team=Miami+OH&amp;year=2013" xr:uid="{0DCE5D41-3A63-4555-89FF-8D02212DEE32}"/>
    <hyperlink ref="M382" r:id="rId258" display="https://barttorvik.com/team.php?team=North+Carolina+Central&amp;year=2013" xr:uid="{FF858FE5-19DF-49B8-B429-0F03790FEE9E}"/>
    <hyperlink ref="M384" r:id="rId259" display="https://barttorvik.com/team.php?team=St.+Francis+NY&amp;year=2013" xr:uid="{58002103-9C11-4FA4-8E2B-F2DFB1FFC523}"/>
    <hyperlink ref="M386" r:id="rId260" display="https://barttorvik.com/team.php?team=Southern&amp;year=2013" xr:uid="{18269733-D58A-41A5-A49D-357C6551F4CC}"/>
    <hyperlink ref="M387" r:id="rId261" display="https://barttorvik.com/team.php?team=Southern&amp;year=2013" xr:uid="{776D1CEB-61D8-4940-9B10-5711D4BC9AFE}"/>
    <hyperlink ref="M388" r:id="rId262" display="https://barttorvik.com/team.php?team=East+Carolina&amp;year=2013" xr:uid="{793DEF81-C921-4F5F-B6C8-449CD560D981}"/>
    <hyperlink ref="M390" r:id="rId263" display="https://barttorvik.com/team.php?team=Army&amp;year=2013" xr:uid="{AF7B15A7-37C8-4C26-939A-B732DF03F321}"/>
    <hyperlink ref="M392" r:id="rId264" display="https://barttorvik.com/team.php?team=Mercer&amp;year=2013" xr:uid="{2E8EEF89-175D-4544-9531-7145C8E4764F}"/>
    <hyperlink ref="M394" r:id="rId265" display="https://barttorvik.com/team.php?team=Northeastern&amp;year=2013" xr:uid="{E176CD17-C024-438E-A159-430B4D9177EF}"/>
    <hyperlink ref="M396" r:id="rId266" display="https://barttorvik.com/team.php?team=Arkansas+St.&amp;year=2013" xr:uid="{6F52EA94-656F-4220-94C6-99282FF76F09}"/>
    <hyperlink ref="M398" r:id="rId267" display="https://barttorvik.com/team.php?team=Western+Illinois&amp;year=2013" xr:uid="{E3A0EC07-9039-4B85-B048-7263DA8453B1}"/>
    <hyperlink ref="M400" r:id="rId268" display="https://barttorvik.com/team.php?team=Buffalo&amp;year=2013" xr:uid="{ACED00A3-8931-4CC7-8397-868CA35EF493}"/>
    <hyperlink ref="M402" r:id="rId269" display="https://barttorvik.com/team.php?team=FIU&amp;year=2013" xr:uid="{4F4F20BD-E196-42F9-BA02-786EF6835DF0}"/>
    <hyperlink ref="M404" r:id="rId270" display="https://barttorvik.com/team.php?team=Holy+Cross&amp;year=2013" xr:uid="{6806221E-6A17-46B1-9B10-D48E4531B912}"/>
    <hyperlink ref="M406" r:id="rId271" display="https://barttorvik.com/team.php?team=Duquesne&amp;year=2013" xr:uid="{00C052B6-C37F-4EF9-A10D-1675D373CDF5}"/>
    <hyperlink ref="N408" r:id="rId272" display="https://barttorvik.com/trank.php?&amp;begin=20121101&amp;end=20130318&amp;conlimit=All&amp;year=2013&amp;top=0&amp;venue=All&amp;type=N&amp;mingames=0&amp;quad=5&amp;rpi=" xr:uid="{7EC73218-D8C7-4D9D-AE43-FFA315ACE5CB}"/>
    <hyperlink ref="M409" r:id="rId273" display="https://barttorvik.com/team.php?team=Wagner&amp;year=2013" xr:uid="{2CE17457-5C56-4CE1-B4CA-11D2D1D18375}"/>
    <hyperlink ref="M411" r:id="rId274" display="https://barttorvik.com/team.php?team=Long+Beach+St.&amp;year=2013" xr:uid="{F0C451BE-E3F0-446D-A483-39BCB64BA35F}"/>
    <hyperlink ref="M413" r:id="rId275" display="https://barttorvik.com/team.php?team=Central+Connecticut&amp;year=2013" xr:uid="{47DCDEB0-8CDB-4F49-9C53-E05829776918}"/>
    <hyperlink ref="M415" r:id="rId276" display="https://barttorvik.com/team.php?team=North+Texas&amp;year=2013" xr:uid="{E9DA7423-137D-4082-8807-48CE603A8DCC}"/>
    <hyperlink ref="M417" r:id="rId277" display="https://barttorvik.com/team.php?team=Tulsa&amp;year=2013" xr:uid="{1F1B221F-070A-4848-99FA-4111CEBDE423}"/>
    <hyperlink ref="M419" r:id="rId278" display="https://barttorvik.com/team.php?team=Central+Michigan&amp;year=2013" xr:uid="{272F2DB9-E63A-4B36-8AE0-D5FAE799EF3D}"/>
    <hyperlink ref="M421" r:id="rId279" display="https://barttorvik.com/team.php?team=Western+Carolina&amp;year=2013" xr:uid="{567056AB-3381-45C7-8527-14BDDB118BA6}"/>
    <hyperlink ref="M423" r:id="rId280" display="https://barttorvik.com/team.php?team=Quinnipiac&amp;year=2013" xr:uid="{C235E98D-9E1C-4213-8FDB-98DBC134A79D}"/>
    <hyperlink ref="M425" r:id="rId281" display="https://barttorvik.com/team.php?team=Hartford&amp;year=2013" xr:uid="{E52272A4-4B01-477B-AF4F-64E456CAE71F}"/>
    <hyperlink ref="M427" r:id="rId282" display="https://barttorvik.com/team.php?team=San+Diego&amp;year=2013" xr:uid="{F2A1DC79-9C1C-4DF0-8613-A6D536942401}"/>
    <hyperlink ref="M429" r:id="rId283" display="https://barttorvik.com/team.php?team=Sacramento+St.&amp;year=2013" xr:uid="{C2AE1861-8722-426A-8430-86BAE468401D}"/>
    <hyperlink ref="M431" r:id="rId284" display="https://barttorvik.com/team.php?team=Pepperdine&amp;year=2013" xr:uid="{ADCB9CE6-BD7D-4FC2-84E2-4EE0FAD92AFB}"/>
    <hyperlink ref="M433" r:id="rId285" display="https://barttorvik.com/team.php?team=UC+Davis&amp;year=2013" xr:uid="{7F6F7EA9-9F61-4F5F-992F-71890EBEAA70}"/>
    <hyperlink ref="M435" r:id="rId286" display="https://barttorvik.com/team.php?team=Cal+Poly&amp;year=2013" xr:uid="{6205F176-4935-41F4-BA45-562829D98D17}"/>
    <hyperlink ref="M437" r:id="rId287" display="https://barttorvik.com/team.php?team=Louisiana+Lafayette&amp;year=2013" xr:uid="{24E402A7-93E1-4266-A162-7B2C6FEFFAA2}"/>
    <hyperlink ref="M439" r:id="rId288" display="https://barttorvik.com/team.php?team=Jacksonville+St.&amp;year=2013" xr:uid="{560F5774-466F-4B74-B0D8-45EFF11FAE94}"/>
    <hyperlink ref="M441" r:id="rId289" display="https://barttorvik.com/team.php?team=Little+Rock&amp;year=2013" xr:uid="{E418DF3E-DAEF-42F1-AC95-6159DAF11470}"/>
    <hyperlink ref="M443" r:id="rId290" display="https://barttorvik.com/team.php?team=Southeast+Missouri+St.&amp;year=2013" xr:uid="{082AEC1F-C733-4FED-8C12-BA1D4DC0E028}"/>
    <hyperlink ref="M445" r:id="rId291" display="https://barttorvik.com/team.php?team=Bowling+Green&amp;year=2013" xr:uid="{ED65E5EF-7540-4F50-B864-D7714FE970B5}"/>
    <hyperlink ref="M447" r:id="rId292" display="https://barttorvik.com/team.php?team=Winthrop&amp;year=2013" xr:uid="{0A58BC33-5228-4FF2-9DCD-66DA86FE195B}"/>
    <hyperlink ref="M449" r:id="rId293" display="https://barttorvik.com/team.php?team=James+Madison&amp;year=2013" xr:uid="{70B16FA7-3A96-4CB9-B403-4AA13F3C6BD6}"/>
    <hyperlink ref="M450" r:id="rId294" display="https://barttorvik.com/team.php?team=James+Madison&amp;year=2013" xr:uid="{6715BD79-699D-4B9B-BF28-D485E6BC26DD}"/>
    <hyperlink ref="M451" r:id="rId295" display="https://barttorvik.com/team.php?team=Mississippi+St.&amp;year=2013" xr:uid="{9703752F-ECF8-4E04-9644-63699A050E7F}"/>
    <hyperlink ref="M453" r:id="rId296" display="https://barttorvik.com/team.php?team=Towson&amp;year=2013" xr:uid="{0113D444-7FD7-463B-A99E-A323803388D4}"/>
    <hyperlink ref="M455" r:id="rId297" display="https://barttorvik.com/team.php?team=Texas+Tech&amp;year=2013" xr:uid="{DD2931D2-FE37-4FBC-A8B3-AF00CE3146DC}"/>
    <hyperlink ref="M457" r:id="rId298" display="https://barttorvik.com/team.php?team=Texas+St.&amp;year=2013" xr:uid="{230E899A-1188-44E5-B306-916BC5997A88}"/>
    <hyperlink ref="N459" r:id="rId299" display="https://barttorvik.com/trank.php?&amp;begin=20121101&amp;end=20130318&amp;conlimit=All&amp;year=2013&amp;top=0&amp;venue=All&amp;type=N&amp;mingames=0&amp;quad=5&amp;rpi=" xr:uid="{E31FF9C1-CE1A-4B12-BEFF-D3AD7BD947CD}"/>
    <hyperlink ref="M460" r:id="rId300" display="https://barttorvik.com/team.php?team=New+Hampshire&amp;year=2013" xr:uid="{F144C86B-D3D2-45DC-AF49-9921957CD47F}"/>
    <hyperlink ref="M462" r:id="rId301" display="https://barttorvik.com/team.php?team=Georgia+St.&amp;year=2013" xr:uid="{27E3B5E7-2714-44BF-A582-993E8A9B6E46}"/>
    <hyperlink ref="M464" r:id="rId302" display="https://barttorvik.com/team.php?team=LIU+Brooklyn&amp;year=2013" xr:uid="{4D025B44-7302-4E3C-9504-D01A85398DA8}"/>
    <hyperlink ref="M465" r:id="rId303" display="https://barttorvik.com/team.php?team=LIU+Brooklyn&amp;year=2013" xr:uid="{4AB8B10E-1E19-430F-A36A-B529FC9294EA}"/>
    <hyperlink ref="M466" r:id="rId304" display="https://barttorvik.com/team.php?team=Marshall&amp;year=2013" xr:uid="{B734EB65-0471-43AD-AD36-DC1BDBFAEA8B}"/>
    <hyperlink ref="M468" r:id="rId305" display="https://barttorvik.com/team.php?team=Seattle&amp;year=2013" xr:uid="{7E21834F-A2FC-459B-BCE3-1F49E30A6F96}"/>
    <hyperlink ref="M470" r:id="rId306" display="https://barttorvik.com/team.php?team=Marist&amp;year=2013" xr:uid="{3EAF782F-64CF-44DD-8B6D-C0D5B93E515B}"/>
    <hyperlink ref="M472" r:id="rId307" display="https://barttorvik.com/team.php?team=Morehead+St.&amp;year=2013" xr:uid="{AEE90423-D780-4124-99F6-A0B3CC333044}"/>
    <hyperlink ref="M474" r:id="rId308" display="https://barttorvik.com/team.php?team=Yale&amp;year=2013" xr:uid="{5F4CDD9D-6A9D-4913-96E3-6AD3213E5B58}"/>
    <hyperlink ref="M476" r:id="rId309" display="https://barttorvik.com/team.php?team=Norfolk+St.&amp;year=2013" xr:uid="{B5029121-4718-446B-88FC-553E35C0E9FD}"/>
    <hyperlink ref="M478" r:id="rId310" display="https://barttorvik.com/team.php?team=Portland&amp;year=2013" xr:uid="{7EAA8E0F-025A-49BE-8B14-99162779F7EB}"/>
    <hyperlink ref="M480" r:id="rId311" display="https://barttorvik.com/team.php?team=IPFW&amp;year=2013" xr:uid="{138EF7FE-D408-48AB-AF10-2508084F2EF5}"/>
    <hyperlink ref="M482" r:id="rId312" display="https://barttorvik.com/team.php?team=Cornell&amp;year=2013" xr:uid="{24CB2843-AF9C-42F2-90DE-CF552FD92186}"/>
    <hyperlink ref="M484" r:id="rId313" display="https://barttorvik.com/team.php?team=Lipscomb&amp;year=2013" xr:uid="{7EEC16D3-11D6-4B52-BCF2-7315C43B68E1}"/>
    <hyperlink ref="M486" r:id="rId314" display="https://barttorvik.com/team.php?team=Tennessee+St.&amp;year=2013" xr:uid="{57C7AF51-9879-4507-B3E8-D178633FD560}"/>
    <hyperlink ref="M488" r:id="rId315" display="https://barttorvik.com/team.php?team=Florida+Atlantic&amp;year=2013" xr:uid="{6C2E77A5-75C2-45A4-AB5F-26234C7CC8DF}"/>
    <hyperlink ref="M490" r:id="rId316" display="https://barttorvik.com/team.php?team=San+Jose+St.&amp;year=2013" xr:uid="{C0E4B746-A0D6-4331-9EB8-FC1F0B5B83BB}"/>
    <hyperlink ref="M492" r:id="rId317" display="https://barttorvik.com/team.php?team=High+Point&amp;year=2013" xr:uid="{5C68748B-C13B-4EA1-86BD-87907B1E22A5}"/>
    <hyperlink ref="M494" r:id="rId318" display="https://barttorvik.com/team.php?team=Saint+Peter%27s&amp;year=2013" xr:uid="{50B51848-216F-4381-BD73-D79CC684CC32}"/>
    <hyperlink ref="M496" r:id="rId319" display="https://barttorvik.com/team.php?team=Chattanooga&amp;year=2013" xr:uid="{343DF35F-6BA0-410E-9540-62DFFD31145F}"/>
    <hyperlink ref="M498" r:id="rId320" display="https://barttorvik.com/team.php?team=Cleveland+St.&amp;year=2013" xr:uid="{5CAD3671-53DC-4535-9052-73B15F496128}"/>
    <hyperlink ref="M500" r:id="rId321" display="https://barttorvik.com/team.php?team=Radford&amp;year=2013" xr:uid="{B4923780-BF17-4402-B928-E65842B6E161}"/>
    <hyperlink ref="M502" r:id="rId322" display="https://barttorvik.com/team.php?team=North+Carolina+A%26T&amp;year=2013" xr:uid="{FACF4902-D443-43E8-B2F5-E8BC13C5BE9A}"/>
    <hyperlink ref="M503" r:id="rId323" display="https://barttorvik.com/team.php?team=North+Carolina+A%26T&amp;year=2013" xr:uid="{2CE18FEB-1046-438D-9581-E7A4F98BFA5E}"/>
    <hyperlink ref="M504" r:id="rId324" display="https://barttorvik.com/team.php?team=Ball+St.&amp;year=2013" xr:uid="{BE7611A7-71CB-4160-A361-9A0CA3FCECE2}"/>
    <hyperlink ref="M506" r:id="rId325" display="https://barttorvik.com/team.php?team=UNC+Wilmington&amp;year=2013" xr:uid="{2AD3C0ED-F69A-4BA5-BF1A-5C7EA98CEBF0}"/>
    <hyperlink ref="M508" r:id="rId326" display="https://barttorvik.com/team.php?team=Penn&amp;year=2013" xr:uid="{D519939F-F118-4A6B-B00F-AD43181DE2E6}"/>
    <hyperlink ref="N510" r:id="rId327" display="https://barttorvik.com/trank.php?&amp;begin=20121101&amp;end=20130318&amp;conlimit=All&amp;year=2013&amp;top=0&amp;venue=All&amp;type=N&amp;mingames=0&amp;quad=5&amp;rpi=" xr:uid="{C6A19A09-8AC9-4638-BC4E-E706B22598B8}"/>
    <hyperlink ref="M511" r:id="rId328" display="https://barttorvik.com/team.php?team=UC+Santa+Barbara&amp;year=2013" xr:uid="{D2BBF048-4B06-4F3C-9D6C-7DD6105C032A}"/>
    <hyperlink ref="M513" r:id="rId329" display="https://barttorvik.com/team.php?team=NJIT&amp;year=2013" xr:uid="{7C7D0A9B-25DE-4E79-857F-4A07F75B3DD4}"/>
    <hyperlink ref="M515" r:id="rId330" display="https://barttorvik.com/team.php?team=Morgan+St.&amp;year=2013" xr:uid="{6BCFF356-671F-44B7-89CB-7DAEFFF630C6}"/>
    <hyperlink ref="M517" r:id="rId331" display="https://barttorvik.com/team.php?team=TCU&amp;year=2013" xr:uid="{3B269E34-2F84-442C-A1D0-A9C49C165076}"/>
    <hyperlink ref="M519" r:id="rId332" display="https://barttorvik.com/team.php?team=Coastal+Carolina&amp;year=2013" xr:uid="{2AF87066-1246-424B-9BBF-6CC4B4F7748E}"/>
    <hyperlink ref="M521" r:id="rId333" display="https://barttorvik.com/team.php?team=Sam+Houston+St.&amp;year=2013" xr:uid="{A4135E0E-3384-4DDA-8238-5ECF0F3901FD}"/>
    <hyperlink ref="M523" r:id="rId334" display="https://barttorvik.com/team.php?team=Cal+St.+Bakersfield&amp;year=2013" xr:uid="{F04C7A9A-37DE-4B4D-89AA-BE71A75C6324}"/>
    <hyperlink ref="M525" r:id="rId335" display="https://barttorvik.com/team.php?team=South+Alabama&amp;year=2013" xr:uid="{05475EDF-798F-4DA5-97D2-178C758F745F}"/>
    <hyperlink ref="M527" r:id="rId336" display="https://barttorvik.com/team.php?team=Monmouth&amp;year=2013" xr:uid="{D24875AA-64AC-48C5-88C0-1121C6849344}"/>
    <hyperlink ref="M529" r:id="rId337" display="https://barttorvik.com/team.php?team=Colgate&amp;year=2013" xr:uid="{ACA41DF9-4405-49D9-977A-6D25A51DD29B}"/>
    <hyperlink ref="M531" r:id="rId338" display="https://barttorvik.com/team.php?team=Old+Dominion&amp;year=2013" xr:uid="{B0EFC18A-877C-4F08-BD22-B34D1A5846B6}"/>
    <hyperlink ref="M533" r:id="rId339" display="https://barttorvik.com/team.php?team=Fordham&amp;year=2013" xr:uid="{CB8D21EB-FCED-4ACD-A99F-24EAADD4FD94}"/>
    <hyperlink ref="M535" r:id="rId340" display="https://barttorvik.com/team.php?team=Northern+Kentucky&amp;year=2013" xr:uid="{2FC4104B-E348-4301-9A86-0EC15460C143}"/>
    <hyperlink ref="M537" r:id="rId341" display="https://barttorvik.com/team.php?team=Manhattan&amp;year=2013" xr:uid="{E720EEF2-722F-40E4-AA1F-920C426A8EA5}"/>
    <hyperlink ref="M539" r:id="rId342" display="https://barttorvik.com/team.php?team=Coppin+St.&amp;year=2013" xr:uid="{369EC196-3EA9-48B6-85DD-4E6038F508B5}"/>
    <hyperlink ref="M541" r:id="rId343" display="https://barttorvik.com/team.php?team=Eastern+Washington&amp;year=2013" xr:uid="{721BFD46-83A1-4BBF-A9EE-77B96CBB4D83}"/>
    <hyperlink ref="M543" r:id="rId344" display="https://barttorvik.com/team.php?team=Navy&amp;year=2013" xr:uid="{44A19D6C-78B0-4886-B8DF-FFD23892C573}"/>
    <hyperlink ref="M545" r:id="rId345" display="https://barttorvik.com/team.php?team=South+Dakota&amp;year=2013" xr:uid="{084CA67F-5CE6-4FB8-9F85-B02EFE5D01BD}"/>
    <hyperlink ref="M547" r:id="rId346" display="https://barttorvik.com/team.php?team=Texas+Southern&amp;year=2013" xr:uid="{F2540847-A5FB-473B-803B-D6DBE48F78D7}"/>
    <hyperlink ref="M549" r:id="rId347" display="https://barttorvik.com/team.php?team=Bethune+Cookman&amp;year=2013" xr:uid="{D37588D4-6137-459A-85BD-A4AE36864D1D}"/>
    <hyperlink ref="M551" r:id="rId348" display="https://barttorvik.com/team.php?team=UTSA&amp;year=2013" xr:uid="{3F869AC4-F661-4B1B-8D0D-807D2C0A2BC4}"/>
    <hyperlink ref="M553" r:id="rId349" display="https://barttorvik.com/team.php?team=Lafayette&amp;year=2013" xr:uid="{CED445BF-4303-4510-B3B6-AD64DDA1AFFA}"/>
    <hyperlink ref="M555" r:id="rId350" display="https://barttorvik.com/team.php?team=Eastern+Michigan&amp;year=2013" xr:uid="{050C68F6-5B07-49B3-B125-A2F544D43E72}"/>
    <hyperlink ref="M557" r:id="rId351" display="https://barttorvik.com/team.php?team=Stetson&amp;year=2013" xr:uid="{4A353369-5B2C-4C5D-97E8-0D9D1D978488}"/>
    <hyperlink ref="M559" r:id="rId352" display="https://barttorvik.com/team.php?team=Central+Arkansas&amp;year=2013" xr:uid="{F44B7D4F-55E5-4C2B-BFE4-F301B716C5B6}"/>
    <hyperlink ref="N561" r:id="rId353" display="https://barttorvik.com/trank.php?&amp;begin=20121101&amp;end=20130318&amp;conlimit=All&amp;year=2013&amp;top=0&amp;venue=All&amp;type=N&amp;mingames=0&amp;quad=5&amp;rpi=" xr:uid="{0B896F53-7D49-4600-9BFD-C4B370156260}"/>
    <hyperlink ref="M562" r:id="rId354" display="https://barttorvik.com/team.php?team=Campbell&amp;year=2013" xr:uid="{CBFC531E-2502-49C9-BDB9-D6D68EAEA441}"/>
    <hyperlink ref="M564" r:id="rId355" display="https://barttorvik.com/team.php?team=Eastern+Illinois&amp;year=2013" xr:uid="{0C486F8F-52EE-462D-93E9-53F487F604E8}"/>
    <hyperlink ref="M566" r:id="rId356" display="https://barttorvik.com/team.php?team=Siena&amp;year=2013" xr:uid="{D370CE6D-742C-4CB4-94A7-F0B08185FD2C}"/>
    <hyperlink ref="M568" r:id="rId357" display="https://barttorvik.com/team.php?team=Mount+St.+Mary%27s&amp;year=2013" xr:uid="{6AAF35BE-10BF-4E4C-94E6-59D4659BF675}"/>
    <hyperlink ref="M570" r:id="rId358" display="https://barttorvik.com/team.php?team=McNeese+St.&amp;year=2013" xr:uid="{7198F787-C439-4D94-BE88-5007E84DEBFF}"/>
    <hyperlink ref="M572" r:id="rId359" display="https://barttorvik.com/team.php?team=IUPUI&amp;year=2013" xr:uid="{25DBBD63-AA8A-4A21-9172-444467C9BF1D}"/>
    <hyperlink ref="M574" r:id="rId360" display="https://barttorvik.com/team.php?team=Northern+Arizona&amp;year=2013" xr:uid="{344778AF-EAD3-4D43-A83C-1260EFE96A9E}"/>
    <hyperlink ref="M576" r:id="rId361" display="https://barttorvik.com/team.php?team=Brown&amp;year=2013" xr:uid="{3472A4B1-64EF-432B-B8E2-A9FDBFCBE063}"/>
    <hyperlink ref="M578" r:id="rId362" display="https://barttorvik.com/team.php?team=Northern+Colorado&amp;year=2013" xr:uid="{9D99E928-A65B-4E4A-A5C1-CB5745823AC9}"/>
    <hyperlink ref="M580" r:id="rId363" display="https://barttorvik.com/team.php?team=UNC+Greensboro&amp;year=2013" xr:uid="{1AE7D0A8-A30E-4299-AF02-E0C255FBBE23}"/>
    <hyperlink ref="M582" r:id="rId364" display="https://barttorvik.com/team.php?team=Georgia+Southern&amp;year=2013" xr:uid="{6DA4EDC5-C3AC-4A3C-8709-BFB8ED51F9B2}"/>
    <hyperlink ref="M584" r:id="rId365" display="https://barttorvik.com/team.php?team=Hampton&amp;year=2013" xr:uid="{4E4BBA21-C6C1-4C45-99F6-5A6253771EF9}"/>
    <hyperlink ref="M586" r:id="rId366" display="https://barttorvik.com/team.php?team=Tennessee+Tech&amp;year=2013" xr:uid="{4F47199B-393E-43BB-8863-68CA211517E0}"/>
    <hyperlink ref="M588" r:id="rId367" display="https://barttorvik.com/team.php?team=Maine&amp;year=2013" xr:uid="{AEB8BE02-C07D-4F91-A278-37F05E9ED610}"/>
    <hyperlink ref="M590" r:id="rId368" display="https://barttorvik.com/team.php?team=American&amp;year=2013" xr:uid="{6CD3EFC1-2E5C-4925-88EE-EB4A28454FDE}"/>
    <hyperlink ref="M592" r:id="rId369" display="https://barttorvik.com/team.php?team=Portland+St.&amp;year=2013" xr:uid="{F29FBC2C-E129-4E28-A0CD-E37E0976D21F}"/>
    <hyperlink ref="M594" r:id="rId370" display="https://barttorvik.com/team.php?team=VMI&amp;year=2013" xr:uid="{BDAA7E83-0713-43EE-B47B-D7993134AE6F}"/>
    <hyperlink ref="M596" r:id="rId371" display="https://barttorvik.com/team.php?team=North+Dakota&amp;year=2013" xr:uid="{C3B6C9A7-E279-46DA-88AE-4BDC6DAC9854}"/>
    <hyperlink ref="M598" r:id="rId372" display="https://barttorvik.com/team.php?team=Dartmouth&amp;year=2013" xr:uid="{948ACD2C-1A93-48DE-A3FC-12D3630BA423}"/>
    <hyperlink ref="M600" r:id="rId373" display="https://barttorvik.com/team.php?team=Rice&amp;year=2013" xr:uid="{1F0011DC-5002-4755-BEA3-631915726DE2}"/>
    <hyperlink ref="M602" r:id="rId374" display="https://barttorvik.com/team.php?team=Jackson+St.&amp;year=2013" xr:uid="{112A98AB-69D5-4519-80F7-0AEE4BDDBFA8}"/>
    <hyperlink ref="M604" r:id="rId375" display="https://barttorvik.com/team.php?team=Austin+Peay&amp;year=2013" xr:uid="{8DF406A6-4B8C-4504-AA15-D8CABBF3D9C0}"/>
    <hyperlink ref="M606" r:id="rId376" display="https://barttorvik.com/team.php?team=Montana+St.&amp;year=2013" xr:uid="{175DF500-CFE5-4597-92CE-5FB14F148BAE}"/>
    <hyperlink ref="M608" r:id="rId377" display="https://barttorvik.com/team.php?team=Prairie+View+A%26M&amp;year=2013" xr:uid="{20FEB108-DAB4-4503-AC16-1627B385FC95}"/>
    <hyperlink ref="M610" r:id="rId378" display="https://barttorvik.com/team.php?team=Troy&amp;year=2013" xr:uid="{80C5CCC6-52E4-4289-8B3D-3475F8EA04AF}"/>
    <hyperlink ref="N612" r:id="rId379" display="https://barttorvik.com/trank.php?&amp;begin=20121101&amp;end=20130318&amp;conlimit=All&amp;year=2013&amp;top=0&amp;venue=All&amp;type=N&amp;mingames=0&amp;quad=5&amp;rpi=" xr:uid="{262E7DA4-A0C8-4991-BD4D-54D88402C26D}"/>
    <hyperlink ref="M613" r:id="rId380" display="https://barttorvik.com/team.php?team=Utah+Valley&amp;year=2013" xr:uid="{D1544370-B4BE-4C69-8B40-CBD48796F8BD}"/>
    <hyperlink ref="M615" r:id="rId381" display="https://barttorvik.com/team.php?team=Fairleigh+Dickinson&amp;year=2013" xr:uid="{90295C6E-AFA8-44F8-BCAC-5ECE0DAEE097}"/>
    <hyperlink ref="M617" r:id="rId382" display="https://barttorvik.com/team.php?team=UMBC&amp;year=2013" xr:uid="{F3DD6A7E-13F0-4322-899C-9D2E763DACA0}"/>
    <hyperlink ref="M619" r:id="rId383" display="https://barttorvik.com/team.php?team=Chicago+St.&amp;year=2013" xr:uid="{532F14E5-32BD-470A-BE08-D1933ACDD98F}"/>
    <hyperlink ref="M621" r:id="rId384" display="https://barttorvik.com/team.php?team=Liberty&amp;year=2013" xr:uid="{A24A9662-CCEA-4C8B-B1D9-AC8AEF40F3AA}"/>
    <hyperlink ref="M622" r:id="rId385" display="https://barttorvik.com/team.php?team=Liberty&amp;year=2013" xr:uid="{D63E70E3-9F58-4BA7-9C58-C7C95FC3F270}"/>
    <hyperlink ref="M623" r:id="rId386" display="https://barttorvik.com/team.php?team=Alcorn+St.&amp;year=2013" xr:uid="{892FB33B-E460-4C5B-A2C0-CC842FB4F8D6}"/>
    <hyperlink ref="M625" r:id="rId387" display="https://barttorvik.com/team.php?team=SIU+Edwardsville&amp;year=2013" xr:uid="{17F02DA0-E178-471A-8521-68E1A2B0A121}"/>
    <hyperlink ref="M627" r:id="rId388" display="https://barttorvik.com/team.php?team=Appalachian+St.&amp;year=2013" xr:uid="{21190A26-3194-4608-94E8-19C37D753D65}"/>
    <hyperlink ref="M629" r:id="rId389" display="https://barttorvik.com/team.php?team=Hofstra&amp;year=2013" xr:uid="{431FF21B-B5B6-46DE-B46A-D69F83FB07FE}"/>
    <hyperlink ref="M631" r:id="rId390" display="https://barttorvik.com/team.php?team=Sacred+Heart&amp;year=2013" xr:uid="{3A4F59C1-EC62-4B0C-9B60-FBEC4E25F967}"/>
    <hyperlink ref="M633" r:id="rId391" display="https://barttorvik.com/team.php?team=Southeastern+Louisiana&amp;year=2013" xr:uid="{4D77610E-9E70-47EC-B513-5CF386C169A3}"/>
    <hyperlink ref="M635" r:id="rId392" display="https://barttorvik.com/team.php?team=UMKC&amp;year=2013" xr:uid="{5F602DA4-B9FF-47D0-AE8E-6E39A09B6767}"/>
    <hyperlink ref="M637" r:id="rId393" display="https://barttorvik.com/team.php?team=UT+Rio+Grande+Valley&amp;year=2013" xr:uid="{0221FE08-EFBD-4B14-BD03-70812695C5EC}"/>
    <hyperlink ref="M639" r:id="rId394" display="https://barttorvik.com/team.php?team=Houston+Christian&amp;year=2013" xr:uid="{EF17109D-5C87-4A06-A6C0-30E90B68267D}"/>
    <hyperlink ref="M641" r:id="rId395" display="https://barttorvik.com/team.php?team=Alabama+A%26M&amp;year=2013" xr:uid="{39FBA5AB-67B4-424E-9603-CCDA6C1BF275}"/>
    <hyperlink ref="M643" r:id="rId396" display="https://barttorvik.com/team.php?team=Nebraska+Omaha&amp;year=2013" xr:uid="{2CBAB333-F69E-4653-A356-250A9647E444}"/>
    <hyperlink ref="M645" r:id="rId397" display="https://barttorvik.com/team.php?team=Missouri+St.&amp;year=2013" xr:uid="{BD30F637-6B2A-4DD7-832E-6F3B2E97D03D}"/>
    <hyperlink ref="M647" r:id="rId398" display="https://barttorvik.com/team.php?team=Delaware+St.&amp;year=2013" xr:uid="{625242C9-732C-46BE-8356-47BE5FDD4438}"/>
    <hyperlink ref="M649" r:id="rId399" display="https://barttorvik.com/team.php?team=Samford&amp;year=2013" xr:uid="{75473B3D-3FCE-46CE-91D8-63D934CF1D5D}"/>
    <hyperlink ref="M651" r:id="rId400" display="https://barttorvik.com/team.php?team=Jacksonville&amp;year=2013" xr:uid="{67AC7E6E-54F1-4AAB-B4FC-4490CC0751C9}"/>
    <hyperlink ref="M653" r:id="rId401" display="https://barttorvik.com/team.php?team=Milwaukee&amp;year=2013" xr:uid="{AFDC34F3-3F70-4C84-AA35-668BC6E124AA}"/>
    <hyperlink ref="M655" r:id="rId402" display="https://barttorvik.com/team.php?team=Alabama+St.&amp;year=2013" xr:uid="{1371C75C-B57E-4FB2-8736-219F338FEF7E}"/>
    <hyperlink ref="M657" r:id="rId403" display="https://barttorvik.com/team.php?team=Louisiana+Monroe&amp;year=2013" xr:uid="{FB936094-A943-4E7A-A5C5-E04920BF6002}"/>
    <hyperlink ref="M659" r:id="rId404" display="https://barttorvik.com/team.php?team=Nicholls+St.&amp;year=2013" xr:uid="{01D6DC84-ABD2-4C34-A691-4E355F04042B}"/>
    <hyperlink ref="M661" r:id="rId405" display="https://barttorvik.com/team.php?team=Idaho+St.&amp;year=2013" xr:uid="{E96633F4-0DD3-4AFF-910F-C78AB7B166DA}"/>
    <hyperlink ref="N663" r:id="rId406" display="https://barttorvik.com/trank.php?&amp;begin=20121101&amp;end=20130318&amp;conlimit=All&amp;year=2013&amp;top=0&amp;venue=All&amp;type=N&amp;mingames=0&amp;quad=5&amp;rpi=" xr:uid="{9B36AF9C-C633-46BD-AD59-5993D814FA05}"/>
    <hyperlink ref="M664" r:id="rId407" display="https://barttorvik.com/team.php?team=Howard&amp;year=2013" xr:uid="{F5E297C4-6678-4795-B600-966A8D1C0DE1}"/>
    <hyperlink ref="M666" r:id="rId408" display="https://barttorvik.com/team.php?team=Arkansas+Pine+Bluff&amp;year=2013" xr:uid="{058010C6-B526-405D-B056-CCEF36A863E3}"/>
    <hyperlink ref="M668" r:id="rId409" display="https://barttorvik.com/team.php?team=St.+Francis+PA&amp;year=2013" xr:uid="{70B3AB02-9DB4-4EA6-98B2-942ACAC9A236}"/>
    <hyperlink ref="M670" r:id="rId410" display="https://barttorvik.com/team.php?team=Kennesaw+St.&amp;year=2013" xr:uid="{74C15BB3-3673-427B-8241-642D964AC6B7}"/>
    <hyperlink ref="M672" r:id="rId411" display="https://barttorvik.com/team.php?team=Northern+Illinois&amp;year=2013" xr:uid="{85089748-1E24-4DBE-9B68-F344D8AE00A3}"/>
    <hyperlink ref="M674" r:id="rId412" display="https://barttorvik.com/team.php?team=Texas+A%26M+Corpus+Chris&amp;year=2013" xr:uid="{8F0B368A-96F4-494D-AB90-5789283809E0}"/>
    <hyperlink ref="M676" r:id="rId413" display="https://barttorvik.com/team.php?team=Florida+A%26M&amp;year=2013" xr:uid="{F785B3D5-4274-443D-8994-C3DE0E9AF5DB}"/>
    <hyperlink ref="M678" r:id="rId414" display="https://barttorvik.com/team.php?team=Tennessee+Martin&amp;year=2013" xr:uid="{F2AFA807-304B-40B3-9237-38DB39513AA7}"/>
    <hyperlink ref="M680" r:id="rId415" display="https://barttorvik.com/team.php?team=Southern+Utah&amp;year=2013" xr:uid="{668A4EF7-DAC4-43E0-88EB-2AF7F45CB3C0}"/>
    <hyperlink ref="M682" r:id="rId416" display="https://barttorvik.com/team.php?team=South+Carolina+St.&amp;year=2013" xr:uid="{397CBAAE-9964-4D83-A909-71B1E1D546D7}"/>
    <hyperlink ref="M684" r:id="rId417" display="https://barttorvik.com/team.php?team=Mississippi+Valley+St.&amp;year=2013" xr:uid="{D101EDFB-20EB-45EC-BA69-88086EF204AF}"/>
    <hyperlink ref="M686" r:id="rId418" display="https://barttorvik.com/team.php?team=UC+Riverside&amp;year=2013" xr:uid="{6ACB4B6F-F3D0-4FC7-920B-C0F7D9A8BF5A}"/>
    <hyperlink ref="M688" r:id="rId419" display="https://barttorvik.com/team.php?team=Lamar&amp;year=2013" xr:uid="{C0C80859-9836-490E-BB6B-001F6EC45822}"/>
    <hyperlink ref="M690" r:id="rId420" display="https://barttorvik.com/team.php?team=Binghamton&amp;year=2013" xr:uid="{96AA922A-3569-496A-8913-3235D10E7B5D}"/>
    <hyperlink ref="M692" r:id="rId421" display="https://barttorvik.com/team.php?team=East+Tennessee+St.&amp;year=2013" xr:uid="{180DCCD7-CD7F-4E0E-ABF8-4F8B1D00B67C}"/>
    <hyperlink ref="M694" r:id="rId422" display="https://barttorvik.com/team.php?team=The+Citadel&amp;year=2013" xr:uid="{8EB8BCEA-AAF6-4C59-B3DF-3AC983DA39FE}"/>
    <hyperlink ref="M696" r:id="rId423" display="https://barttorvik.com/team.php?team=New+Orleans&amp;year=2013" xr:uid="{2E026E6D-22DB-46E0-91F7-8AD94BC10AEB}"/>
    <hyperlink ref="M698" r:id="rId424" display="https://barttorvik.com/team.php?team=Furman&amp;year=2013" xr:uid="{551EA758-F3C9-414C-ACFB-693DF0B3C0BB}"/>
    <hyperlink ref="M700" r:id="rId425" display="https://barttorvik.com/team.php?team=Maryland+Eastern+Shore&amp;year=2013" xr:uid="{010A8C64-8C5D-463F-A66F-12E791651C23}"/>
    <hyperlink ref="M702" r:id="rId426" display="https://barttorvik.com/team.php?team=Longwood&amp;year=2013" xr:uid="{5C03DE15-0591-43C0-B3F8-97BE7F12E29A}"/>
    <hyperlink ref="M704" r:id="rId427" display="https://barttorvik.com/team.php?team=Presbyterian&amp;year=2013" xr:uid="{DE36AA15-69B3-4015-9EBE-90B3B8257496}"/>
    <hyperlink ref="M706" r:id="rId428" display="https://barttorvik.com/team.php?team=Grambling+St.&amp;year=2013" xr:uid="{B0C3E1C7-E786-4B56-BDBC-6454BECC3B0F}"/>
    <hyperlink ref="N708" r:id="rId429" display="https://barttorvik.com/trank.php?&amp;begin=20121101&amp;end=20130318&amp;conlimit=All&amp;year=2013&amp;top=0&amp;venue=All&amp;type=N&amp;mingames=0&amp;quad=5&amp;rpi=" xr:uid="{2799A49B-7807-470A-887D-ECA7A00DA6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momentum </vt:lpstr>
      <vt:lpstr>T-Rank Numbers</vt:lpstr>
      <vt:lpstr>NONCON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2024-03-03T23:26:20Z</dcterms:created>
  <dcterms:modified xsi:type="dcterms:W3CDTF">2025-02-14T22:02:54Z</dcterms:modified>
</cp:coreProperties>
</file>