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amj\OneDrive\Desktop\Sports\ALL RPPF\NEWEST\RW4 added\"/>
    </mc:Choice>
  </mc:AlternateContent>
  <xr:revisionPtr revIDLastSave="0" documentId="13_ncr:1_{3BA70BA3-BCD8-40FA-9B58-3832BBEBD583}" xr6:coauthVersionLast="47" xr6:coauthVersionMax="47" xr10:uidLastSave="{00000000-0000-0000-0000-000000000000}"/>
  <bookViews>
    <workbookView xWindow="-120" yWindow="-120" windowWidth="29040" windowHeight="15720" xr2:uid="{4814C8B7-9471-4DCA-B27B-ECDC6E153EA7}"/>
  </bookViews>
  <sheets>
    <sheet name="values" sheetId="1" r:id="rId1"/>
    <sheet name="NONCON" sheetId="4" r:id="rId2"/>
    <sheet name="momentum " sheetId="3" r:id="rId3"/>
    <sheet name="t-rank vals" sheetId="2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2" i="1" l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AX3" i="1" l="1"/>
  <c r="AX4" i="1"/>
  <c r="AX5" i="1"/>
  <c r="AX6" i="1"/>
  <c r="AX7" i="1"/>
  <c r="AX8" i="1"/>
  <c r="AX9" i="1"/>
  <c r="AX10" i="1"/>
  <c r="AX11" i="1"/>
  <c r="AX12" i="1"/>
  <c r="AX13" i="1"/>
  <c r="AX14" i="1"/>
  <c r="AX15" i="1"/>
  <c r="AX16" i="1"/>
  <c r="AX18" i="1"/>
  <c r="AX19" i="1"/>
  <c r="AX21" i="1"/>
  <c r="AX22" i="1"/>
  <c r="AX25" i="1"/>
  <c r="AX32" i="1"/>
  <c r="AX17" i="1"/>
  <c r="AX20" i="1"/>
  <c r="AX23" i="1"/>
  <c r="AX24" i="1"/>
  <c r="AX26" i="1"/>
  <c r="AX27" i="1"/>
  <c r="AX28" i="1"/>
  <c r="AX29" i="1"/>
  <c r="AX30" i="1"/>
  <c r="AX31" i="1"/>
  <c r="AX33" i="1"/>
  <c r="AX34" i="1"/>
  <c r="AX35" i="1"/>
  <c r="AX36" i="1"/>
  <c r="AX37" i="1"/>
  <c r="AX38" i="1"/>
  <c r="AX39" i="1"/>
  <c r="AX40" i="1"/>
  <c r="AX41" i="1"/>
  <c r="AX42" i="1"/>
  <c r="AX43" i="1"/>
  <c r="AX44" i="1"/>
  <c r="AX45" i="1"/>
  <c r="AX46" i="1"/>
  <c r="AX47" i="1"/>
  <c r="AX48" i="1"/>
  <c r="AX49" i="1"/>
  <c r="AX50" i="1"/>
  <c r="AX51" i="1"/>
  <c r="AX52" i="1"/>
  <c r="AX53" i="1"/>
  <c r="AX54" i="1"/>
  <c r="AX55" i="1"/>
  <c r="AX56" i="1"/>
  <c r="AX57" i="1"/>
  <c r="AX58" i="1"/>
  <c r="AX59" i="1"/>
  <c r="AX60" i="1"/>
  <c r="AX61" i="1"/>
  <c r="AX62" i="1"/>
  <c r="AX63" i="1"/>
  <c r="AX64" i="1"/>
  <c r="AX65" i="1"/>
  <c r="AX66" i="1"/>
  <c r="AX67" i="1"/>
  <c r="AX68" i="1"/>
  <c r="AX69" i="1"/>
  <c r="AX70" i="1"/>
  <c r="AX71" i="1"/>
  <c r="AX72" i="1"/>
  <c r="AX73" i="1"/>
  <c r="AX74" i="1"/>
  <c r="AX75" i="1"/>
  <c r="AX76" i="1"/>
  <c r="AX77" i="1"/>
  <c r="AX78" i="1"/>
  <c r="AX79" i="1"/>
  <c r="AX80" i="1"/>
  <c r="AX81" i="1"/>
  <c r="AX82" i="1"/>
  <c r="AX83" i="1"/>
  <c r="AX84" i="1"/>
  <c r="AX85" i="1"/>
  <c r="AX86" i="1"/>
  <c r="AX87" i="1"/>
  <c r="AX88" i="1"/>
  <c r="AX89" i="1"/>
  <c r="AX90" i="1"/>
  <c r="AX91" i="1"/>
  <c r="AX92" i="1"/>
  <c r="AX93" i="1"/>
  <c r="AX94" i="1"/>
  <c r="AX95" i="1"/>
  <c r="AX96" i="1"/>
  <c r="AX97" i="1"/>
  <c r="AX98" i="1"/>
  <c r="AX99" i="1"/>
  <c r="AX100" i="1"/>
  <c r="AX101" i="1"/>
  <c r="AX102" i="1"/>
  <c r="AX103" i="1"/>
  <c r="AX104" i="1"/>
  <c r="AX105" i="1"/>
  <c r="AX106" i="1"/>
  <c r="AX107" i="1"/>
  <c r="AX108" i="1"/>
  <c r="AX109" i="1"/>
  <c r="AX110" i="1"/>
  <c r="AX111" i="1"/>
  <c r="AX112" i="1"/>
  <c r="AX113" i="1"/>
  <c r="AX114" i="1"/>
  <c r="AX115" i="1"/>
  <c r="AX116" i="1"/>
  <c r="AX117" i="1"/>
  <c r="AX118" i="1"/>
  <c r="AX119" i="1"/>
  <c r="AX120" i="1"/>
  <c r="AX121" i="1"/>
  <c r="AX122" i="1"/>
  <c r="AX123" i="1"/>
  <c r="AX124" i="1"/>
  <c r="AX125" i="1"/>
  <c r="AX126" i="1"/>
  <c r="AX127" i="1"/>
  <c r="AX128" i="1"/>
  <c r="AX129" i="1"/>
  <c r="AX130" i="1"/>
  <c r="AX131" i="1"/>
  <c r="AX132" i="1"/>
  <c r="AX133" i="1"/>
  <c r="AX134" i="1"/>
  <c r="AX135" i="1"/>
  <c r="AX136" i="1"/>
  <c r="AX137" i="1"/>
  <c r="AX138" i="1"/>
  <c r="AX139" i="1"/>
  <c r="AX140" i="1"/>
  <c r="AX141" i="1"/>
  <c r="AX142" i="1"/>
  <c r="AX143" i="1"/>
  <c r="AX144" i="1"/>
  <c r="AX145" i="1"/>
  <c r="AX146" i="1"/>
  <c r="AX147" i="1"/>
  <c r="AX148" i="1"/>
  <c r="AX149" i="1"/>
  <c r="AX150" i="1"/>
  <c r="AX151" i="1"/>
  <c r="AX152" i="1"/>
  <c r="AX153" i="1"/>
  <c r="AX154" i="1"/>
  <c r="AX155" i="1"/>
  <c r="AX156" i="1"/>
  <c r="AX157" i="1"/>
  <c r="AX158" i="1"/>
  <c r="AX159" i="1"/>
  <c r="AX160" i="1"/>
  <c r="AX161" i="1"/>
  <c r="AX162" i="1"/>
  <c r="AX163" i="1"/>
  <c r="AX164" i="1"/>
  <c r="AX165" i="1"/>
  <c r="AX166" i="1"/>
  <c r="AX167" i="1"/>
  <c r="AX168" i="1"/>
  <c r="AX169" i="1"/>
  <c r="AX170" i="1"/>
  <c r="AX171" i="1"/>
  <c r="AX172" i="1"/>
  <c r="AX173" i="1"/>
  <c r="AX174" i="1"/>
  <c r="AX175" i="1"/>
  <c r="AX176" i="1"/>
  <c r="AX177" i="1"/>
  <c r="AX178" i="1"/>
  <c r="AX179" i="1"/>
  <c r="AX180" i="1"/>
  <c r="AX181" i="1"/>
  <c r="AX182" i="1"/>
  <c r="AX183" i="1"/>
  <c r="AX184" i="1"/>
  <c r="AX185" i="1"/>
  <c r="AX186" i="1"/>
  <c r="AX187" i="1"/>
  <c r="AX188" i="1"/>
  <c r="AX189" i="1"/>
  <c r="AX190" i="1"/>
  <c r="AX191" i="1"/>
  <c r="AX192" i="1"/>
  <c r="AX193" i="1"/>
  <c r="AX194" i="1"/>
  <c r="AX195" i="1"/>
  <c r="AX196" i="1"/>
  <c r="AX197" i="1"/>
  <c r="AX198" i="1"/>
  <c r="AX199" i="1"/>
  <c r="AX200" i="1"/>
  <c r="AX201" i="1"/>
  <c r="AX202" i="1"/>
  <c r="AX203" i="1"/>
  <c r="AX204" i="1"/>
  <c r="AX205" i="1"/>
  <c r="AX206" i="1"/>
  <c r="AX207" i="1"/>
  <c r="AX208" i="1"/>
  <c r="AX209" i="1"/>
  <c r="AX210" i="1"/>
  <c r="AX211" i="1"/>
  <c r="AX212" i="1"/>
  <c r="AX213" i="1"/>
  <c r="AX214" i="1"/>
  <c r="AX215" i="1"/>
  <c r="AX216" i="1"/>
  <c r="AX217" i="1"/>
  <c r="AX218" i="1"/>
  <c r="AX219" i="1"/>
  <c r="AX220" i="1"/>
  <c r="AX221" i="1"/>
  <c r="AX222" i="1"/>
  <c r="AX223" i="1"/>
  <c r="AX224" i="1"/>
  <c r="AX225" i="1"/>
  <c r="AX226" i="1"/>
  <c r="AX227" i="1"/>
  <c r="AX228" i="1"/>
  <c r="AX229" i="1"/>
  <c r="AX230" i="1"/>
  <c r="AX231" i="1"/>
  <c r="AX232" i="1"/>
  <c r="AX233" i="1"/>
  <c r="AX234" i="1"/>
  <c r="AX235" i="1"/>
  <c r="AX236" i="1"/>
  <c r="AX237" i="1"/>
  <c r="AX238" i="1"/>
  <c r="AX239" i="1"/>
  <c r="AX240" i="1"/>
  <c r="AX241" i="1"/>
  <c r="AX242" i="1"/>
  <c r="AX243" i="1"/>
  <c r="AX244" i="1"/>
  <c r="AX245" i="1"/>
  <c r="AX246" i="1"/>
  <c r="AX247" i="1"/>
  <c r="AX248" i="1"/>
  <c r="AX249" i="1"/>
  <c r="AX250" i="1"/>
  <c r="AX251" i="1"/>
  <c r="AX252" i="1"/>
  <c r="AX253" i="1"/>
  <c r="AX254" i="1"/>
  <c r="AX255" i="1"/>
  <c r="AX256" i="1"/>
  <c r="AX257" i="1"/>
  <c r="AX258" i="1"/>
  <c r="AX259" i="1"/>
  <c r="AX260" i="1"/>
  <c r="AX261" i="1"/>
  <c r="AX262" i="1"/>
  <c r="AX263" i="1"/>
  <c r="AX264" i="1"/>
  <c r="AX265" i="1"/>
  <c r="AX266" i="1"/>
  <c r="AX267" i="1"/>
  <c r="AX268" i="1"/>
  <c r="AX269" i="1"/>
  <c r="AX270" i="1"/>
  <c r="AX271" i="1"/>
  <c r="AX272" i="1"/>
  <c r="AX273" i="1"/>
  <c r="AX274" i="1"/>
  <c r="AX275" i="1"/>
  <c r="AX276" i="1"/>
  <c r="AX277" i="1"/>
  <c r="AX278" i="1"/>
  <c r="AX279" i="1"/>
  <c r="AX280" i="1"/>
  <c r="AX281" i="1"/>
  <c r="AX282" i="1"/>
  <c r="AX283" i="1"/>
  <c r="AX284" i="1"/>
  <c r="AX285" i="1"/>
  <c r="AX286" i="1"/>
  <c r="AX287" i="1"/>
  <c r="AX288" i="1"/>
  <c r="AX289" i="1"/>
  <c r="AX290" i="1"/>
  <c r="AX291" i="1"/>
  <c r="AX292" i="1"/>
  <c r="AX293" i="1"/>
  <c r="AX294" i="1"/>
  <c r="AX295" i="1"/>
  <c r="AX296" i="1"/>
  <c r="AX297" i="1"/>
  <c r="AX298" i="1"/>
  <c r="AX299" i="1"/>
  <c r="AX300" i="1"/>
  <c r="AX301" i="1"/>
  <c r="AX302" i="1"/>
  <c r="AX303" i="1"/>
  <c r="AX304" i="1"/>
  <c r="AX305" i="1"/>
  <c r="AX306" i="1"/>
  <c r="AX307" i="1"/>
  <c r="AX308" i="1"/>
  <c r="AX309" i="1"/>
  <c r="AX310" i="1"/>
  <c r="AX311" i="1"/>
  <c r="AX312" i="1"/>
  <c r="AX313" i="1"/>
  <c r="AX314" i="1"/>
  <c r="AX315" i="1"/>
  <c r="AX316" i="1"/>
  <c r="AX317" i="1"/>
  <c r="AX318" i="1"/>
  <c r="AX319" i="1"/>
  <c r="AX320" i="1"/>
  <c r="AX321" i="1"/>
  <c r="AX322" i="1"/>
  <c r="AX323" i="1"/>
  <c r="AX324" i="1"/>
  <c r="AX325" i="1"/>
  <c r="AX326" i="1"/>
  <c r="AX327" i="1"/>
  <c r="AX328" i="1"/>
  <c r="AX329" i="1"/>
  <c r="AX330" i="1"/>
  <c r="AX331" i="1"/>
  <c r="AX332" i="1"/>
  <c r="AX333" i="1"/>
  <c r="AX334" i="1"/>
  <c r="AX335" i="1"/>
  <c r="AX336" i="1"/>
  <c r="AX337" i="1"/>
  <c r="AX338" i="1"/>
  <c r="AX339" i="1"/>
  <c r="AX340" i="1"/>
  <c r="AX341" i="1"/>
  <c r="AX342" i="1"/>
  <c r="AX343" i="1"/>
  <c r="AX344" i="1"/>
  <c r="AX345" i="1"/>
  <c r="AX346" i="1"/>
  <c r="AX347" i="1"/>
  <c r="AX348" i="1"/>
  <c r="AX349" i="1"/>
  <c r="AX350" i="1"/>
  <c r="AX351" i="1"/>
  <c r="AX352" i="1"/>
  <c r="AX353" i="1"/>
  <c r="AX354" i="1"/>
  <c r="AX2" i="1"/>
  <c r="X64" i="1" l="1"/>
  <c r="X291" i="1"/>
  <c r="X183" i="1"/>
  <c r="X98" i="1"/>
  <c r="X290" i="1"/>
  <c r="X194" i="1"/>
  <c r="X159" i="1"/>
  <c r="X145" i="1"/>
  <c r="X134" i="1"/>
  <c r="X122" i="1"/>
  <c r="X108" i="1"/>
  <c r="X95" i="1"/>
  <c r="X90" i="1"/>
  <c r="X76" i="1"/>
  <c r="X62" i="1"/>
  <c r="X50" i="1"/>
  <c r="X36" i="1"/>
  <c r="X23" i="1"/>
  <c r="X14" i="1"/>
  <c r="X349" i="1"/>
  <c r="X337" i="1"/>
  <c r="X325" i="1"/>
  <c r="X313" i="1"/>
  <c r="X301" i="1"/>
  <c r="X289" i="1"/>
  <c r="X277" i="1"/>
  <c r="X266" i="1"/>
  <c r="X253" i="1"/>
  <c r="X240" i="1"/>
  <c r="X228" i="1"/>
  <c r="X216" i="1"/>
  <c r="X205" i="1"/>
  <c r="X192" i="1"/>
  <c r="X181" i="1"/>
  <c r="X171" i="1"/>
  <c r="X156" i="1"/>
  <c r="X144" i="1"/>
  <c r="X131" i="1"/>
  <c r="X119" i="1"/>
  <c r="X110" i="1"/>
  <c r="X99" i="1"/>
  <c r="X86" i="1"/>
  <c r="X71" i="1"/>
  <c r="X61" i="1"/>
  <c r="X48" i="1"/>
  <c r="X41" i="1"/>
  <c r="X24" i="1"/>
  <c r="X15" i="1"/>
  <c r="X303" i="1"/>
  <c r="X207" i="1"/>
  <c r="X111" i="1"/>
  <c r="X302" i="1"/>
  <c r="X206" i="1"/>
  <c r="X299" i="1"/>
  <c r="X229" i="1"/>
  <c r="X146" i="1"/>
  <c r="X84" i="1"/>
  <c r="X347" i="1"/>
  <c r="X251" i="1"/>
  <c r="X155" i="1"/>
  <c r="X94" i="1"/>
  <c r="X37" i="1"/>
  <c r="X346" i="1"/>
  <c r="X334" i="1"/>
  <c r="X322" i="1"/>
  <c r="X310" i="1"/>
  <c r="X298" i="1"/>
  <c r="X286" i="1"/>
  <c r="X274" i="1"/>
  <c r="X262" i="1"/>
  <c r="X250" i="1"/>
  <c r="X238" i="1"/>
  <c r="X226" i="1"/>
  <c r="X214" i="1"/>
  <c r="X203" i="1"/>
  <c r="X190" i="1"/>
  <c r="X177" i="1"/>
  <c r="X165" i="1"/>
  <c r="X154" i="1"/>
  <c r="X143" i="1"/>
  <c r="X133" i="1"/>
  <c r="X118" i="1"/>
  <c r="X107" i="1"/>
  <c r="X96" i="1"/>
  <c r="X82" i="1"/>
  <c r="X70" i="1"/>
  <c r="X58" i="1"/>
  <c r="X46" i="1"/>
  <c r="X35" i="1"/>
  <c r="X22" i="1"/>
  <c r="X10" i="1"/>
  <c r="X351" i="1"/>
  <c r="X243" i="1"/>
  <c r="X135" i="1"/>
  <c r="X314" i="1"/>
  <c r="X217" i="1"/>
  <c r="X312" i="1"/>
  <c r="X241" i="1"/>
  <c r="X157" i="1"/>
  <c r="X38" i="1"/>
  <c r="X300" i="1"/>
  <c r="X215" i="1"/>
  <c r="X105" i="1"/>
  <c r="X11" i="1"/>
  <c r="X345" i="1"/>
  <c r="X332" i="1"/>
  <c r="X321" i="1"/>
  <c r="X308" i="1"/>
  <c r="X297" i="1"/>
  <c r="X285" i="1"/>
  <c r="X273" i="1"/>
  <c r="X261" i="1"/>
  <c r="X248" i="1"/>
  <c r="X237" i="1"/>
  <c r="X225" i="1"/>
  <c r="X212" i="1"/>
  <c r="X200" i="1"/>
  <c r="X189" i="1"/>
  <c r="X178" i="1"/>
  <c r="X166" i="1"/>
  <c r="X153" i="1"/>
  <c r="X141" i="1"/>
  <c r="X130" i="1"/>
  <c r="X112" i="1"/>
  <c r="X106" i="1"/>
  <c r="X93" i="1"/>
  <c r="X80" i="1"/>
  <c r="X69" i="1"/>
  <c r="X55" i="1"/>
  <c r="X43" i="1"/>
  <c r="X29" i="1"/>
  <c r="X21" i="1"/>
  <c r="X8" i="1"/>
  <c r="X327" i="1"/>
  <c r="X218" i="1"/>
  <c r="X88" i="1"/>
  <c r="X254" i="1"/>
  <c r="X348" i="1"/>
  <c r="X252" i="1"/>
  <c r="X168" i="1"/>
  <c r="X49" i="1"/>
  <c r="X311" i="1"/>
  <c r="X202" i="1"/>
  <c r="X83" i="1"/>
  <c r="X309" i="1"/>
  <c r="X260" i="1"/>
  <c r="X249" i="1"/>
  <c r="X235" i="1"/>
  <c r="X223" i="1"/>
  <c r="X213" i="1"/>
  <c r="X201" i="1"/>
  <c r="X188" i="1"/>
  <c r="X176" i="1"/>
  <c r="X164" i="1"/>
  <c r="X152" i="1"/>
  <c r="X140" i="1"/>
  <c r="X128" i="1"/>
  <c r="X115" i="1"/>
  <c r="X103" i="1"/>
  <c r="X87" i="1"/>
  <c r="X81" i="1"/>
  <c r="X68" i="1"/>
  <c r="X56" i="1"/>
  <c r="X45" i="1"/>
  <c r="X33" i="1"/>
  <c r="X20" i="1"/>
  <c r="X9" i="1"/>
  <c r="X315" i="1"/>
  <c r="X231" i="1"/>
  <c r="X147" i="1"/>
  <c r="X338" i="1"/>
  <c r="X242" i="1"/>
  <c r="X324" i="1"/>
  <c r="X219" i="1"/>
  <c r="X109" i="1"/>
  <c r="X12" i="1"/>
  <c r="X263" i="1"/>
  <c r="X167" i="1"/>
  <c r="X59" i="1"/>
  <c r="X320" i="1"/>
  <c r="X2" i="1"/>
  <c r="X343" i="1"/>
  <c r="X331" i="1"/>
  <c r="X319" i="1"/>
  <c r="X307" i="1"/>
  <c r="X295" i="1"/>
  <c r="X284" i="1"/>
  <c r="X271" i="1"/>
  <c r="X259" i="1"/>
  <c r="X247" i="1"/>
  <c r="X236" i="1"/>
  <c r="X224" i="1"/>
  <c r="X210" i="1"/>
  <c r="X199" i="1"/>
  <c r="X186" i="1"/>
  <c r="X175" i="1"/>
  <c r="X162" i="1"/>
  <c r="X149" i="1"/>
  <c r="X139" i="1"/>
  <c r="X127" i="1"/>
  <c r="X116" i="1"/>
  <c r="X104" i="1"/>
  <c r="X92" i="1"/>
  <c r="X79" i="1"/>
  <c r="X67" i="1"/>
  <c r="X57" i="1"/>
  <c r="X44" i="1"/>
  <c r="X28" i="1"/>
  <c r="X19" i="1"/>
  <c r="X7" i="1"/>
  <c r="X279" i="1"/>
  <c r="X169" i="1"/>
  <c r="X74" i="1"/>
  <c r="X265" i="1"/>
  <c r="X182" i="1"/>
  <c r="X288" i="1"/>
  <c r="X204" i="1"/>
  <c r="X129" i="1"/>
  <c r="X73" i="1"/>
  <c r="X335" i="1"/>
  <c r="X275" i="1"/>
  <c r="X191" i="1"/>
  <c r="X132" i="1"/>
  <c r="X25" i="1"/>
  <c r="X283" i="1"/>
  <c r="X354" i="1"/>
  <c r="X342" i="1"/>
  <c r="X330" i="1"/>
  <c r="X318" i="1"/>
  <c r="X306" i="1"/>
  <c r="X294" i="1"/>
  <c r="X281" i="1"/>
  <c r="X270" i="1"/>
  <c r="X257" i="1"/>
  <c r="X246" i="1"/>
  <c r="X233" i="1"/>
  <c r="X222" i="1"/>
  <c r="X211" i="1"/>
  <c r="X198" i="1"/>
  <c r="X187" i="1"/>
  <c r="X173" i="1"/>
  <c r="X161" i="1"/>
  <c r="X151" i="1"/>
  <c r="X138" i="1"/>
  <c r="X126" i="1"/>
  <c r="X113" i="1"/>
  <c r="X101" i="1"/>
  <c r="X85" i="1"/>
  <c r="X78" i="1"/>
  <c r="X66" i="1"/>
  <c r="X53" i="1"/>
  <c r="X40" i="1"/>
  <c r="X32" i="1"/>
  <c r="X16" i="1"/>
  <c r="X4" i="1"/>
  <c r="X267" i="1"/>
  <c r="X195" i="1"/>
  <c r="X123" i="1"/>
  <c r="X326" i="1"/>
  <c r="X230" i="1"/>
  <c r="X336" i="1"/>
  <c r="X264" i="1"/>
  <c r="X180" i="1"/>
  <c r="X100" i="1"/>
  <c r="X26" i="1"/>
  <c r="X323" i="1"/>
  <c r="X239" i="1"/>
  <c r="X142" i="1"/>
  <c r="X47" i="1"/>
  <c r="X344" i="1"/>
  <c r="X272" i="1"/>
  <c r="X353" i="1"/>
  <c r="X341" i="1"/>
  <c r="X329" i="1"/>
  <c r="X317" i="1"/>
  <c r="X305" i="1"/>
  <c r="X293" i="1"/>
  <c r="X282" i="1"/>
  <c r="X269" i="1"/>
  <c r="X258" i="1"/>
  <c r="X244" i="1"/>
  <c r="X234" i="1"/>
  <c r="X220" i="1"/>
  <c r="X209" i="1"/>
  <c r="X197" i="1"/>
  <c r="X185" i="1"/>
  <c r="X174" i="1"/>
  <c r="X163" i="1"/>
  <c r="X150" i="1"/>
  <c r="X137" i="1"/>
  <c r="X125" i="1"/>
  <c r="X117" i="1"/>
  <c r="X102" i="1"/>
  <c r="X91" i="1"/>
  <c r="X75" i="1"/>
  <c r="X65" i="1"/>
  <c r="X51" i="1"/>
  <c r="X34" i="1"/>
  <c r="X30" i="1"/>
  <c r="X17" i="1"/>
  <c r="X6" i="1"/>
  <c r="X339" i="1"/>
  <c r="X255" i="1"/>
  <c r="X158" i="1"/>
  <c r="X350" i="1"/>
  <c r="X278" i="1"/>
  <c r="X170" i="1"/>
  <c r="X276" i="1"/>
  <c r="X193" i="1"/>
  <c r="X121" i="1"/>
  <c r="X60" i="1"/>
  <c r="X287" i="1"/>
  <c r="X227" i="1"/>
  <c r="X179" i="1"/>
  <c r="X120" i="1"/>
  <c r="X72" i="1"/>
  <c r="X333" i="1"/>
  <c r="X296" i="1"/>
  <c r="X352" i="1"/>
  <c r="X340" i="1"/>
  <c r="X328" i="1"/>
  <c r="X316" i="1"/>
  <c r="X304" i="1"/>
  <c r="X292" i="1"/>
  <c r="X280" i="1"/>
  <c r="X268" i="1"/>
  <c r="X256" i="1"/>
  <c r="X245" i="1"/>
  <c r="X232" i="1"/>
  <c r="X221" i="1"/>
  <c r="X208" i="1"/>
  <c r="X196" i="1"/>
  <c r="X184" i="1"/>
  <c r="X172" i="1"/>
  <c r="X160" i="1"/>
  <c r="X148" i="1"/>
  <c r="X136" i="1"/>
  <c r="X124" i="1"/>
  <c r="X114" i="1"/>
  <c r="X97" i="1"/>
  <c r="X89" i="1"/>
  <c r="X77" i="1"/>
  <c r="X63" i="1"/>
  <c r="X54" i="1"/>
  <c r="X42" i="1"/>
  <c r="X31" i="1"/>
  <c r="X13" i="1"/>
  <c r="X5" i="1"/>
  <c r="X52" i="1"/>
  <c r="X39" i="1"/>
  <c r="X27" i="1"/>
  <c r="X18" i="1"/>
  <c r="X3" i="1"/>
  <c r="AA3" i="1"/>
  <c r="AA4" i="1"/>
  <c r="AA5" i="1"/>
  <c r="AA6" i="1"/>
  <c r="AA7" i="1"/>
  <c r="AA8" i="1"/>
  <c r="AA9" i="1"/>
  <c r="AA12" i="1"/>
  <c r="AA10" i="1"/>
  <c r="AA11" i="1"/>
  <c r="AA13" i="1"/>
  <c r="AA14" i="1"/>
  <c r="AA16" i="1"/>
  <c r="AA17" i="1"/>
  <c r="AA15" i="1"/>
  <c r="AA18" i="1"/>
  <c r="AA20" i="1"/>
  <c r="AA19" i="1"/>
  <c r="AA23" i="1"/>
  <c r="AA21" i="1"/>
  <c r="AA22" i="1"/>
  <c r="AA26" i="1"/>
  <c r="AA24" i="1"/>
  <c r="AA25" i="1"/>
  <c r="AA27" i="1"/>
  <c r="AA29" i="1"/>
  <c r="AA28" i="1"/>
  <c r="AA30" i="1"/>
  <c r="AA34" i="1"/>
  <c r="AA32" i="1"/>
  <c r="AA36" i="1"/>
  <c r="AA31" i="1"/>
  <c r="AA33" i="1"/>
  <c r="AA35" i="1"/>
  <c r="AA40" i="1"/>
  <c r="AA38" i="1"/>
  <c r="AA39" i="1"/>
  <c r="AA37" i="1"/>
  <c r="AA42" i="1"/>
  <c r="AA41" i="1"/>
  <c r="AA43" i="1"/>
  <c r="AA44" i="1"/>
  <c r="AA45" i="1"/>
  <c r="AA46" i="1"/>
  <c r="AA48" i="1"/>
  <c r="AA47" i="1"/>
  <c r="AA50" i="1"/>
  <c r="AA53" i="1"/>
  <c r="AA51" i="1"/>
  <c r="AA49" i="1"/>
  <c r="AA54" i="1"/>
  <c r="AA52" i="1"/>
  <c r="AA55" i="1"/>
  <c r="AA56" i="1"/>
  <c r="AA57" i="1"/>
  <c r="AA58" i="1"/>
  <c r="AA61" i="1"/>
  <c r="AA59" i="1"/>
  <c r="AA60" i="1"/>
  <c r="AA62" i="1"/>
  <c r="AA63" i="1"/>
  <c r="AA64" i="1"/>
  <c r="AA65" i="1"/>
  <c r="AA66" i="1"/>
  <c r="AA67" i="1"/>
  <c r="AA69" i="1"/>
  <c r="AA68" i="1"/>
  <c r="AA70" i="1"/>
  <c r="AA71" i="1"/>
  <c r="AA72" i="1"/>
  <c r="AA74" i="1"/>
  <c r="AA73" i="1"/>
  <c r="AA77" i="1"/>
  <c r="AA76" i="1"/>
  <c r="AA75" i="1"/>
  <c r="AA78" i="1"/>
  <c r="AA79" i="1"/>
  <c r="AA80" i="1"/>
  <c r="AA81" i="1"/>
  <c r="AA83" i="1"/>
  <c r="AA82" i="1"/>
  <c r="AA84" i="1"/>
  <c r="AA85" i="1"/>
  <c r="AA87" i="1"/>
  <c r="AA88" i="1"/>
  <c r="AA89" i="1"/>
  <c r="AA86" i="1"/>
  <c r="AA91" i="1"/>
  <c r="AA90" i="1"/>
  <c r="AA93" i="1"/>
  <c r="AA92" i="1"/>
  <c r="AA95" i="1"/>
  <c r="AA97" i="1"/>
  <c r="AA94" i="1"/>
  <c r="AA98" i="1"/>
  <c r="AA96" i="1"/>
  <c r="AA99" i="1"/>
  <c r="AA100" i="1"/>
  <c r="AA105" i="1"/>
  <c r="AA101" i="1"/>
  <c r="AA102" i="1"/>
  <c r="AA104" i="1"/>
  <c r="AA103" i="1"/>
  <c r="AA106" i="1"/>
  <c r="AA107" i="1"/>
  <c r="AA108" i="1"/>
  <c r="AA111" i="1"/>
  <c r="AA110" i="1"/>
  <c r="AA109" i="1"/>
  <c r="AA112" i="1"/>
  <c r="AA115" i="1"/>
  <c r="AA113" i="1"/>
  <c r="AA118" i="1"/>
  <c r="AA117" i="1"/>
  <c r="AA116" i="1"/>
  <c r="AA114" i="1"/>
  <c r="AA119" i="1"/>
  <c r="AA120" i="1"/>
  <c r="AA124" i="1"/>
  <c r="AA121" i="1"/>
  <c r="AA123" i="1"/>
  <c r="AA125" i="1"/>
  <c r="AA126" i="1"/>
  <c r="AA122" i="1"/>
  <c r="AA127" i="1"/>
  <c r="AA128" i="1"/>
  <c r="AA129" i="1"/>
  <c r="AA131" i="1"/>
  <c r="AA130" i="1"/>
  <c r="AA133" i="1"/>
  <c r="AA132" i="1"/>
  <c r="AA134" i="1"/>
  <c r="AA135" i="1"/>
  <c r="AA136" i="1"/>
  <c r="AA137" i="1"/>
  <c r="AA138" i="1"/>
  <c r="AA139" i="1"/>
  <c r="AA140" i="1"/>
  <c r="AA141" i="1"/>
  <c r="AA142" i="1"/>
  <c r="AA144" i="1"/>
  <c r="AA145" i="1"/>
  <c r="AA143" i="1"/>
  <c r="AA146" i="1"/>
  <c r="AA147" i="1"/>
  <c r="AA148" i="1"/>
  <c r="AA149" i="1"/>
  <c r="AA151" i="1"/>
  <c r="AA150" i="1"/>
  <c r="AA152" i="1"/>
  <c r="AA153" i="1"/>
  <c r="AA156" i="1"/>
  <c r="AA155" i="1"/>
  <c r="AA154" i="1"/>
  <c r="AA158" i="1"/>
  <c r="AA157" i="1"/>
  <c r="AA159" i="1"/>
  <c r="AA160" i="1"/>
  <c r="AA161" i="1"/>
  <c r="AA162" i="1"/>
  <c r="AA164" i="1"/>
  <c r="AA163" i="1"/>
  <c r="AA165" i="1"/>
  <c r="AA167" i="1"/>
  <c r="AA166" i="1"/>
  <c r="AA168" i="1"/>
  <c r="AA170" i="1"/>
  <c r="AA172" i="1"/>
  <c r="AA169" i="1"/>
  <c r="AA171" i="1"/>
  <c r="AA173" i="1"/>
  <c r="AA174" i="1"/>
  <c r="AA175" i="1"/>
  <c r="AA176" i="1"/>
  <c r="AA177" i="1"/>
  <c r="AA179" i="1"/>
  <c r="AA178" i="1"/>
  <c r="AA180" i="1"/>
  <c r="AA181" i="1"/>
  <c r="AA182" i="1"/>
  <c r="AA183" i="1"/>
  <c r="AA184" i="1"/>
  <c r="AA185" i="1"/>
  <c r="AA186" i="1"/>
  <c r="AA187" i="1"/>
  <c r="AA188" i="1"/>
  <c r="AA189" i="1"/>
  <c r="AA190" i="1"/>
  <c r="AA192" i="1"/>
  <c r="AA191" i="1"/>
  <c r="AA193" i="1"/>
  <c r="AA195" i="1"/>
  <c r="AA194" i="1"/>
  <c r="AA196" i="1"/>
  <c r="AA198" i="1"/>
  <c r="AA197" i="1"/>
  <c r="AA199" i="1"/>
  <c r="AA200" i="1"/>
  <c r="AA201" i="1"/>
  <c r="AA202" i="1"/>
  <c r="AA204" i="1"/>
  <c r="AA203" i="1"/>
  <c r="AA205" i="1"/>
  <c r="AA206" i="1"/>
  <c r="AA209" i="1"/>
  <c r="AA208" i="1"/>
  <c r="AA207" i="1"/>
  <c r="AA210" i="1"/>
  <c r="AA212" i="1"/>
  <c r="AA211" i="1"/>
  <c r="AA213" i="1"/>
  <c r="AA216" i="1"/>
  <c r="AA215" i="1"/>
  <c r="AA214" i="1"/>
  <c r="AA217" i="1"/>
  <c r="AA218" i="1"/>
  <c r="AA219" i="1"/>
  <c r="AA220" i="1"/>
  <c r="AA222" i="1"/>
  <c r="AA221" i="1"/>
  <c r="AA223" i="1"/>
  <c r="AA224" i="1"/>
  <c r="AA226" i="1"/>
  <c r="AA225" i="1"/>
  <c r="AA228" i="1"/>
  <c r="AA227" i="1"/>
  <c r="AA229" i="1"/>
  <c r="AA230" i="1"/>
  <c r="AA231" i="1"/>
  <c r="AA232" i="1"/>
  <c r="AA233" i="1"/>
  <c r="AA235" i="1"/>
  <c r="AA237" i="1"/>
  <c r="AA234" i="1"/>
  <c r="AA236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2" i="1"/>
  <c r="AA251" i="1"/>
  <c r="AA253" i="1"/>
  <c r="AA255" i="1"/>
  <c r="AA254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2" i="1"/>
  <c r="AA271" i="1"/>
  <c r="AA273" i="1"/>
  <c r="AA274" i="1"/>
  <c r="AA275" i="1"/>
  <c r="AA276" i="1"/>
  <c r="AA277" i="1"/>
  <c r="AA279" i="1"/>
  <c r="AA278" i="1"/>
  <c r="AA280" i="1"/>
  <c r="AA281" i="1"/>
  <c r="AA282" i="1"/>
  <c r="AA284" i="1"/>
  <c r="AA283" i="1"/>
  <c r="AA286" i="1"/>
  <c r="AA285" i="1"/>
  <c r="AA287" i="1"/>
  <c r="AA288" i="1"/>
  <c r="AA289" i="1"/>
  <c r="AA290" i="1"/>
  <c r="AA292" i="1"/>
  <c r="AA291" i="1"/>
  <c r="AA293" i="1"/>
  <c r="AA296" i="1"/>
  <c r="AA294" i="1"/>
  <c r="AA295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2" i="1"/>
  <c r="AF3" i="1"/>
  <c r="AF4" i="1"/>
  <c r="AF5" i="1"/>
  <c r="AF6" i="1"/>
  <c r="AF7" i="1"/>
  <c r="AF8" i="1"/>
  <c r="AF9" i="1"/>
  <c r="AF12" i="1"/>
  <c r="AF10" i="1"/>
  <c r="AF11" i="1"/>
  <c r="AF13" i="1"/>
  <c r="AF14" i="1"/>
  <c r="AF16" i="1"/>
  <c r="AF17" i="1"/>
  <c r="AF15" i="1"/>
  <c r="AF18" i="1"/>
  <c r="AF20" i="1"/>
  <c r="AF19" i="1"/>
  <c r="AF23" i="1"/>
  <c r="AF21" i="1"/>
  <c r="AF22" i="1"/>
  <c r="AF26" i="1"/>
  <c r="AF24" i="1"/>
  <c r="AF25" i="1"/>
  <c r="AF27" i="1"/>
  <c r="AF29" i="1"/>
  <c r="AF28" i="1"/>
  <c r="AF30" i="1"/>
  <c r="AF34" i="1"/>
  <c r="AF32" i="1"/>
  <c r="AF36" i="1"/>
  <c r="AF31" i="1"/>
  <c r="AF33" i="1"/>
  <c r="AF35" i="1"/>
  <c r="AF40" i="1"/>
  <c r="AF38" i="1"/>
  <c r="AF39" i="1"/>
  <c r="AF37" i="1"/>
  <c r="AF42" i="1"/>
  <c r="AF41" i="1"/>
  <c r="AF43" i="1"/>
  <c r="AF44" i="1"/>
  <c r="AF45" i="1"/>
  <c r="AF46" i="1"/>
  <c r="AF48" i="1"/>
  <c r="AF47" i="1"/>
  <c r="AF50" i="1"/>
  <c r="AF53" i="1"/>
  <c r="AF51" i="1"/>
  <c r="AF49" i="1"/>
  <c r="AF54" i="1"/>
  <c r="AF52" i="1"/>
  <c r="AF55" i="1"/>
  <c r="AF56" i="1"/>
  <c r="AF57" i="1"/>
  <c r="AF58" i="1"/>
  <c r="AF61" i="1"/>
  <c r="AF59" i="1"/>
  <c r="AF60" i="1"/>
  <c r="AF62" i="1"/>
  <c r="AF63" i="1"/>
  <c r="AF64" i="1"/>
  <c r="AF65" i="1"/>
  <c r="AF66" i="1"/>
  <c r="AF67" i="1"/>
  <c r="AF69" i="1"/>
  <c r="AF68" i="1"/>
  <c r="AF70" i="1"/>
  <c r="AF71" i="1"/>
  <c r="AF72" i="1"/>
  <c r="AF74" i="1"/>
  <c r="AF73" i="1"/>
  <c r="AF77" i="1"/>
  <c r="AF76" i="1"/>
  <c r="AF75" i="1"/>
  <c r="AF78" i="1"/>
  <c r="AF79" i="1"/>
  <c r="AF80" i="1"/>
  <c r="AF81" i="1"/>
  <c r="AF83" i="1"/>
  <c r="AF82" i="1"/>
  <c r="AF84" i="1"/>
  <c r="AF85" i="1"/>
  <c r="AF87" i="1"/>
  <c r="AF88" i="1"/>
  <c r="AF89" i="1"/>
  <c r="AF86" i="1"/>
  <c r="AF91" i="1"/>
  <c r="AF90" i="1"/>
  <c r="AF93" i="1"/>
  <c r="AF92" i="1"/>
  <c r="AF95" i="1"/>
  <c r="AF97" i="1"/>
  <c r="AF94" i="1"/>
  <c r="AF98" i="1"/>
  <c r="AF96" i="1"/>
  <c r="AF99" i="1"/>
  <c r="AF100" i="1"/>
  <c r="AF105" i="1"/>
  <c r="AF101" i="1"/>
  <c r="AF102" i="1"/>
  <c r="AF104" i="1"/>
  <c r="AF103" i="1"/>
  <c r="AF106" i="1"/>
  <c r="AF107" i="1"/>
  <c r="AF108" i="1"/>
  <c r="AF111" i="1"/>
  <c r="AF110" i="1"/>
  <c r="AF109" i="1"/>
  <c r="AF112" i="1"/>
  <c r="AF115" i="1"/>
  <c r="AF113" i="1"/>
  <c r="AF118" i="1"/>
  <c r="AF117" i="1"/>
  <c r="AF116" i="1"/>
  <c r="AF114" i="1"/>
  <c r="AF119" i="1"/>
  <c r="AF120" i="1"/>
  <c r="AF124" i="1"/>
  <c r="AF121" i="1"/>
  <c r="AF123" i="1"/>
  <c r="AF125" i="1"/>
  <c r="AF126" i="1"/>
  <c r="AF122" i="1"/>
  <c r="AF127" i="1"/>
  <c r="AF128" i="1"/>
  <c r="AF129" i="1"/>
  <c r="AF131" i="1"/>
  <c r="AF130" i="1"/>
  <c r="AF133" i="1"/>
  <c r="AF132" i="1"/>
  <c r="AF134" i="1"/>
  <c r="AF135" i="1"/>
  <c r="AF136" i="1"/>
  <c r="AF137" i="1"/>
  <c r="AF138" i="1"/>
  <c r="AF139" i="1"/>
  <c r="AF140" i="1"/>
  <c r="AF141" i="1"/>
  <c r="AF142" i="1"/>
  <c r="AF144" i="1"/>
  <c r="AF145" i="1"/>
  <c r="AF143" i="1"/>
  <c r="AF146" i="1"/>
  <c r="AF147" i="1"/>
  <c r="AF148" i="1"/>
  <c r="AF149" i="1"/>
  <c r="AF151" i="1"/>
  <c r="AF150" i="1"/>
  <c r="AF152" i="1"/>
  <c r="AF153" i="1"/>
  <c r="AF156" i="1"/>
  <c r="AF155" i="1"/>
  <c r="AF154" i="1"/>
  <c r="AF158" i="1"/>
  <c r="AF157" i="1"/>
  <c r="AF159" i="1"/>
  <c r="AF160" i="1"/>
  <c r="AF161" i="1"/>
  <c r="AF162" i="1"/>
  <c r="AF164" i="1"/>
  <c r="AF163" i="1"/>
  <c r="AF165" i="1"/>
  <c r="AF167" i="1"/>
  <c r="AF166" i="1"/>
  <c r="AF168" i="1"/>
  <c r="AF170" i="1"/>
  <c r="AF172" i="1"/>
  <c r="AF169" i="1"/>
  <c r="AF171" i="1"/>
  <c r="AF173" i="1"/>
  <c r="AF174" i="1"/>
  <c r="AF175" i="1"/>
  <c r="AF176" i="1"/>
  <c r="AF177" i="1"/>
  <c r="AF179" i="1"/>
  <c r="AF178" i="1"/>
  <c r="AF180" i="1"/>
  <c r="AF181" i="1"/>
  <c r="AF182" i="1"/>
  <c r="AF183" i="1"/>
  <c r="AF184" i="1"/>
  <c r="AF185" i="1"/>
  <c r="AF186" i="1"/>
  <c r="AF187" i="1"/>
  <c r="AF188" i="1"/>
  <c r="AF189" i="1"/>
  <c r="AF190" i="1"/>
  <c r="AF192" i="1"/>
  <c r="AF191" i="1"/>
  <c r="AF193" i="1"/>
  <c r="AF195" i="1"/>
  <c r="AF194" i="1"/>
  <c r="AF196" i="1"/>
  <c r="AF198" i="1"/>
  <c r="AF197" i="1"/>
  <c r="AF199" i="1"/>
  <c r="AF200" i="1"/>
  <c r="AF201" i="1"/>
  <c r="AF202" i="1"/>
  <c r="AF204" i="1"/>
  <c r="AF203" i="1"/>
  <c r="AF205" i="1"/>
  <c r="AF206" i="1"/>
  <c r="AF209" i="1"/>
  <c r="AF208" i="1"/>
  <c r="AF207" i="1"/>
  <c r="AF210" i="1"/>
  <c r="AF212" i="1"/>
  <c r="AF211" i="1"/>
  <c r="AF213" i="1"/>
  <c r="AF216" i="1"/>
  <c r="AF215" i="1"/>
  <c r="AF214" i="1"/>
  <c r="AF217" i="1"/>
  <c r="AF218" i="1"/>
  <c r="AF219" i="1"/>
  <c r="AF220" i="1"/>
  <c r="AF222" i="1"/>
  <c r="AF221" i="1"/>
  <c r="AF223" i="1"/>
  <c r="AF224" i="1"/>
  <c r="AF226" i="1"/>
  <c r="AF225" i="1"/>
  <c r="AF228" i="1"/>
  <c r="AF227" i="1"/>
  <c r="AF229" i="1"/>
  <c r="AF230" i="1"/>
  <c r="AF231" i="1"/>
  <c r="AF232" i="1"/>
  <c r="AF233" i="1"/>
  <c r="AF235" i="1"/>
  <c r="AF237" i="1"/>
  <c r="AF234" i="1"/>
  <c r="AF236" i="1"/>
  <c r="AF238" i="1"/>
  <c r="AF239" i="1"/>
  <c r="AF240" i="1"/>
  <c r="AF241" i="1"/>
  <c r="AF242" i="1"/>
  <c r="AF243" i="1"/>
  <c r="AF244" i="1"/>
  <c r="AF245" i="1"/>
  <c r="AF246" i="1"/>
  <c r="AF247" i="1"/>
  <c r="AF248" i="1"/>
  <c r="AF249" i="1"/>
  <c r="AF250" i="1"/>
  <c r="AF252" i="1"/>
  <c r="AF251" i="1"/>
  <c r="AF253" i="1"/>
  <c r="AF255" i="1"/>
  <c r="AF254" i="1"/>
  <c r="AF256" i="1"/>
  <c r="AF257" i="1"/>
  <c r="AF258" i="1"/>
  <c r="AF259" i="1"/>
  <c r="AF260" i="1"/>
  <c r="AF261" i="1"/>
  <c r="AF262" i="1"/>
  <c r="AF263" i="1"/>
  <c r="AF264" i="1"/>
  <c r="AF265" i="1"/>
  <c r="AF266" i="1"/>
  <c r="AF267" i="1"/>
  <c r="AF268" i="1"/>
  <c r="AF269" i="1"/>
  <c r="AF270" i="1"/>
  <c r="AF272" i="1"/>
  <c r="AF271" i="1"/>
  <c r="AF273" i="1"/>
  <c r="AF274" i="1"/>
  <c r="AF275" i="1"/>
  <c r="AF276" i="1"/>
  <c r="AF277" i="1"/>
  <c r="AF279" i="1"/>
  <c r="AF278" i="1"/>
  <c r="AF280" i="1"/>
  <c r="AF281" i="1"/>
  <c r="AF282" i="1"/>
  <c r="AF284" i="1"/>
  <c r="AF283" i="1"/>
  <c r="AF286" i="1"/>
  <c r="AF285" i="1"/>
  <c r="AF287" i="1"/>
  <c r="AF288" i="1"/>
  <c r="AF289" i="1"/>
  <c r="AF290" i="1"/>
  <c r="AF292" i="1"/>
  <c r="AF291" i="1"/>
  <c r="AF293" i="1"/>
  <c r="AF296" i="1"/>
  <c r="AF294" i="1"/>
  <c r="AF295" i="1"/>
  <c r="AF297" i="1"/>
  <c r="AF298" i="1"/>
  <c r="AF299" i="1"/>
  <c r="AF300" i="1"/>
  <c r="AF301" i="1"/>
  <c r="AF302" i="1"/>
  <c r="AF303" i="1"/>
  <c r="AF304" i="1"/>
  <c r="AF305" i="1"/>
  <c r="AF306" i="1"/>
  <c r="AF307" i="1"/>
  <c r="AF308" i="1"/>
  <c r="AF309" i="1"/>
  <c r="AF310" i="1"/>
  <c r="AF311" i="1"/>
  <c r="AF312" i="1"/>
  <c r="AF313" i="1"/>
  <c r="AF314" i="1"/>
  <c r="AF315" i="1"/>
  <c r="AF316" i="1"/>
  <c r="AF317" i="1"/>
  <c r="AF318" i="1"/>
  <c r="AF319" i="1"/>
  <c r="AF320" i="1"/>
  <c r="AF321" i="1"/>
  <c r="AF322" i="1"/>
  <c r="AF323" i="1"/>
  <c r="AF324" i="1"/>
  <c r="AF325" i="1"/>
  <c r="AF326" i="1"/>
  <c r="AF327" i="1"/>
  <c r="AF328" i="1"/>
  <c r="AF329" i="1"/>
  <c r="AF330" i="1"/>
  <c r="AF331" i="1"/>
  <c r="AF332" i="1"/>
  <c r="AF333" i="1"/>
  <c r="AF334" i="1"/>
  <c r="AF335" i="1"/>
  <c r="AF336" i="1"/>
  <c r="AF337" i="1"/>
  <c r="AF338" i="1"/>
  <c r="AF339" i="1"/>
  <c r="AF340" i="1"/>
  <c r="AF341" i="1"/>
  <c r="AF342" i="1"/>
  <c r="AF343" i="1"/>
  <c r="AF344" i="1"/>
  <c r="AF345" i="1"/>
  <c r="AF346" i="1"/>
  <c r="AF347" i="1"/>
  <c r="AF348" i="1"/>
  <c r="AF349" i="1"/>
  <c r="AF350" i="1"/>
  <c r="AF351" i="1"/>
  <c r="AF352" i="1"/>
  <c r="AF353" i="1"/>
  <c r="AF354" i="1"/>
  <c r="AF2" i="1"/>
  <c r="AH3" i="1"/>
  <c r="AH4" i="1"/>
  <c r="AH5" i="1"/>
  <c r="AH6" i="1"/>
  <c r="AH7" i="1"/>
  <c r="AH8" i="1"/>
  <c r="AH9" i="1"/>
  <c r="AH12" i="1"/>
  <c r="AH10" i="1"/>
  <c r="AH11" i="1"/>
  <c r="AH13" i="1"/>
  <c r="AH14" i="1"/>
  <c r="AH16" i="1"/>
  <c r="AH17" i="1"/>
  <c r="AH15" i="1"/>
  <c r="AH18" i="1"/>
  <c r="AH20" i="1"/>
  <c r="AH19" i="1"/>
  <c r="AH23" i="1"/>
  <c r="AH21" i="1"/>
  <c r="AH22" i="1"/>
  <c r="AH26" i="1"/>
  <c r="AH24" i="1"/>
  <c r="AH25" i="1"/>
  <c r="AH27" i="1"/>
  <c r="AH29" i="1"/>
  <c r="AH28" i="1"/>
  <c r="AH30" i="1"/>
  <c r="AH34" i="1"/>
  <c r="AH32" i="1"/>
  <c r="AH36" i="1"/>
  <c r="AH31" i="1"/>
  <c r="AH33" i="1"/>
  <c r="AH35" i="1"/>
  <c r="AH40" i="1"/>
  <c r="AH38" i="1"/>
  <c r="AH39" i="1"/>
  <c r="AH37" i="1"/>
  <c r="AH42" i="1"/>
  <c r="AH41" i="1"/>
  <c r="AH43" i="1"/>
  <c r="AH44" i="1"/>
  <c r="AH45" i="1"/>
  <c r="AH46" i="1"/>
  <c r="AH48" i="1"/>
  <c r="AH47" i="1"/>
  <c r="AH50" i="1"/>
  <c r="AH53" i="1"/>
  <c r="AH51" i="1"/>
  <c r="AH49" i="1"/>
  <c r="AH54" i="1"/>
  <c r="AH52" i="1"/>
  <c r="AH55" i="1"/>
  <c r="AH56" i="1"/>
  <c r="AH57" i="1"/>
  <c r="AH58" i="1"/>
  <c r="AH61" i="1"/>
  <c r="AH59" i="1"/>
  <c r="AH60" i="1"/>
  <c r="AH62" i="1"/>
  <c r="AH63" i="1"/>
  <c r="AH64" i="1"/>
  <c r="AH65" i="1"/>
  <c r="AH66" i="1"/>
  <c r="AH67" i="1"/>
  <c r="AH69" i="1"/>
  <c r="AH68" i="1"/>
  <c r="AH70" i="1"/>
  <c r="AH71" i="1"/>
  <c r="AH72" i="1"/>
  <c r="AH74" i="1"/>
  <c r="AH73" i="1"/>
  <c r="AH77" i="1"/>
  <c r="AH76" i="1"/>
  <c r="AH75" i="1"/>
  <c r="AH78" i="1"/>
  <c r="AH79" i="1"/>
  <c r="AH80" i="1"/>
  <c r="AH81" i="1"/>
  <c r="AH83" i="1"/>
  <c r="AH82" i="1"/>
  <c r="AH84" i="1"/>
  <c r="AH85" i="1"/>
  <c r="AH87" i="1"/>
  <c r="AH88" i="1"/>
  <c r="AH89" i="1"/>
  <c r="AH86" i="1"/>
  <c r="AH91" i="1"/>
  <c r="AH90" i="1"/>
  <c r="AH93" i="1"/>
  <c r="AH92" i="1"/>
  <c r="AH95" i="1"/>
  <c r="AH97" i="1"/>
  <c r="AH94" i="1"/>
  <c r="AH98" i="1"/>
  <c r="AH96" i="1"/>
  <c r="AH99" i="1"/>
  <c r="AH100" i="1"/>
  <c r="AH105" i="1"/>
  <c r="AH101" i="1"/>
  <c r="AH102" i="1"/>
  <c r="AH104" i="1"/>
  <c r="AH103" i="1"/>
  <c r="AH106" i="1"/>
  <c r="AH107" i="1"/>
  <c r="AH108" i="1"/>
  <c r="AH111" i="1"/>
  <c r="AH110" i="1"/>
  <c r="AH109" i="1"/>
  <c r="AH112" i="1"/>
  <c r="AH115" i="1"/>
  <c r="AH113" i="1"/>
  <c r="AH118" i="1"/>
  <c r="AH117" i="1"/>
  <c r="AH116" i="1"/>
  <c r="AH114" i="1"/>
  <c r="AH119" i="1"/>
  <c r="AH120" i="1"/>
  <c r="AH124" i="1"/>
  <c r="AH121" i="1"/>
  <c r="AH123" i="1"/>
  <c r="AH125" i="1"/>
  <c r="AH126" i="1"/>
  <c r="AH122" i="1"/>
  <c r="AH127" i="1"/>
  <c r="AH128" i="1"/>
  <c r="AH129" i="1"/>
  <c r="AH131" i="1"/>
  <c r="AH130" i="1"/>
  <c r="AH133" i="1"/>
  <c r="AH132" i="1"/>
  <c r="AH134" i="1"/>
  <c r="AH135" i="1"/>
  <c r="AH136" i="1"/>
  <c r="AH137" i="1"/>
  <c r="AH138" i="1"/>
  <c r="AH139" i="1"/>
  <c r="AH140" i="1"/>
  <c r="AH141" i="1"/>
  <c r="AH142" i="1"/>
  <c r="AH144" i="1"/>
  <c r="AH145" i="1"/>
  <c r="AH143" i="1"/>
  <c r="AH146" i="1"/>
  <c r="AH147" i="1"/>
  <c r="AH148" i="1"/>
  <c r="AH149" i="1"/>
  <c r="AH151" i="1"/>
  <c r="AH150" i="1"/>
  <c r="AH152" i="1"/>
  <c r="AH153" i="1"/>
  <c r="AH156" i="1"/>
  <c r="AH155" i="1"/>
  <c r="AH154" i="1"/>
  <c r="AH158" i="1"/>
  <c r="AH157" i="1"/>
  <c r="AH159" i="1"/>
  <c r="AH160" i="1"/>
  <c r="AH161" i="1"/>
  <c r="AH162" i="1"/>
  <c r="AH164" i="1"/>
  <c r="AH163" i="1"/>
  <c r="AH165" i="1"/>
  <c r="AH167" i="1"/>
  <c r="AH166" i="1"/>
  <c r="AH168" i="1"/>
  <c r="AH170" i="1"/>
  <c r="AH172" i="1"/>
  <c r="AH169" i="1"/>
  <c r="AH171" i="1"/>
  <c r="AH173" i="1"/>
  <c r="AH174" i="1"/>
  <c r="AH175" i="1"/>
  <c r="AH176" i="1"/>
  <c r="AH177" i="1"/>
  <c r="AH179" i="1"/>
  <c r="AH178" i="1"/>
  <c r="AH180" i="1"/>
  <c r="AH181" i="1"/>
  <c r="AH182" i="1"/>
  <c r="AH183" i="1"/>
  <c r="AH184" i="1"/>
  <c r="AH185" i="1"/>
  <c r="AH186" i="1"/>
  <c r="AH187" i="1"/>
  <c r="AH188" i="1"/>
  <c r="AH189" i="1"/>
  <c r="AH190" i="1"/>
  <c r="AH192" i="1"/>
  <c r="AH191" i="1"/>
  <c r="AH193" i="1"/>
  <c r="AH195" i="1"/>
  <c r="AH194" i="1"/>
  <c r="AH196" i="1"/>
  <c r="AH198" i="1"/>
  <c r="AH197" i="1"/>
  <c r="AH199" i="1"/>
  <c r="AH200" i="1"/>
  <c r="AH201" i="1"/>
  <c r="AH202" i="1"/>
  <c r="AH204" i="1"/>
  <c r="AH203" i="1"/>
  <c r="AH205" i="1"/>
  <c r="AH206" i="1"/>
  <c r="AH209" i="1"/>
  <c r="AH208" i="1"/>
  <c r="AH207" i="1"/>
  <c r="AH210" i="1"/>
  <c r="AH212" i="1"/>
  <c r="AH211" i="1"/>
  <c r="AH213" i="1"/>
  <c r="AH216" i="1"/>
  <c r="AH215" i="1"/>
  <c r="AH214" i="1"/>
  <c r="AH217" i="1"/>
  <c r="AH218" i="1"/>
  <c r="AH219" i="1"/>
  <c r="AH220" i="1"/>
  <c r="AH222" i="1"/>
  <c r="AH221" i="1"/>
  <c r="AH223" i="1"/>
  <c r="AH224" i="1"/>
  <c r="AH226" i="1"/>
  <c r="AH225" i="1"/>
  <c r="AH228" i="1"/>
  <c r="AH227" i="1"/>
  <c r="AH229" i="1"/>
  <c r="AH230" i="1"/>
  <c r="AH231" i="1"/>
  <c r="AH232" i="1"/>
  <c r="AH233" i="1"/>
  <c r="AH235" i="1"/>
  <c r="AH237" i="1"/>
  <c r="AH234" i="1"/>
  <c r="AH236" i="1"/>
  <c r="AH238" i="1"/>
  <c r="AH239" i="1"/>
  <c r="AH240" i="1"/>
  <c r="AH241" i="1"/>
  <c r="AH242" i="1"/>
  <c r="AH243" i="1"/>
  <c r="AH244" i="1"/>
  <c r="AH245" i="1"/>
  <c r="AH246" i="1"/>
  <c r="AH247" i="1"/>
  <c r="AH248" i="1"/>
  <c r="AH249" i="1"/>
  <c r="AH250" i="1"/>
  <c r="AH252" i="1"/>
  <c r="AH251" i="1"/>
  <c r="AH253" i="1"/>
  <c r="AH255" i="1"/>
  <c r="AH254" i="1"/>
  <c r="AH256" i="1"/>
  <c r="AH257" i="1"/>
  <c r="AH258" i="1"/>
  <c r="AH259" i="1"/>
  <c r="AH260" i="1"/>
  <c r="AH261" i="1"/>
  <c r="AH262" i="1"/>
  <c r="AH263" i="1"/>
  <c r="AH264" i="1"/>
  <c r="AH265" i="1"/>
  <c r="AH266" i="1"/>
  <c r="AH267" i="1"/>
  <c r="AH268" i="1"/>
  <c r="AH269" i="1"/>
  <c r="AH270" i="1"/>
  <c r="AH272" i="1"/>
  <c r="AH271" i="1"/>
  <c r="AH273" i="1"/>
  <c r="AH274" i="1"/>
  <c r="AH275" i="1"/>
  <c r="AH276" i="1"/>
  <c r="AH277" i="1"/>
  <c r="AH279" i="1"/>
  <c r="AH278" i="1"/>
  <c r="AH280" i="1"/>
  <c r="AH281" i="1"/>
  <c r="AH282" i="1"/>
  <c r="AH284" i="1"/>
  <c r="AH283" i="1"/>
  <c r="AH286" i="1"/>
  <c r="AH285" i="1"/>
  <c r="AH287" i="1"/>
  <c r="AH288" i="1"/>
  <c r="AH289" i="1"/>
  <c r="AH290" i="1"/>
  <c r="AH292" i="1"/>
  <c r="AH291" i="1"/>
  <c r="AH293" i="1"/>
  <c r="AH296" i="1"/>
  <c r="AH294" i="1"/>
  <c r="AH295" i="1"/>
  <c r="AH297" i="1"/>
  <c r="AH298" i="1"/>
  <c r="AH299" i="1"/>
  <c r="AH300" i="1"/>
  <c r="AH301" i="1"/>
  <c r="AH302" i="1"/>
  <c r="AH303" i="1"/>
  <c r="AH304" i="1"/>
  <c r="AH305" i="1"/>
  <c r="AH306" i="1"/>
  <c r="AH307" i="1"/>
  <c r="AH308" i="1"/>
  <c r="AH309" i="1"/>
  <c r="AH310" i="1"/>
  <c r="AH311" i="1"/>
  <c r="AH312" i="1"/>
  <c r="AH313" i="1"/>
  <c r="AH314" i="1"/>
  <c r="AH315" i="1"/>
  <c r="AH316" i="1"/>
  <c r="AH317" i="1"/>
  <c r="AH318" i="1"/>
  <c r="AH319" i="1"/>
  <c r="AH320" i="1"/>
  <c r="AH321" i="1"/>
  <c r="AH322" i="1"/>
  <c r="AH323" i="1"/>
  <c r="AH324" i="1"/>
  <c r="AH325" i="1"/>
  <c r="AH326" i="1"/>
  <c r="AH327" i="1"/>
  <c r="AH328" i="1"/>
  <c r="AH329" i="1"/>
  <c r="AH330" i="1"/>
  <c r="AH331" i="1"/>
  <c r="AH332" i="1"/>
  <c r="AH333" i="1"/>
  <c r="AH334" i="1"/>
  <c r="AH335" i="1"/>
  <c r="AH336" i="1"/>
  <c r="AH337" i="1"/>
  <c r="AH338" i="1"/>
  <c r="AH339" i="1"/>
  <c r="AH340" i="1"/>
  <c r="AH341" i="1"/>
  <c r="AH342" i="1"/>
  <c r="AH343" i="1"/>
  <c r="AH344" i="1"/>
  <c r="AH345" i="1"/>
  <c r="AH346" i="1"/>
  <c r="AH347" i="1"/>
  <c r="AH348" i="1"/>
  <c r="AH349" i="1"/>
  <c r="AH350" i="1"/>
  <c r="AH351" i="1"/>
  <c r="AH352" i="1"/>
  <c r="AH353" i="1"/>
  <c r="AH354" i="1"/>
  <c r="AH2" i="1"/>
  <c r="U5" i="1" l="1"/>
  <c r="U2" i="1"/>
  <c r="U8" i="1"/>
  <c r="U6" i="1"/>
  <c r="U17" i="1"/>
  <c r="U22" i="1"/>
  <c r="U16" i="1"/>
  <c r="U50" i="1"/>
  <c r="U13" i="1"/>
  <c r="U14" i="1"/>
  <c r="U36" i="1"/>
  <c r="U23" i="1"/>
  <c r="U9" i="1"/>
  <c r="U20" i="1"/>
  <c r="U4" i="1"/>
  <c r="U32" i="1"/>
  <c r="U26" i="1"/>
  <c r="U83" i="1"/>
  <c r="U95" i="1"/>
  <c r="U30" i="1"/>
  <c r="U79" i="1"/>
  <c r="U12" i="1"/>
  <c r="U45" i="1"/>
  <c r="U48" i="1"/>
  <c r="U40" i="1"/>
  <c r="U21" i="1"/>
  <c r="U111" i="1"/>
  <c r="U78" i="1"/>
  <c r="U46" i="1"/>
  <c r="U38" i="1"/>
  <c r="U15" i="1"/>
  <c r="U105" i="1"/>
  <c r="U181" i="1"/>
  <c r="U115" i="1"/>
  <c r="U18" i="1"/>
  <c r="U39" i="1"/>
  <c r="U11" i="1"/>
  <c r="U102" i="1"/>
  <c r="U93" i="1"/>
  <c r="U140" i="1"/>
  <c r="U7" i="1"/>
  <c r="U124" i="1"/>
  <c r="U106" i="1"/>
  <c r="U68" i="1"/>
  <c r="U59" i="1"/>
  <c r="U130" i="1"/>
  <c r="U49" i="1"/>
  <c r="U53" i="1"/>
  <c r="U29" i="1"/>
  <c r="U10" i="1"/>
  <c r="U51" i="1"/>
  <c r="U27" i="1"/>
  <c r="U158" i="1"/>
  <c r="U43" i="1"/>
  <c r="U117" i="1"/>
  <c r="U88" i="1"/>
  <c r="U232" i="1"/>
  <c r="U34" i="1"/>
  <c r="U89" i="1"/>
  <c r="U69" i="1"/>
  <c r="U35" i="1"/>
  <c r="U77" i="1"/>
  <c r="U179" i="1"/>
  <c r="U61" i="1"/>
  <c r="U160" i="1"/>
  <c r="U60" i="1"/>
  <c r="U37" i="1"/>
  <c r="U56" i="1"/>
  <c r="U64" i="1"/>
  <c r="U87" i="1"/>
  <c r="U138" i="1"/>
  <c r="U97" i="1"/>
  <c r="U182" i="1"/>
  <c r="U125" i="1"/>
  <c r="U202" i="1"/>
  <c r="U65" i="1"/>
  <c r="U172" i="1"/>
  <c r="U72" i="1"/>
  <c r="U99" i="1"/>
  <c r="U54" i="1"/>
  <c r="U86" i="1"/>
  <c r="U98" i="1"/>
  <c r="U286" i="1"/>
  <c r="U94" i="1"/>
  <c r="U85" i="1"/>
  <c r="U55" i="1"/>
  <c r="U190" i="1"/>
  <c r="U70" i="1"/>
  <c r="U219" i="1"/>
  <c r="U139" i="1"/>
  <c r="U41" i="1"/>
  <c r="U241" i="1"/>
  <c r="U58" i="1"/>
  <c r="U42" i="1"/>
  <c r="U119" i="1"/>
  <c r="U44" i="1"/>
  <c r="U196" i="1"/>
  <c r="U159" i="1"/>
  <c r="U67" i="1"/>
  <c r="U137" i="1"/>
  <c r="U212" i="1"/>
  <c r="U113" i="1"/>
  <c r="U62" i="1"/>
  <c r="U28" i="1"/>
  <c r="U168" i="1"/>
  <c r="U222" i="1"/>
  <c r="U145" i="1"/>
  <c r="U229" i="1"/>
  <c r="U142" i="1"/>
  <c r="U203" i="1"/>
  <c r="U47" i="1"/>
  <c r="U84" i="1"/>
  <c r="U19" i="1"/>
  <c r="U33" i="1"/>
  <c r="U184" i="1"/>
  <c r="U268" i="1"/>
  <c r="U210" i="1"/>
  <c r="U71" i="1"/>
  <c r="U73" i="1"/>
  <c r="U155" i="1"/>
  <c r="U108" i="1"/>
  <c r="U104" i="1"/>
  <c r="U237" i="1"/>
  <c r="U180" i="1"/>
  <c r="U171" i="1"/>
  <c r="U133" i="1"/>
  <c r="U131" i="1"/>
  <c r="U90" i="1"/>
  <c r="U24" i="1"/>
  <c r="U198" i="1"/>
  <c r="U285" i="1"/>
  <c r="U91" i="1"/>
  <c r="U256" i="1"/>
  <c r="U192" i="1"/>
  <c r="U74" i="1"/>
  <c r="U129" i="1"/>
  <c r="U234" i="1"/>
  <c r="U243" i="1"/>
  <c r="U121" i="1"/>
  <c r="U126" i="1"/>
  <c r="U76" i="1"/>
  <c r="U164" i="1"/>
  <c r="U272" i="1"/>
  <c r="U260" i="1"/>
  <c r="U177" i="1"/>
  <c r="U283" i="1"/>
  <c r="U57" i="1"/>
  <c r="U289" i="1"/>
  <c r="U174" i="1"/>
  <c r="U146" i="1"/>
  <c r="U82" i="1"/>
  <c r="U223" i="1"/>
  <c r="U52" i="1"/>
  <c r="U123" i="1"/>
  <c r="U308" i="1"/>
  <c r="U118" i="1"/>
  <c r="U80" i="1"/>
  <c r="U189" i="1"/>
  <c r="U297" i="1"/>
  <c r="U173" i="1"/>
  <c r="U167" i="1"/>
  <c r="U103" i="1"/>
  <c r="U201" i="1"/>
  <c r="U156" i="1"/>
  <c r="U116" i="1"/>
  <c r="U81" i="1"/>
  <c r="U135" i="1"/>
  <c r="U25" i="1"/>
  <c r="U261" i="1"/>
  <c r="U66" i="1"/>
  <c r="U107" i="1"/>
  <c r="U100" i="1"/>
  <c r="U200" i="1"/>
  <c r="U63" i="1"/>
  <c r="U161" i="1"/>
  <c r="U149" i="1"/>
  <c r="U112" i="1"/>
  <c r="U75" i="1"/>
  <c r="U120" i="1"/>
  <c r="U31" i="1"/>
  <c r="U122" i="1"/>
  <c r="U250" i="1"/>
  <c r="U206" i="1"/>
  <c r="U227" i="1"/>
  <c r="U148" i="1"/>
  <c r="U217" i="1"/>
  <c r="U153" i="1"/>
  <c r="U101" i="1"/>
  <c r="U221" i="1"/>
  <c r="U152" i="1"/>
  <c r="U141" i="1"/>
  <c r="U279" i="1"/>
  <c r="U188" i="1"/>
  <c r="U240" i="1"/>
  <c r="U253" i="1"/>
  <c r="U275" i="1"/>
  <c r="U209" i="1"/>
  <c r="U132" i="1"/>
  <c r="U226" i="1"/>
  <c r="U204" i="1"/>
  <c r="U276" i="1"/>
  <c r="U247" i="1"/>
  <c r="U220" i="1"/>
  <c r="U216" i="1"/>
  <c r="U162" i="1"/>
  <c r="U312" i="1"/>
  <c r="U195" i="1"/>
  <c r="U96" i="1"/>
  <c r="U233" i="1"/>
  <c r="U238" i="1"/>
  <c r="U281" i="1"/>
  <c r="U303" i="1"/>
  <c r="U197" i="1"/>
  <c r="U187" i="1"/>
  <c r="U215" i="1"/>
  <c r="U304" i="1"/>
  <c r="U185" i="1"/>
  <c r="U199" i="1"/>
  <c r="U346" i="1"/>
  <c r="U157" i="1"/>
  <c r="U147" i="1"/>
  <c r="U208" i="1"/>
  <c r="U165" i="1"/>
  <c r="U300" i="1"/>
  <c r="U284" i="1"/>
  <c r="U92" i="1"/>
  <c r="U228" i="1"/>
  <c r="U239" i="1"/>
  <c r="U109" i="1"/>
  <c r="U267" i="1"/>
  <c r="U299" i="1"/>
  <c r="U134" i="1"/>
  <c r="U259" i="1"/>
  <c r="U255" i="1"/>
  <c r="U205" i="1"/>
  <c r="U186" i="1"/>
  <c r="U143" i="1"/>
  <c r="U110" i="1"/>
  <c r="U305" i="1"/>
  <c r="U248" i="1"/>
  <c r="U191" i="1"/>
  <c r="U170" i="1"/>
  <c r="U150" i="1"/>
  <c r="U151" i="1"/>
  <c r="U193" i="1"/>
  <c r="U169" i="1"/>
  <c r="U183" i="1"/>
  <c r="U265" i="1"/>
  <c r="U245" i="1"/>
  <c r="U207" i="1"/>
  <c r="U128" i="1"/>
  <c r="U263" i="1"/>
  <c r="U194" i="1"/>
  <c r="U213" i="1"/>
  <c r="U144" i="1"/>
  <c r="U236" i="1"/>
  <c r="U166" i="1"/>
  <c r="U225" i="1"/>
  <c r="U288" i="1"/>
  <c r="U316" i="1"/>
  <c r="U211" i="1"/>
  <c r="U329" i="1"/>
  <c r="U114" i="1"/>
  <c r="U310" i="1"/>
  <c r="U127" i="1"/>
  <c r="U178" i="1"/>
  <c r="U257" i="1"/>
  <c r="U163" i="1"/>
  <c r="U331" i="1"/>
  <c r="U136" i="1"/>
  <c r="U271" i="1"/>
  <c r="U282" i="1"/>
  <c r="U231" i="1"/>
  <c r="U249" i="1"/>
  <c r="U175" i="1"/>
  <c r="U266" i="1"/>
  <c r="U302" i="1"/>
  <c r="U269" i="1"/>
  <c r="U154" i="1"/>
  <c r="U287" i="1"/>
  <c r="U176" i="1"/>
  <c r="U264" i="1"/>
  <c r="U327" i="1"/>
  <c r="U313" i="1"/>
  <c r="U258" i="1"/>
  <c r="U230" i="1"/>
  <c r="U262" i="1"/>
  <c r="U341" i="1"/>
  <c r="U254" i="1"/>
  <c r="U315" i="1"/>
  <c r="U214" i="1"/>
  <c r="U224" i="1"/>
  <c r="U290" i="1"/>
  <c r="U326" i="1"/>
  <c r="U295" i="1"/>
  <c r="U292" i="1"/>
  <c r="U273" i="1"/>
  <c r="U309" i="1"/>
  <c r="U280" i="1"/>
  <c r="U252" i="1"/>
  <c r="U270" i="1"/>
  <c r="U307" i="1"/>
  <c r="U235" i="1"/>
  <c r="U324" i="1"/>
  <c r="U274" i="1"/>
  <c r="U294" i="1"/>
  <c r="U340" i="1"/>
  <c r="U339" i="1"/>
  <c r="U319" i="1"/>
  <c r="U296" i="1"/>
  <c r="U306" i="1"/>
  <c r="U218" i="1"/>
  <c r="U328" i="1"/>
  <c r="U277" i="1"/>
  <c r="U314" i="1"/>
  <c r="U244" i="1"/>
  <c r="U332" i="1"/>
  <c r="U322" i="1"/>
  <c r="U242" i="1"/>
  <c r="U246" i="1"/>
  <c r="U336" i="1"/>
  <c r="U323" i="1"/>
  <c r="U298" i="1"/>
  <c r="U278" i="1"/>
  <c r="U317" i="1"/>
  <c r="U344" i="1"/>
  <c r="U342" i="1"/>
  <c r="U338" i="1"/>
  <c r="U320" i="1"/>
  <c r="U251" i="1"/>
  <c r="U334" i="1"/>
  <c r="U337" i="1"/>
  <c r="U293" i="1"/>
  <c r="U291" i="1"/>
  <c r="U352" i="1"/>
  <c r="U311" i="1"/>
  <c r="U333" i="1"/>
  <c r="U318" i="1"/>
  <c r="U343" i="1"/>
  <c r="U345" i="1"/>
  <c r="U301" i="1"/>
  <c r="U351" i="1"/>
  <c r="U335" i="1"/>
  <c r="U348" i="1"/>
  <c r="U325" i="1"/>
  <c r="U321" i="1"/>
  <c r="U350" i="1"/>
  <c r="U353" i="1"/>
  <c r="U347" i="1"/>
  <c r="U330" i="1"/>
  <c r="U354" i="1"/>
  <c r="U349" i="1"/>
  <c r="U3" i="1"/>
  <c r="V350" i="1" l="1"/>
  <c r="V352" i="1"/>
  <c r="V298" i="1"/>
  <c r="V306" i="1"/>
  <c r="V262" i="1"/>
  <c r="V280" i="1"/>
  <c r="V349" i="1"/>
  <c r="V287" i="1"/>
  <c r="V157" i="1"/>
  <c r="V227" i="1"/>
  <c r="V129" i="1"/>
  <c r="V70" i="1"/>
  <c r="V140" i="1"/>
  <c r="V342" i="1"/>
  <c r="V214" i="1"/>
  <c r="V144" i="1"/>
  <c r="V346" i="1"/>
  <c r="V333" i="1"/>
  <c r="V328" i="1"/>
  <c r="V270" i="1"/>
  <c r="V302" i="1"/>
  <c r="V194" i="1"/>
  <c r="V109" i="1"/>
  <c r="V185" i="1"/>
  <c r="V188" i="1"/>
  <c r="V261" i="1"/>
  <c r="V80" i="1"/>
  <c r="V256" i="1"/>
  <c r="V142" i="1"/>
  <c r="V85" i="1"/>
  <c r="V29" i="1"/>
  <c r="V353" i="1"/>
  <c r="V311" i="1"/>
  <c r="V278" i="1"/>
  <c r="V218" i="1"/>
  <c r="V252" i="1"/>
  <c r="V341" i="1"/>
  <c r="V266" i="1"/>
  <c r="V310" i="1"/>
  <c r="V263" i="1"/>
  <c r="V248" i="1"/>
  <c r="V239" i="1"/>
  <c r="V304" i="1"/>
  <c r="V216" i="1"/>
  <c r="V279" i="1"/>
  <c r="V31" i="1"/>
  <c r="V25" i="1"/>
  <c r="V118" i="1"/>
  <c r="V260" i="1"/>
  <c r="V91" i="1"/>
  <c r="V155" i="1"/>
  <c r="V229" i="1"/>
  <c r="V44" i="1"/>
  <c r="V94" i="1"/>
  <c r="V97" i="1"/>
  <c r="V69" i="1"/>
  <c r="V53" i="1"/>
  <c r="V39" i="1"/>
  <c r="V48" i="1"/>
  <c r="V23" i="1"/>
  <c r="V220" i="1"/>
  <c r="V285" i="1"/>
  <c r="V138" i="1"/>
  <c r="V89" i="1"/>
  <c r="V230" i="1"/>
  <c r="V247" i="1"/>
  <c r="V71" i="1"/>
  <c r="V14" i="1"/>
  <c r="V141" i="1"/>
  <c r="V272" i="1"/>
  <c r="V286" i="1"/>
  <c r="V18" i="1"/>
  <c r="V291" i="1"/>
  <c r="V249" i="1"/>
  <c r="V92" i="1"/>
  <c r="V123" i="1"/>
  <c r="V222" i="1"/>
  <c r="V130" i="1"/>
  <c r="V293" i="1"/>
  <c r="V258" i="1"/>
  <c r="V143" i="1"/>
  <c r="V221" i="1"/>
  <c r="V112" i="1"/>
  <c r="V116" i="1"/>
  <c r="V52" i="1"/>
  <c r="V76" i="1"/>
  <c r="V24" i="1"/>
  <c r="V210" i="1"/>
  <c r="V168" i="1"/>
  <c r="V58" i="1"/>
  <c r="V86" i="1"/>
  <c r="V64" i="1"/>
  <c r="V232" i="1"/>
  <c r="V59" i="1"/>
  <c r="V181" i="1"/>
  <c r="V79" i="1"/>
  <c r="V13" i="1"/>
  <c r="V228" i="1"/>
  <c r="V73" i="1"/>
  <c r="V175" i="1"/>
  <c r="V135" i="1"/>
  <c r="V145" i="1"/>
  <c r="V36" i="1"/>
  <c r="V323" i="1"/>
  <c r="V329" i="1"/>
  <c r="V187" i="1"/>
  <c r="V81" i="1"/>
  <c r="V164" i="1"/>
  <c r="V98" i="1"/>
  <c r="V34" i="1"/>
  <c r="V325" i="1"/>
  <c r="V273" i="1"/>
  <c r="V245" i="1"/>
  <c r="V276" i="1"/>
  <c r="V337" i="1"/>
  <c r="V292" i="1"/>
  <c r="V316" i="1"/>
  <c r="V300" i="1"/>
  <c r="V101" i="1"/>
  <c r="V126" i="1"/>
  <c r="V28" i="1"/>
  <c r="V54" i="1"/>
  <c r="V56" i="1"/>
  <c r="V68" i="1"/>
  <c r="V30" i="1"/>
  <c r="V50" i="1"/>
  <c r="V335" i="1"/>
  <c r="V334" i="1"/>
  <c r="V242" i="1"/>
  <c r="V340" i="1"/>
  <c r="V295" i="1"/>
  <c r="V327" i="1"/>
  <c r="V271" i="1"/>
  <c r="V288" i="1"/>
  <c r="V183" i="1"/>
  <c r="V205" i="1"/>
  <c r="V165" i="1"/>
  <c r="V281" i="1"/>
  <c r="V226" i="1"/>
  <c r="V153" i="1"/>
  <c r="V161" i="1"/>
  <c r="V201" i="1"/>
  <c r="V82" i="1"/>
  <c r="V121" i="1"/>
  <c r="V131" i="1"/>
  <c r="V184" i="1"/>
  <c r="V62" i="1"/>
  <c r="V41" i="1"/>
  <c r="V99" i="1"/>
  <c r="V37" i="1"/>
  <c r="V117" i="1"/>
  <c r="V106" i="1"/>
  <c r="V15" i="1"/>
  <c r="V95" i="1"/>
  <c r="V16" i="1"/>
  <c r="V128" i="1"/>
  <c r="V308" i="1"/>
  <c r="V119" i="1"/>
  <c r="V45" i="1"/>
  <c r="V296" i="1"/>
  <c r="V110" i="1"/>
  <c r="V75" i="1"/>
  <c r="V42" i="1"/>
  <c r="V115" i="1"/>
  <c r="V319" i="1"/>
  <c r="V211" i="1"/>
  <c r="V197" i="1"/>
  <c r="V246" i="1"/>
  <c r="V313" i="1"/>
  <c r="V186" i="1"/>
  <c r="V204" i="1"/>
  <c r="V156" i="1"/>
  <c r="V268" i="1"/>
  <c r="V105" i="1"/>
  <c r="V351" i="1"/>
  <c r="V251" i="1"/>
  <c r="V322" i="1"/>
  <c r="V294" i="1"/>
  <c r="V326" i="1"/>
  <c r="V264" i="1"/>
  <c r="V136" i="1"/>
  <c r="V225" i="1"/>
  <c r="V169" i="1"/>
  <c r="V255" i="1"/>
  <c r="V208" i="1"/>
  <c r="V238" i="1"/>
  <c r="V132" i="1"/>
  <c r="V217" i="1"/>
  <c r="V63" i="1"/>
  <c r="V103" i="1"/>
  <c r="V146" i="1"/>
  <c r="V243" i="1"/>
  <c r="V133" i="1"/>
  <c r="V33" i="1"/>
  <c r="V113" i="1"/>
  <c r="V139" i="1"/>
  <c r="V72" i="1"/>
  <c r="V60" i="1"/>
  <c r="V43" i="1"/>
  <c r="V124" i="1"/>
  <c r="V38" i="1"/>
  <c r="V83" i="1"/>
  <c r="V22" i="1"/>
  <c r="V120" i="1"/>
  <c r="V49" i="1"/>
  <c r="V321" i="1"/>
  <c r="V309" i="1"/>
  <c r="V207" i="1"/>
  <c r="V152" i="1"/>
  <c r="V198" i="1"/>
  <c r="V87" i="1"/>
  <c r="V12" i="1"/>
  <c r="V336" i="1"/>
  <c r="V231" i="1"/>
  <c r="V284" i="1"/>
  <c r="V348" i="1"/>
  <c r="V339" i="1"/>
  <c r="V282" i="1"/>
  <c r="V265" i="1"/>
  <c r="V303" i="1"/>
  <c r="V149" i="1"/>
  <c r="V223" i="1"/>
  <c r="V90" i="1"/>
  <c r="V241" i="1"/>
  <c r="V88" i="1"/>
  <c r="V3" i="1"/>
  <c r="V301" i="1"/>
  <c r="V320" i="1"/>
  <c r="V332" i="1"/>
  <c r="V274" i="1"/>
  <c r="V290" i="1"/>
  <c r="V176" i="1"/>
  <c r="V331" i="1"/>
  <c r="V166" i="1"/>
  <c r="V193" i="1"/>
  <c r="V259" i="1"/>
  <c r="V147" i="1"/>
  <c r="V233" i="1"/>
  <c r="V209" i="1"/>
  <c r="V148" i="1"/>
  <c r="V200" i="1"/>
  <c r="V167" i="1"/>
  <c r="V174" i="1"/>
  <c r="V234" i="1"/>
  <c r="V171" i="1"/>
  <c r="V19" i="1"/>
  <c r="V212" i="1"/>
  <c r="V219" i="1"/>
  <c r="V172" i="1"/>
  <c r="V160" i="1"/>
  <c r="V158" i="1"/>
  <c r="V7" i="1"/>
  <c r="V46" i="1"/>
  <c r="V26" i="1"/>
  <c r="V17" i="1"/>
  <c r="V305" i="1"/>
  <c r="V338" i="1"/>
  <c r="V163" i="1"/>
  <c r="V151" i="1"/>
  <c r="V96" i="1"/>
  <c r="V100" i="1"/>
  <c r="V180" i="1"/>
  <c r="V65" i="1"/>
  <c r="V78" i="1"/>
  <c r="V32" i="1"/>
  <c r="V6" i="1"/>
  <c r="V114" i="1"/>
  <c r="V324" i="1"/>
  <c r="V345" i="1"/>
  <c r="V224" i="1"/>
  <c r="V289" i="1"/>
  <c r="V137" i="1"/>
  <c r="V27" i="1"/>
  <c r="V343" i="1"/>
  <c r="V235" i="1"/>
  <c r="V257" i="1"/>
  <c r="V299" i="1"/>
  <c r="V195" i="1"/>
  <c r="V253" i="1"/>
  <c r="V206" i="1"/>
  <c r="V107" i="1"/>
  <c r="V297" i="1"/>
  <c r="V57" i="1"/>
  <c r="V74" i="1"/>
  <c r="V237" i="1"/>
  <c r="V47" i="1"/>
  <c r="V67" i="1"/>
  <c r="V190" i="1"/>
  <c r="V202" i="1"/>
  <c r="V179" i="1"/>
  <c r="V51" i="1"/>
  <c r="V93" i="1"/>
  <c r="V111" i="1"/>
  <c r="V4" i="1"/>
  <c r="V8" i="1"/>
  <c r="V330" i="1"/>
  <c r="V318" i="1"/>
  <c r="V344" i="1"/>
  <c r="V277" i="1"/>
  <c r="V307" i="1"/>
  <c r="V315" i="1"/>
  <c r="V269" i="1"/>
  <c r="V178" i="1"/>
  <c r="V213" i="1"/>
  <c r="V170" i="1"/>
  <c r="V267" i="1"/>
  <c r="V199" i="1"/>
  <c r="V312" i="1"/>
  <c r="V240" i="1"/>
  <c r="V250" i="1"/>
  <c r="V66" i="1"/>
  <c r="V189" i="1"/>
  <c r="V283" i="1"/>
  <c r="V192" i="1"/>
  <c r="V104" i="1"/>
  <c r="V203" i="1"/>
  <c r="V159" i="1"/>
  <c r="V55" i="1"/>
  <c r="V125" i="1"/>
  <c r="V77" i="1"/>
  <c r="V10" i="1"/>
  <c r="V102" i="1"/>
  <c r="V21" i="1"/>
  <c r="V20" i="1"/>
  <c r="V2" i="1"/>
  <c r="V215" i="1"/>
  <c r="V244" i="1"/>
  <c r="V236" i="1"/>
  <c r="V134" i="1"/>
  <c r="V275" i="1"/>
  <c r="V173" i="1"/>
  <c r="V84" i="1"/>
  <c r="V61" i="1"/>
  <c r="V354" i="1"/>
  <c r="V314" i="1"/>
  <c r="V154" i="1"/>
  <c r="V150" i="1"/>
  <c r="V347" i="1"/>
  <c r="V317" i="1"/>
  <c r="V254" i="1"/>
  <c r="V127" i="1"/>
  <c r="V191" i="1"/>
  <c r="V162" i="1"/>
  <c r="V122" i="1"/>
  <c r="V177" i="1"/>
  <c r="V108" i="1"/>
  <c r="V196" i="1"/>
  <c r="V182" i="1"/>
  <c r="V35" i="1"/>
  <c r="V11" i="1"/>
  <c r="V40" i="1"/>
  <c r="V9" i="1"/>
  <c r="V5" i="1"/>
  <c r="S2" i="1"/>
  <c r="S5" i="1"/>
  <c r="S3" i="1"/>
  <c r="S6" i="1"/>
  <c r="S7" i="1"/>
  <c r="S12" i="1"/>
  <c r="S9" i="1"/>
  <c r="S11" i="1"/>
  <c r="S8" i="1"/>
  <c r="S10" i="1"/>
  <c r="S13" i="1"/>
  <c r="S16" i="1"/>
  <c r="S15" i="1"/>
  <c r="S18" i="1"/>
  <c r="S14" i="1"/>
  <c r="S19" i="1"/>
  <c r="S17" i="1"/>
  <c r="S24" i="1"/>
  <c r="S28" i="1"/>
  <c r="S20" i="1"/>
  <c r="S22" i="1"/>
  <c r="S25" i="1"/>
  <c r="S21" i="1"/>
  <c r="S23" i="1"/>
  <c r="S26" i="1"/>
  <c r="S31" i="1"/>
  <c r="S27" i="1"/>
  <c r="S29" i="1"/>
  <c r="S34" i="1"/>
  <c r="S32" i="1"/>
  <c r="S42" i="1"/>
  <c r="S30" i="1"/>
  <c r="S38" i="1"/>
  <c r="S33" i="1"/>
  <c r="S35" i="1"/>
  <c r="S41" i="1"/>
  <c r="S40" i="1"/>
  <c r="S37" i="1"/>
  <c r="S39" i="1"/>
  <c r="S36" i="1"/>
  <c r="S45" i="1"/>
  <c r="S43" i="1"/>
  <c r="S46" i="1"/>
  <c r="S52" i="1"/>
  <c r="S44" i="1"/>
  <c r="S47" i="1"/>
  <c r="S53" i="1"/>
  <c r="S55" i="1"/>
  <c r="S50" i="1"/>
  <c r="S54" i="1"/>
  <c r="S51" i="1"/>
  <c r="S57" i="1"/>
  <c r="S49" i="1"/>
  <c r="S48" i="1"/>
  <c r="S62" i="1"/>
  <c r="S56" i="1"/>
  <c r="S61" i="1"/>
  <c r="S60" i="1"/>
  <c r="S59" i="1"/>
  <c r="S64" i="1"/>
  <c r="S66" i="1"/>
  <c r="S67" i="1"/>
  <c r="S58" i="1"/>
  <c r="S63" i="1"/>
  <c r="S71" i="1"/>
  <c r="S69" i="1"/>
  <c r="S75" i="1"/>
  <c r="S65" i="1"/>
  <c r="S68" i="1"/>
  <c r="S70" i="1"/>
  <c r="S74" i="1"/>
  <c r="S76" i="1"/>
  <c r="S72" i="1"/>
  <c r="S82" i="1"/>
  <c r="S80" i="1"/>
  <c r="S73" i="1"/>
  <c r="S79" i="1"/>
  <c r="S78" i="1"/>
  <c r="S81" i="1"/>
  <c r="S83" i="1"/>
  <c r="S85" i="1"/>
  <c r="S90" i="1"/>
  <c r="S91" i="1"/>
  <c r="S86" i="1"/>
  <c r="S77" i="1"/>
  <c r="S87" i="1"/>
  <c r="S89" i="1"/>
  <c r="S92" i="1"/>
  <c r="S93" i="1"/>
  <c r="S95" i="1"/>
  <c r="S98" i="1"/>
  <c r="S84" i="1"/>
  <c r="S96" i="1"/>
  <c r="S103" i="1"/>
  <c r="S100" i="1"/>
  <c r="S99" i="1"/>
  <c r="S101" i="1"/>
  <c r="S104" i="1"/>
  <c r="S97" i="1"/>
  <c r="S94" i="1"/>
  <c r="S88" i="1"/>
  <c r="S107" i="1"/>
  <c r="S102" i="1"/>
  <c r="S110" i="1"/>
  <c r="S112" i="1"/>
  <c r="S106" i="1"/>
  <c r="S105" i="1"/>
  <c r="S113" i="1"/>
  <c r="S109" i="1"/>
  <c r="S114" i="1"/>
  <c r="S118" i="1"/>
  <c r="S121" i="1"/>
  <c r="S108" i="1"/>
  <c r="S115" i="1"/>
  <c r="S120" i="1"/>
  <c r="S124" i="1"/>
  <c r="S117" i="1"/>
  <c r="S126" i="1"/>
  <c r="S111" i="1"/>
  <c r="S127" i="1"/>
  <c r="S119" i="1"/>
  <c r="S116" i="1"/>
  <c r="S122" i="1"/>
  <c r="S125" i="1"/>
  <c r="S123" i="1"/>
  <c r="S128" i="1"/>
  <c r="S131" i="1"/>
  <c r="S129" i="1"/>
  <c r="S134" i="1"/>
  <c r="S132" i="1"/>
  <c r="S135" i="1"/>
  <c r="S136" i="1"/>
  <c r="S130" i="1"/>
  <c r="S139" i="1"/>
  <c r="S133" i="1"/>
  <c r="S137" i="1"/>
  <c r="S138" i="1"/>
  <c r="S140" i="1"/>
  <c r="S144" i="1"/>
  <c r="S141" i="1"/>
  <c r="S147" i="1"/>
  <c r="S142" i="1"/>
  <c r="S143" i="1"/>
  <c r="S145" i="1"/>
  <c r="S146" i="1"/>
  <c r="S151" i="1"/>
  <c r="S149" i="1"/>
  <c r="S152" i="1"/>
  <c r="S148" i="1"/>
  <c r="S150" i="1"/>
  <c r="S153" i="1"/>
  <c r="S154" i="1"/>
  <c r="S155" i="1"/>
  <c r="S156" i="1"/>
  <c r="S162" i="1"/>
  <c r="S165" i="1"/>
  <c r="S159" i="1"/>
  <c r="S158" i="1"/>
  <c r="S164" i="1"/>
  <c r="S157" i="1"/>
  <c r="S163" i="1"/>
  <c r="S160" i="1"/>
  <c r="S170" i="1"/>
  <c r="S166" i="1"/>
  <c r="S161" i="1"/>
  <c r="S167" i="1"/>
  <c r="S173" i="1"/>
  <c r="S168" i="1"/>
  <c r="S174" i="1"/>
  <c r="S169" i="1"/>
  <c r="S175" i="1"/>
  <c r="S172" i="1"/>
  <c r="S171" i="1"/>
  <c r="S178" i="1"/>
  <c r="S177" i="1"/>
  <c r="S176" i="1"/>
  <c r="S180" i="1"/>
  <c r="S179" i="1"/>
  <c r="S182" i="1"/>
  <c r="S181" i="1"/>
  <c r="S183" i="1"/>
  <c r="S185" i="1"/>
  <c r="S186" i="1"/>
  <c r="S187" i="1"/>
  <c r="S184" i="1"/>
  <c r="S189" i="1"/>
  <c r="S191" i="1"/>
  <c r="S188" i="1"/>
  <c r="S195" i="1"/>
  <c r="S192" i="1"/>
  <c r="S193" i="1"/>
  <c r="S190" i="1"/>
  <c r="S194" i="1"/>
  <c r="S196" i="1"/>
  <c r="S198" i="1"/>
  <c r="S197" i="1"/>
  <c r="S199" i="1"/>
  <c r="S201" i="1"/>
  <c r="S200" i="1"/>
  <c r="S202" i="1"/>
  <c r="S206" i="1"/>
  <c r="S204" i="1"/>
  <c r="S203" i="1"/>
  <c r="S205" i="1"/>
  <c r="S209" i="1"/>
  <c r="S208" i="1"/>
  <c r="S215" i="1"/>
  <c r="S207" i="1"/>
  <c r="S210" i="1"/>
  <c r="S211" i="1"/>
  <c r="S217" i="1"/>
  <c r="S212" i="1"/>
  <c r="S213" i="1"/>
  <c r="S218" i="1"/>
  <c r="S214" i="1"/>
  <c r="S220" i="1"/>
  <c r="S216" i="1"/>
  <c r="S224" i="1"/>
  <c r="S223" i="1"/>
  <c r="S219" i="1"/>
  <c r="S225" i="1"/>
  <c r="S221" i="1"/>
  <c r="S226" i="1"/>
  <c r="S222" i="1"/>
  <c r="S227" i="1"/>
  <c r="S228" i="1"/>
  <c r="S230" i="1"/>
  <c r="S229" i="1"/>
  <c r="S231" i="1"/>
  <c r="S235" i="1"/>
  <c r="S232" i="1"/>
  <c r="S233" i="1"/>
  <c r="S236" i="1"/>
  <c r="S238" i="1"/>
  <c r="S234" i="1"/>
  <c r="S237" i="1"/>
  <c r="S240" i="1"/>
  <c r="S239" i="1"/>
  <c r="S241" i="1"/>
  <c r="S244" i="1"/>
  <c r="S242" i="1"/>
  <c r="S243" i="1"/>
  <c r="S246" i="1"/>
  <c r="S245" i="1"/>
  <c r="S248" i="1"/>
  <c r="S247" i="1"/>
  <c r="S249" i="1"/>
  <c r="S252" i="1"/>
  <c r="S251" i="1"/>
  <c r="S250" i="1"/>
  <c r="S253" i="1"/>
  <c r="S254" i="1"/>
  <c r="S255" i="1"/>
  <c r="S258" i="1"/>
  <c r="S256" i="1"/>
  <c r="S257" i="1"/>
  <c r="S259" i="1"/>
  <c r="S260" i="1"/>
  <c r="S262" i="1"/>
  <c r="S261" i="1"/>
  <c r="S263" i="1"/>
  <c r="S264" i="1"/>
  <c r="S266" i="1"/>
  <c r="S265" i="1"/>
  <c r="S267" i="1"/>
  <c r="S268" i="1"/>
  <c r="S270" i="1"/>
  <c r="S271" i="1"/>
  <c r="S269" i="1"/>
  <c r="S274" i="1"/>
  <c r="S273" i="1"/>
  <c r="S272" i="1"/>
  <c r="S275" i="1"/>
  <c r="S276" i="1"/>
  <c r="S277" i="1"/>
  <c r="S280" i="1"/>
  <c r="S278" i="1"/>
  <c r="S282" i="1"/>
  <c r="S281" i="1"/>
  <c r="S279" i="1"/>
  <c r="S283" i="1"/>
  <c r="S284" i="1"/>
  <c r="S287" i="1"/>
  <c r="S285" i="1"/>
  <c r="S286" i="1"/>
  <c r="S288" i="1"/>
  <c r="S296" i="1"/>
  <c r="S289" i="1"/>
  <c r="S291" i="1"/>
  <c r="S290" i="1"/>
  <c r="S293" i="1"/>
  <c r="S294" i="1"/>
  <c r="S292" i="1"/>
  <c r="S295" i="1"/>
  <c r="S297" i="1"/>
  <c r="S298" i="1"/>
  <c r="S299" i="1"/>
  <c r="S301" i="1"/>
  <c r="S300" i="1"/>
  <c r="S302" i="1"/>
  <c r="S303" i="1"/>
  <c r="S304" i="1"/>
  <c r="S306" i="1"/>
  <c r="S305" i="1"/>
  <c r="S309" i="1"/>
  <c r="S307" i="1"/>
  <c r="S308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5" i="1"/>
  <c r="S324" i="1"/>
  <c r="S326" i="1"/>
  <c r="S327" i="1"/>
  <c r="S328" i="1"/>
  <c r="S330" i="1"/>
  <c r="S329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4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2" i="4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2" i="3"/>
  <c r="AO257" i="1"/>
  <c r="AS257" i="1" s="1"/>
  <c r="AW257" i="1" s="1"/>
  <c r="AO114" i="1"/>
  <c r="AS114" i="1" s="1"/>
  <c r="AW114" i="1" s="1"/>
  <c r="AO58" i="1"/>
  <c r="AS58" i="1" s="1"/>
  <c r="AW58" i="1" s="1"/>
  <c r="AO347" i="1"/>
  <c r="AS347" i="1" s="1"/>
  <c r="AW347" i="1" s="1"/>
  <c r="AO336" i="1"/>
  <c r="AS336" i="1" s="1"/>
  <c r="AW336" i="1" s="1"/>
  <c r="AO252" i="1"/>
  <c r="AS252" i="1" s="1"/>
  <c r="AW252" i="1" s="1"/>
  <c r="AO350" i="1"/>
  <c r="AS350" i="1" s="1"/>
  <c r="AW350" i="1" s="1"/>
  <c r="AO170" i="1"/>
  <c r="AS170" i="1" s="1"/>
  <c r="AW170" i="1" s="1"/>
  <c r="AO190" i="1"/>
  <c r="AS190" i="1" s="1"/>
  <c r="AW190" i="1" s="1"/>
  <c r="AO100" i="1"/>
  <c r="AS100" i="1" s="1"/>
  <c r="AW100" i="1" s="1"/>
  <c r="AO59" i="1"/>
  <c r="AS59" i="1" s="1"/>
  <c r="AW59" i="1" s="1"/>
  <c r="AO49" i="1"/>
  <c r="AS49" i="1" s="1"/>
  <c r="AW49" i="1" s="1"/>
  <c r="AO332" i="1"/>
  <c r="AS332" i="1" s="1"/>
  <c r="AW332" i="1" s="1"/>
  <c r="AO247" i="1"/>
  <c r="AS247" i="1" s="1"/>
  <c r="AW247" i="1" s="1"/>
  <c r="AO254" i="1"/>
  <c r="AS254" i="1" s="1"/>
  <c r="AW254" i="1" s="1"/>
  <c r="AO16" i="1"/>
  <c r="AS16" i="1" s="1"/>
  <c r="AW16" i="1" s="1"/>
  <c r="AO124" i="1"/>
  <c r="AS124" i="1" s="1"/>
  <c r="AW124" i="1" s="1"/>
  <c r="AO122" i="1"/>
  <c r="AS122" i="1" s="1"/>
  <c r="AW122" i="1" s="1"/>
  <c r="AO51" i="1"/>
  <c r="AS51" i="1" s="1"/>
  <c r="AW51" i="1" s="1"/>
  <c r="AO50" i="1"/>
  <c r="AS50" i="1" s="1"/>
  <c r="AW50" i="1" s="1"/>
  <c r="AO309" i="1"/>
  <c r="AS309" i="1" s="1"/>
  <c r="AW309" i="1" s="1"/>
  <c r="AO323" i="1"/>
  <c r="AS323" i="1" s="1"/>
  <c r="AW323" i="1" s="1"/>
  <c r="AO118" i="1"/>
  <c r="AS118" i="1" s="1"/>
  <c r="AW118" i="1" s="1"/>
  <c r="AO108" i="1"/>
  <c r="AS108" i="1" s="1"/>
  <c r="AW108" i="1" s="1"/>
  <c r="AO209" i="1"/>
  <c r="AS209" i="1" s="1"/>
  <c r="AW209" i="1" s="1"/>
  <c r="AO117" i="1"/>
  <c r="AS117" i="1" s="1"/>
  <c r="AW117" i="1" s="1"/>
  <c r="AO175" i="1"/>
  <c r="AS175" i="1" s="1"/>
  <c r="AW175" i="1" s="1"/>
  <c r="AO143" i="1"/>
  <c r="AS143" i="1" s="1"/>
  <c r="AW143" i="1" s="1"/>
  <c r="AO329" i="1"/>
  <c r="AS329" i="1" s="1"/>
  <c r="AW329" i="1" s="1"/>
  <c r="AO155" i="1"/>
  <c r="AS155" i="1" s="1"/>
  <c r="AW155" i="1" s="1"/>
  <c r="AO22" i="1"/>
  <c r="AS22" i="1" s="1"/>
  <c r="AW22" i="1" s="1"/>
  <c r="AO94" i="1"/>
  <c r="AS94" i="1" s="1"/>
  <c r="AW94" i="1" s="1"/>
  <c r="AO111" i="1"/>
  <c r="AS111" i="1" s="1"/>
  <c r="AW111" i="1" s="1"/>
  <c r="AO198" i="1"/>
  <c r="AS198" i="1" s="1"/>
  <c r="AW198" i="1" s="1"/>
  <c r="AO328" i="1"/>
  <c r="AS328" i="1" s="1"/>
  <c r="AW328" i="1" s="1"/>
  <c r="AO228" i="1"/>
  <c r="AS228" i="1" s="1"/>
  <c r="AW228" i="1" s="1"/>
  <c r="AO211" i="1"/>
  <c r="AS211" i="1" s="1"/>
  <c r="AW211" i="1" s="1"/>
  <c r="AO256" i="1"/>
  <c r="AS256" i="1" s="1"/>
  <c r="AW256" i="1" s="1"/>
  <c r="AO216" i="1"/>
  <c r="AS216" i="1" s="1"/>
  <c r="AW216" i="1" s="1"/>
  <c r="AO192" i="1"/>
  <c r="AS192" i="1" s="1"/>
  <c r="AW192" i="1" s="1"/>
  <c r="AO259" i="1"/>
  <c r="AS259" i="1" s="1"/>
  <c r="AW259" i="1" s="1"/>
  <c r="AO300" i="1"/>
  <c r="AS300" i="1" s="1"/>
  <c r="AW300" i="1" s="1"/>
  <c r="AO315" i="1"/>
  <c r="AS315" i="1" s="1"/>
  <c r="AW315" i="1" s="1"/>
  <c r="AO115" i="1"/>
  <c r="AS115" i="1" s="1"/>
  <c r="AW115" i="1" s="1"/>
  <c r="AO126" i="1"/>
  <c r="AS126" i="1" s="1"/>
  <c r="AW126" i="1" s="1"/>
  <c r="AO185" i="1"/>
  <c r="AS185" i="1" s="1"/>
  <c r="AW185" i="1" s="1"/>
  <c r="AO320" i="1"/>
  <c r="AS320" i="1" s="1"/>
  <c r="AW320" i="1" s="1"/>
  <c r="AO239" i="1"/>
  <c r="AS239" i="1" s="1"/>
  <c r="AW239" i="1" s="1"/>
  <c r="AO352" i="1"/>
  <c r="AS352" i="1" s="1"/>
  <c r="AW352" i="1" s="1"/>
  <c r="AO28" i="1"/>
  <c r="AS28" i="1" s="1"/>
  <c r="AW28" i="1" s="1"/>
  <c r="AO33" i="1"/>
  <c r="AS33" i="1" s="1"/>
  <c r="AW33" i="1" s="1"/>
  <c r="AO275" i="1"/>
  <c r="AS275" i="1" s="1"/>
  <c r="AW275" i="1" s="1"/>
  <c r="AO164" i="1"/>
  <c r="AS164" i="1" s="1"/>
  <c r="AW164" i="1" s="1"/>
  <c r="AO139" i="1"/>
  <c r="AS139" i="1" s="1"/>
  <c r="AW139" i="1" s="1"/>
  <c r="AO90" i="1"/>
  <c r="AS90" i="1" s="1"/>
  <c r="AW90" i="1" s="1"/>
  <c r="AO184" i="1"/>
  <c r="AS184" i="1" s="1"/>
  <c r="AW184" i="1" s="1"/>
  <c r="AO208" i="1"/>
  <c r="AS208" i="1" s="1"/>
  <c r="AW208" i="1" s="1"/>
  <c r="AO119" i="1"/>
  <c r="AS119" i="1" s="1"/>
  <c r="AW119" i="1" s="1"/>
  <c r="AO345" i="1"/>
  <c r="AS345" i="1" s="1"/>
  <c r="AW345" i="1" s="1"/>
  <c r="AO231" i="1"/>
  <c r="AS231" i="1" s="1"/>
  <c r="AW231" i="1" s="1"/>
  <c r="AO48" i="1"/>
  <c r="AS48" i="1" s="1"/>
  <c r="AW48" i="1" s="1"/>
  <c r="AO199" i="1"/>
  <c r="AS199" i="1" s="1"/>
  <c r="AW199" i="1" s="1"/>
  <c r="AO103" i="1"/>
  <c r="AS103" i="1" s="1"/>
  <c r="AW103" i="1" s="1"/>
  <c r="AO55" i="1"/>
  <c r="AS55" i="1" s="1"/>
  <c r="AW55" i="1" s="1"/>
  <c r="AO248" i="1"/>
  <c r="AS248" i="1" s="1"/>
  <c r="AW248" i="1" s="1"/>
  <c r="AO353" i="1"/>
  <c r="AS353" i="1" s="1"/>
  <c r="AW353" i="1" s="1"/>
  <c r="AO316" i="1"/>
  <c r="AS316" i="1" s="1"/>
  <c r="AW316" i="1" s="1"/>
  <c r="AO106" i="1"/>
  <c r="AS106" i="1" s="1"/>
  <c r="AW106" i="1" s="1"/>
  <c r="AO237" i="1"/>
  <c r="AS237" i="1" s="1"/>
  <c r="AW237" i="1" s="1"/>
  <c r="AO104" i="1"/>
  <c r="AS104" i="1" s="1"/>
  <c r="AW104" i="1" s="1"/>
  <c r="AO272" i="1"/>
  <c r="AS272" i="1" s="1"/>
  <c r="AW272" i="1" s="1"/>
  <c r="AO2" i="1"/>
  <c r="AS2" i="1" s="1"/>
  <c r="AW2" i="1" s="1"/>
  <c r="AO174" i="1"/>
  <c r="AS174" i="1" s="1"/>
  <c r="AW174" i="1" s="1"/>
  <c r="AO266" i="1"/>
  <c r="AS266" i="1" s="1"/>
  <c r="AW266" i="1" s="1"/>
  <c r="AO86" i="1"/>
  <c r="AS86" i="1" s="1"/>
  <c r="AW86" i="1" s="1"/>
  <c r="AO288" i="1"/>
  <c r="AS288" i="1" s="1"/>
  <c r="AW288" i="1" s="1"/>
  <c r="AO234" i="1"/>
  <c r="AS234" i="1" s="1"/>
  <c r="AW234" i="1" s="1"/>
  <c r="AO169" i="1"/>
  <c r="AS169" i="1" s="1"/>
  <c r="AW169" i="1" s="1"/>
  <c r="AO255" i="1"/>
  <c r="AS255" i="1" s="1"/>
  <c r="AW255" i="1" s="1"/>
  <c r="AO302" i="1"/>
  <c r="AS302" i="1" s="1"/>
  <c r="AW302" i="1" s="1"/>
  <c r="AO245" i="1"/>
  <c r="AS245" i="1" s="1"/>
  <c r="AW245" i="1" s="1"/>
  <c r="AO277" i="1"/>
  <c r="AS277" i="1" s="1"/>
  <c r="AW277" i="1" s="1"/>
  <c r="AO223" i="1"/>
  <c r="AS223" i="1" s="1"/>
  <c r="AW223" i="1" s="1"/>
  <c r="AO219" i="1"/>
  <c r="AS219" i="1" s="1"/>
  <c r="AW219" i="1" s="1"/>
  <c r="AO24" i="1"/>
  <c r="AS24" i="1" s="1"/>
  <c r="AW24" i="1" s="1"/>
  <c r="AO321" i="1"/>
  <c r="AS321" i="1" s="1"/>
  <c r="AW321" i="1" s="1"/>
  <c r="AO166" i="1"/>
  <c r="AS166" i="1" s="1"/>
  <c r="AW166" i="1" s="1"/>
  <c r="AO233" i="1"/>
  <c r="AS233" i="1" s="1"/>
  <c r="AW233" i="1" s="1"/>
  <c r="AO15" i="1"/>
  <c r="AS15" i="1" s="1"/>
  <c r="AW15" i="1" s="1"/>
  <c r="AO246" i="1"/>
  <c r="AS246" i="1" s="1"/>
  <c r="AW246" i="1" s="1"/>
  <c r="AO67" i="1"/>
  <c r="AS67" i="1" s="1"/>
  <c r="AW67" i="1" s="1"/>
  <c r="AO62" i="1"/>
  <c r="AS62" i="1" s="1"/>
  <c r="AW62" i="1" s="1"/>
  <c r="AO180" i="1"/>
  <c r="AS180" i="1" s="1"/>
  <c r="AW180" i="1" s="1"/>
  <c r="AO153" i="1"/>
  <c r="AS153" i="1" s="1"/>
  <c r="AW153" i="1" s="1"/>
  <c r="AO298" i="1"/>
  <c r="AS298" i="1" s="1"/>
  <c r="AW298" i="1" s="1"/>
  <c r="AO102" i="1"/>
  <c r="AS102" i="1" s="1"/>
  <c r="AW102" i="1" s="1"/>
  <c r="AO133" i="1"/>
  <c r="AS133" i="1" s="1"/>
  <c r="AW133" i="1" s="1"/>
  <c r="AO93" i="1"/>
  <c r="AS93" i="1" s="1"/>
  <c r="AW93" i="1" s="1"/>
  <c r="AO99" i="1"/>
  <c r="AS99" i="1" s="1"/>
  <c r="AW99" i="1" s="1"/>
  <c r="AO109" i="1"/>
  <c r="AS109" i="1" s="1"/>
  <c r="AW109" i="1" s="1"/>
  <c r="AO3" i="1"/>
  <c r="AS3" i="1" s="1"/>
  <c r="AW3" i="1" s="1"/>
  <c r="AO294" i="1"/>
  <c r="AS294" i="1" s="1"/>
  <c r="AW294" i="1" s="1"/>
  <c r="AO113" i="1"/>
  <c r="AS113" i="1" s="1"/>
  <c r="AW113" i="1" s="1"/>
  <c r="AO203" i="1"/>
  <c r="AS203" i="1" s="1"/>
  <c r="AW203" i="1" s="1"/>
  <c r="AO202" i="1"/>
  <c r="AS202" i="1" s="1"/>
  <c r="AW202" i="1" s="1"/>
  <c r="AO210" i="1"/>
  <c r="AS210" i="1" s="1"/>
  <c r="AW210" i="1" s="1"/>
  <c r="AO120" i="1"/>
  <c r="AS120" i="1" s="1"/>
  <c r="AW120" i="1" s="1"/>
  <c r="AO215" i="1"/>
  <c r="AS215" i="1" s="1"/>
  <c r="AW215" i="1" s="1"/>
  <c r="AO235" i="1"/>
  <c r="AS235" i="1" s="1"/>
  <c r="AW235" i="1" s="1"/>
  <c r="AO95" i="1"/>
  <c r="AS95" i="1" s="1"/>
  <c r="AW95" i="1" s="1"/>
  <c r="AO230" i="1"/>
  <c r="AS230" i="1" s="1"/>
  <c r="AW230" i="1" s="1"/>
  <c r="AO11" i="1"/>
  <c r="AS11" i="1" s="1"/>
  <c r="AW11" i="1" s="1"/>
  <c r="AO285" i="1"/>
  <c r="AS285" i="1" s="1"/>
  <c r="AW285" i="1" s="1"/>
  <c r="AO297" i="1"/>
  <c r="AS297" i="1" s="1"/>
  <c r="AW297" i="1" s="1"/>
  <c r="AO344" i="1"/>
  <c r="AS344" i="1" s="1"/>
  <c r="AW344" i="1" s="1"/>
  <c r="AO284" i="1"/>
  <c r="AS284" i="1" s="1"/>
  <c r="AW284" i="1" s="1"/>
  <c r="AO77" i="1"/>
  <c r="AS77" i="1" s="1"/>
  <c r="AW77" i="1" s="1"/>
  <c r="AO187" i="1"/>
  <c r="AS187" i="1" s="1"/>
  <c r="AW187" i="1" s="1"/>
  <c r="AO213" i="1"/>
  <c r="AS213" i="1" s="1"/>
  <c r="AW213" i="1" s="1"/>
  <c r="AO340" i="1"/>
  <c r="AS340" i="1" s="1"/>
  <c r="AW340" i="1" s="1"/>
  <c r="AO54" i="1"/>
  <c r="AS54" i="1" s="1"/>
  <c r="AW54" i="1" s="1"/>
  <c r="AO205" i="1"/>
  <c r="AS205" i="1" s="1"/>
  <c r="AW205" i="1" s="1"/>
  <c r="AO212" i="1"/>
  <c r="AS212" i="1" s="1"/>
  <c r="AW212" i="1" s="1"/>
  <c r="AO36" i="1"/>
  <c r="AS36" i="1" s="1"/>
  <c r="AW36" i="1" s="1"/>
  <c r="AO14" i="1"/>
  <c r="AS14" i="1" s="1"/>
  <c r="AW14" i="1" s="1"/>
  <c r="AO189" i="1"/>
  <c r="AS189" i="1" s="1"/>
  <c r="AW189" i="1" s="1"/>
  <c r="AO325" i="1"/>
  <c r="AS325" i="1" s="1"/>
  <c r="AW325" i="1" s="1"/>
  <c r="AO267" i="1"/>
  <c r="AS267" i="1" s="1"/>
  <c r="AW267" i="1" s="1"/>
  <c r="AO121" i="1"/>
  <c r="AS121" i="1" s="1"/>
  <c r="AW121" i="1" s="1"/>
  <c r="AO287" i="1"/>
  <c r="AS287" i="1" s="1"/>
  <c r="AW287" i="1" s="1"/>
  <c r="AO21" i="1"/>
  <c r="AS21" i="1" s="1"/>
  <c r="AW21" i="1" s="1"/>
  <c r="AO25" i="1"/>
  <c r="AS25" i="1" s="1"/>
  <c r="AW25" i="1" s="1"/>
  <c r="AO337" i="1"/>
  <c r="AS337" i="1" s="1"/>
  <c r="AW337" i="1" s="1"/>
  <c r="AO138" i="1"/>
  <c r="AS138" i="1" s="1"/>
  <c r="AW138" i="1" s="1"/>
  <c r="AO9" i="1"/>
  <c r="AS9" i="1" s="1"/>
  <c r="AW9" i="1" s="1"/>
  <c r="AO207" i="1"/>
  <c r="AS207" i="1" s="1"/>
  <c r="AW207" i="1" s="1"/>
  <c r="AO304" i="1"/>
  <c r="AS304" i="1" s="1"/>
  <c r="AW304" i="1" s="1"/>
  <c r="AO217" i="1"/>
  <c r="AS217" i="1" s="1"/>
  <c r="AW217" i="1" s="1"/>
  <c r="AO158" i="1"/>
  <c r="AS158" i="1" s="1"/>
  <c r="AW158" i="1" s="1"/>
  <c r="AO71" i="1"/>
  <c r="AS71" i="1" s="1"/>
  <c r="AW71" i="1" s="1"/>
  <c r="AO45" i="1"/>
  <c r="AS45" i="1" s="1"/>
  <c r="AW45" i="1" s="1"/>
  <c r="AO238" i="1"/>
  <c r="AS238" i="1" s="1"/>
  <c r="AW238" i="1" s="1"/>
  <c r="AO263" i="1"/>
  <c r="AS263" i="1" s="1"/>
  <c r="AW263" i="1" s="1"/>
  <c r="AO221" i="1"/>
  <c r="AS221" i="1" s="1"/>
  <c r="AW221" i="1" s="1"/>
  <c r="AO274" i="1"/>
  <c r="AS274" i="1" s="1"/>
  <c r="AW274" i="1" s="1"/>
  <c r="AO160" i="1"/>
  <c r="AS160" i="1" s="1"/>
  <c r="AW160" i="1" s="1"/>
  <c r="AO140" i="1"/>
  <c r="AS140" i="1" s="1"/>
  <c r="AW140" i="1" s="1"/>
  <c r="AO152" i="1"/>
  <c r="AS152" i="1" s="1"/>
  <c r="AW152" i="1" s="1"/>
  <c r="AO18" i="1"/>
  <c r="AS18" i="1" s="1"/>
  <c r="AW18" i="1" s="1"/>
  <c r="AO144" i="1"/>
  <c r="AS144" i="1" s="1"/>
  <c r="AW144" i="1" s="1"/>
  <c r="AO128" i="1"/>
  <c r="AS128" i="1" s="1"/>
  <c r="AW128" i="1" s="1"/>
  <c r="AO281" i="1"/>
  <c r="AS281" i="1" s="1"/>
  <c r="AW281" i="1" s="1"/>
  <c r="AO17" i="1"/>
  <c r="AS17" i="1" s="1"/>
  <c r="AW17" i="1" s="1"/>
  <c r="AO335" i="1"/>
  <c r="AS335" i="1" s="1"/>
  <c r="AW335" i="1" s="1"/>
  <c r="AO330" i="1"/>
  <c r="AS330" i="1" s="1"/>
  <c r="AW330" i="1" s="1"/>
  <c r="AO224" i="1"/>
  <c r="AS224" i="1" s="1"/>
  <c r="AW224" i="1" s="1"/>
  <c r="AO26" i="1"/>
  <c r="AS26" i="1" s="1"/>
  <c r="AW26" i="1" s="1"/>
  <c r="AO181" i="1"/>
  <c r="AS181" i="1" s="1"/>
  <c r="AW181" i="1" s="1"/>
  <c r="AO27" i="1"/>
  <c r="AS27" i="1" s="1"/>
  <c r="AW27" i="1" s="1"/>
  <c r="AO354" i="1"/>
  <c r="AS354" i="1" s="1"/>
  <c r="AW354" i="1" s="1"/>
  <c r="AO197" i="1"/>
  <c r="AS197" i="1" s="1"/>
  <c r="AW197" i="1" s="1"/>
  <c r="AO326" i="1"/>
  <c r="AS326" i="1" s="1"/>
  <c r="AW326" i="1" s="1"/>
  <c r="AO78" i="1"/>
  <c r="AS78" i="1" s="1"/>
  <c r="AW78" i="1" s="1"/>
  <c r="AO188" i="1"/>
  <c r="AS188" i="1" s="1"/>
  <c r="AW188" i="1" s="1"/>
  <c r="AO72" i="1"/>
  <c r="AS72" i="1" s="1"/>
  <c r="AW72" i="1" s="1"/>
  <c r="AO148" i="1"/>
  <c r="AS148" i="1" s="1"/>
  <c r="AW148" i="1" s="1"/>
  <c r="AO7" i="1"/>
  <c r="AS7" i="1" s="1"/>
  <c r="AW7" i="1" s="1"/>
  <c r="AO6" i="1"/>
  <c r="AS6" i="1" s="1"/>
  <c r="AW6" i="1" s="1"/>
  <c r="AO264" i="1"/>
  <c r="AS264" i="1" s="1"/>
  <c r="AW264" i="1" s="1"/>
  <c r="AO258" i="1"/>
  <c r="AS258" i="1" s="1"/>
  <c r="AW258" i="1" s="1"/>
  <c r="AO56" i="1"/>
  <c r="AS56" i="1" s="1"/>
  <c r="AW56" i="1" s="1"/>
  <c r="AO39" i="1"/>
  <c r="AS39" i="1" s="1"/>
  <c r="AW39" i="1" s="1"/>
  <c r="AO20" i="1"/>
  <c r="AS20" i="1" s="1"/>
  <c r="AW20" i="1" s="1"/>
  <c r="AO351" i="1"/>
  <c r="AS351" i="1" s="1"/>
  <c r="AW351" i="1" s="1"/>
  <c r="AO63" i="1"/>
  <c r="AS63" i="1" s="1"/>
  <c r="AW63" i="1" s="1"/>
  <c r="AO191" i="1"/>
  <c r="AS191" i="1" s="1"/>
  <c r="AW191" i="1" s="1"/>
  <c r="AO293" i="1"/>
  <c r="AS293" i="1" s="1"/>
  <c r="AW293" i="1" s="1"/>
  <c r="AO131" i="1"/>
  <c r="AS131" i="1" s="1"/>
  <c r="AW131" i="1" s="1"/>
  <c r="AO286" i="1"/>
  <c r="AS286" i="1" s="1"/>
  <c r="AW286" i="1" s="1"/>
  <c r="AO253" i="1"/>
  <c r="AS253" i="1" s="1"/>
  <c r="AW253" i="1" s="1"/>
  <c r="AO339" i="1"/>
  <c r="AS339" i="1" s="1"/>
  <c r="AW339" i="1" s="1"/>
  <c r="AO314" i="1"/>
  <c r="AS314" i="1" s="1"/>
  <c r="AW314" i="1" s="1"/>
  <c r="AO46" i="1"/>
  <c r="AS46" i="1" s="1"/>
  <c r="AW46" i="1" s="1"/>
  <c r="AO30" i="1"/>
  <c r="AS30" i="1" s="1"/>
  <c r="AW30" i="1" s="1"/>
  <c r="AO292" i="1"/>
  <c r="AS292" i="1" s="1"/>
  <c r="AW292" i="1" s="1"/>
  <c r="AO43" i="1"/>
  <c r="AS43" i="1" s="1"/>
  <c r="AW43" i="1" s="1"/>
  <c r="AO179" i="1"/>
  <c r="AS179" i="1" s="1"/>
  <c r="AW179" i="1" s="1"/>
  <c r="AO32" i="1"/>
  <c r="AS32" i="1" s="1"/>
  <c r="AW32" i="1" s="1"/>
  <c r="AO349" i="1"/>
  <c r="AS349" i="1" s="1"/>
  <c r="AW349" i="1" s="1"/>
  <c r="AO229" i="1"/>
  <c r="AS229" i="1" s="1"/>
  <c r="AW229" i="1" s="1"/>
  <c r="AO53" i="1"/>
  <c r="AS53" i="1" s="1"/>
  <c r="AW53" i="1" s="1"/>
  <c r="AO295" i="1"/>
  <c r="AS295" i="1" s="1"/>
  <c r="AW295" i="1" s="1"/>
  <c r="AO312" i="1"/>
  <c r="AS312" i="1" s="1"/>
  <c r="AW312" i="1" s="1"/>
  <c r="AO310" i="1"/>
  <c r="AS310" i="1" s="1"/>
  <c r="AW310" i="1" s="1"/>
  <c r="AO186" i="1"/>
  <c r="AS186" i="1" s="1"/>
  <c r="AW186" i="1" s="1"/>
  <c r="AO282" i="1"/>
  <c r="AS282" i="1" s="1"/>
  <c r="AW282" i="1" s="1"/>
  <c r="AO307" i="1"/>
  <c r="AS307" i="1" s="1"/>
  <c r="AW307" i="1" s="1"/>
  <c r="AO5" i="1"/>
  <c r="AS5" i="1" s="1"/>
  <c r="AW5" i="1" s="1"/>
  <c r="AO306" i="1"/>
  <c r="AS306" i="1" s="1"/>
  <c r="AW306" i="1" s="1"/>
  <c r="AO296" i="1"/>
  <c r="AS296" i="1" s="1"/>
  <c r="AW296" i="1" s="1"/>
  <c r="AO249" i="1"/>
  <c r="AS249" i="1" s="1"/>
  <c r="AW249" i="1" s="1"/>
  <c r="AO200" i="1"/>
  <c r="AS200" i="1" s="1"/>
  <c r="AW200" i="1" s="1"/>
  <c r="AO171" i="1"/>
  <c r="AS171" i="1" s="1"/>
  <c r="AW171" i="1" s="1"/>
  <c r="AO154" i="1"/>
  <c r="AS154" i="1" s="1"/>
  <c r="AW154" i="1" s="1"/>
  <c r="AO85" i="1"/>
  <c r="AS85" i="1" s="1"/>
  <c r="AW85" i="1" s="1"/>
  <c r="AO299" i="1"/>
  <c r="AS299" i="1" s="1"/>
  <c r="AW299" i="1" s="1"/>
  <c r="AO165" i="1"/>
  <c r="AS165" i="1" s="1"/>
  <c r="AW165" i="1" s="1"/>
  <c r="AO142" i="1"/>
  <c r="AS142" i="1" s="1"/>
  <c r="AW142" i="1" s="1"/>
  <c r="AO176" i="1"/>
  <c r="AS176" i="1" s="1"/>
  <c r="AW176" i="1" s="1"/>
  <c r="AO98" i="1"/>
  <c r="AS98" i="1" s="1"/>
  <c r="AW98" i="1" s="1"/>
  <c r="AO92" i="1"/>
  <c r="AS92" i="1" s="1"/>
  <c r="AW92" i="1" s="1"/>
  <c r="AO343" i="1"/>
  <c r="AS343" i="1" s="1"/>
  <c r="AW343" i="1" s="1"/>
  <c r="AO74" i="1"/>
  <c r="AS74" i="1" s="1"/>
  <c r="AW74" i="1" s="1"/>
  <c r="AO168" i="1"/>
  <c r="AS168" i="1" s="1"/>
  <c r="AW168" i="1" s="1"/>
  <c r="AO194" i="1"/>
  <c r="AS194" i="1" s="1"/>
  <c r="AW194" i="1" s="1"/>
  <c r="AO47" i="1"/>
  <c r="AS47" i="1" s="1"/>
  <c r="AW47" i="1" s="1"/>
  <c r="AO37" i="1"/>
  <c r="AS37" i="1" s="1"/>
  <c r="AW37" i="1" s="1"/>
  <c r="AO84" i="1"/>
  <c r="AS84" i="1" s="1"/>
  <c r="AW84" i="1" s="1"/>
  <c r="AO127" i="1"/>
  <c r="AS127" i="1" s="1"/>
  <c r="AW127" i="1" s="1"/>
  <c r="AO276" i="1"/>
  <c r="AS276" i="1" s="1"/>
  <c r="AW276" i="1" s="1"/>
  <c r="AO52" i="1"/>
  <c r="AS52" i="1" s="1"/>
  <c r="AW52" i="1" s="1"/>
  <c r="AO87" i="1"/>
  <c r="AS87" i="1" s="1"/>
  <c r="AW87" i="1" s="1"/>
  <c r="AO214" i="1"/>
  <c r="AS214" i="1" s="1"/>
  <c r="AW214" i="1" s="1"/>
  <c r="AO101" i="1"/>
  <c r="AS101" i="1" s="1"/>
  <c r="AW101" i="1" s="1"/>
  <c r="AO44" i="1"/>
  <c r="AS44" i="1" s="1"/>
  <c r="AW44" i="1" s="1"/>
  <c r="AO145" i="1"/>
  <c r="AS145" i="1" s="1"/>
  <c r="AW145" i="1" s="1"/>
  <c r="AO116" i="1"/>
  <c r="AS116" i="1" s="1"/>
  <c r="AW116" i="1" s="1"/>
  <c r="AO317" i="1"/>
  <c r="AS317" i="1" s="1"/>
  <c r="AW317" i="1" s="1"/>
  <c r="AO303" i="1"/>
  <c r="AS303" i="1" s="1"/>
  <c r="AW303" i="1" s="1"/>
  <c r="AO206" i="1"/>
  <c r="AS206" i="1" s="1"/>
  <c r="AW206" i="1" s="1"/>
  <c r="AO196" i="1"/>
  <c r="AS196" i="1" s="1"/>
  <c r="AW196" i="1" s="1"/>
  <c r="AO163" i="1"/>
  <c r="AS163" i="1" s="1"/>
  <c r="AW163" i="1" s="1"/>
  <c r="AO66" i="1"/>
  <c r="AS66" i="1" s="1"/>
  <c r="AW66" i="1" s="1"/>
  <c r="AO13" i="1"/>
  <c r="AS13" i="1" s="1"/>
  <c r="AW13" i="1" s="1"/>
  <c r="AO172" i="1"/>
  <c r="AS172" i="1" s="1"/>
  <c r="AW172" i="1" s="1"/>
  <c r="AO240" i="1"/>
  <c r="AS240" i="1" s="1"/>
  <c r="AW240" i="1" s="1"/>
  <c r="AO129" i="1"/>
  <c r="AS129" i="1" s="1"/>
  <c r="AW129" i="1" s="1"/>
  <c r="AO132" i="1"/>
  <c r="AS132" i="1" s="1"/>
  <c r="AW132" i="1" s="1"/>
  <c r="AO261" i="1"/>
  <c r="AS261" i="1" s="1"/>
  <c r="AW261" i="1" s="1"/>
  <c r="AO156" i="1"/>
  <c r="AS156" i="1" s="1"/>
  <c r="AW156" i="1" s="1"/>
  <c r="AO201" i="1"/>
  <c r="AS201" i="1" s="1"/>
  <c r="AW201" i="1" s="1"/>
  <c r="AO278" i="1"/>
  <c r="AS278" i="1" s="1"/>
  <c r="AW278" i="1" s="1"/>
  <c r="AO81" i="1"/>
  <c r="AS81" i="1" s="1"/>
  <c r="AW81" i="1" s="1"/>
  <c r="AO280" i="1"/>
  <c r="AS280" i="1" s="1"/>
  <c r="AW280" i="1" s="1"/>
  <c r="AO268" i="1"/>
  <c r="AS268" i="1" s="1"/>
  <c r="AW268" i="1" s="1"/>
  <c r="AO167" i="1"/>
  <c r="AS167" i="1" s="1"/>
  <c r="AW167" i="1" s="1"/>
  <c r="AO110" i="1"/>
  <c r="AS110" i="1" s="1"/>
  <c r="AW110" i="1" s="1"/>
  <c r="AO34" i="1"/>
  <c r="AS34" i="1" s="1"/>
  <c r="AW34" i="1" s="1"/>
  <c r="AO318" i="1"/>
  <c r="AS318" i="1" s="1"/>
  <c r="AW318" i="1" s="1"/>
  <c r="AO173" i="1"/>
  <c r="AS173" i="1" s="1"/>
  <c r="AW173" i="1" s="1"/>
  <c r="AO137" i="1"/>
  <c r="AS137" i="1" s="1"/>
  <c r="AW137" i="1" s="1"/>
  <c r="AO80" i="1"/>
  <c r="AS80" i="1" s="1"/>
  <c r="AW80" i="1" s="1"/>
  <c r="AO141" i="1"/>
  <c r="AS141" i="1" s="1"/>
  <c r="AW141" i="1" s="1"/>
  <c r="AO69" i="1"/>
  <c r="AS69" i="1" s="1"/>
  <c r="AW69" i="1" s="1"/>
  <c r="AO342" i="1"/>
  <c r="AS342" i="1" s="1"/>
  <c r="AW342" i="1" s="1"/>
  <c r="AO183" i="1"/>
  <c r="AS183" i="1" s="1"/>
  <c r="AW183" i="1" s="1"/>
  <c r="AO346" i="1"/>
  <c r="AS346" i="1" s="1"/>
  <c r="AW346" i="1" s="1"/>
  <c r="AO151" i="1"/>
  <c r="AS151" i="1" s="1"/>
  <c r="AW151" i="1" s="1"/>
  <c r="AO60" i="1"/>
  <c r="AS60" i="1" s="1"/>
  <c r="AW60" i="1" s="1"/>
  <c r="AO244" i="1"/>
  <c r="AS244" i="1" s="1"/>
  <c r="AW244" i="1" s="1"/>
  <c r="AO327" i="1"/>
  <c r="AS327" i="1" s="1"/>
  <c r="AW327" i="1" s="1"/>
  <c r="AO97" i="1"/>
  <c r="AS97" i="1" s="1"/>
  <c r="AW97" i="1" s="1"/>
  <c r="AO220" i="1"/>
  <c r="AS220" i="1" s="1"/>
  <c r="AW220" i="1" s="1"/>
  <c r="AO65" i="1"/>
  <c r="AS65" i="1" s="1"/>
  <c r="AW65" i="1" s="1"/>
  <c r="AO341" i="1"/>
  <c r="AS341" i="1" s="1"/>
  <c r="AW341" i="1" s="1"/>
  <c r="AO225" i="1"/>
  <c r="AS225" i="1" s="1"/>
  <c r="AW225" i="1" s="1"/>
  <c r="AO83" i="1"/>
  <c r="AS83" i="1" s="1"/>
  <c r="AW83" i="1" s="1"/>
  <c r="AO96" i="1"/>
  <c r="AS96" i="1" s="1"/>
  <c r="AW96" i="1" s="1"/>
  <c r="AO313" i="1"/>
  <c r="AS313" i="1" s="1"/>
  <c r="AW313" i="1" s="1"/>
  <c r="AO262" i="1"/>
  <c r="AS262" i="1" s="1"/>
  <c r="AW262" i="1" s="1"/>
  <c r="AO334" i="1"/>
  <c r="AS334" i="1" s="1"/>
  <c r="AW334" i="1" s="1"/>
  <c r="AO162" i="1"/>
  <c r="AS162" i="1" s="1"/>
  <c r="AW162" i="1" s="1"/>
  <c r="AO112" i="1"/>
  <c r="AS112" i="1" s="1"/>
  <c r="AW112" i="1" s="1"/>
  <c r="AO271" i="1"/>
  <c r="AS271" i="1" s="1"/>
  <c r="AW271" i="1" s="1"/>
  <c r="AO136" i="1"/>
  <c r="AS136" i="1" s="1"/>
  <c r="AW136" i="1" s="1"/>
  <c r="AO270" i="1"/>
  <c r="AS270" i="1" s="1"/>
  <c r="AW270" i="1" s="1"/>
  <c r="AO243" i="1"/>
  <c r="AS243" i="1" s="1"/>
  <c r="AW243" i="1" s="1"/>
  <c r="AO68" i="1"/>
  <c r="AS68" i="1" s="1"/>
  <c r="AW68" i="1" s="1"/>
  <c r="AO146" i="1"/>
  <c r="AS146" i="1" s="1"/>
  <c r="AW146" i="1" s="1"/>
  <c r="AO319" i="1"/>
  <c r="AS319" i="1" s="1"/>
  <c r="AW319" i="1" s="1"/>
  <c r="AO331" i="1"/>
  <c r="AS331" i="1" s="1"/>
  <c r="AW331" i="1" s="1"/>
  <c r="AO178" i="1"/>
  <c r="AS178" i="1" s="1"/>
  <c r="AW178" i="1" s="1"/>
  <c r="AO41" i="1"/>
  <c r="AS41" i="1" s="1"/>
  <c r="AW41" i="1" s="1"/>
  <c r="AO35" i="1"/>
  <c r="AS35" i="1" s="1"/>
  <c r="AW35" i="1" s="1"/>
  <c r="AO64" i="1"/>
  <c r="AS64" i="1" s="1"/>
  <c r="AW64" i="1" s="1"/>
  <c r="AO8" i="1"/>
  <c r="AS8" i="1" s="1"/>
  <c r="AW8" i="1" s="1"/>
  <c r="AO289" i="1"/>
  <c r="AS289" i="1" s="1"/>
  <c r="AW289" i="1" s="1"/>
  <c r="AO305" i="1"/>
  <c r="AS305" i="1" s="1"/>
  <c r="AW305" i="1" s="1"/>
  <c r="AO333" i="1"/>
  <c r="AS333" i="1" s="1"/>
  <c r="AW333" i="1" s="1"/>
  <c r="AO29" i="1"/>
  <c r="AS29" i="1" s="1"/>
  <c r="AW29" i="1" s="1"/>
  <c r="AO73" i="1"/>
  <c r="AS73" i="1" s="1"/>
  <c r="AW73" i="1" s="1"/>
  <c r="AO291" i="1"/>
  <c r="AS291" i="1" s="1"/>
  <c r="AW291" i="1" s="1"/>
  <c r="AO241" i="1"/>
  <c r="AS241" i="1" s="1"/>
  <c r="AW241" i="1" s="1"/>
  <c r="AO134" i="1"/>
  <c r="AS134" i="1" s="1"/>
  <c r="AW134" i="1" s="1"/>
  <c r="AO10" i="1"/>
  <c r="AS10" i="1" s="1"/>
  <c r="AW10" i="1" s="1"/>
  <c r="AO232" i="1"/>
  <c r="AS232" i="1" s="1"/>
  <c r="AW232" i="1" s="1"/>
  <c r="AO61" i="1"/>
  <c r="AS61" i="1" s="1"/>
  <c r="AW61" i="1" s="1"/>
  <c r="AO273" i="1"/>
  <c r="AS273" i="1" s="1"/>
  <c r="AW273" i="1" s="1"/>
  <c r="AO204" i="1"/>
  <c r="AS204" i="1" s="1"/>
  <c r="AW204" i="1" s="1"/>
  <c r="AO269" i="1"/>
  <c r="AS269" i="1" s="1"/>
  <c r="AW269" i="1" s="1"/>
  <c r="AO123" i="1"/>
  <c r="AS123" i="1" s="1"/>
  <c r="AW123" i="1" s="1"/>
  <c r="AO149" i="1"/>
  <c r="AS149" i="1" s="1"/>
  <c r="AW149" i="1" s="1"/>
  <c r="AO242" i="1"/>
  <c r="AS242" i="1" s="1"/>
  <c r="AW242" i="1" s="1"/>
  <c r="AO75" i="1"/>
  <c r="AS75" i="1" s="1"/>
  <c r="AW75" i="1" s="1"/>
  <c r="AO322" i="1"/>
  <c r="AS322" i="1" s="1"/>
  <c r="AW322" i="1" s="1"/>
  <c r="AO195" i="1"/>
  <c r="AS195" i="1" s="1"/>
  <c r="AW195" i="1" s="1"/>
  <c r="AO42" i="1"/>
  <c r="AS42" i="1" s="1"/>
  <c r="AW42" i="1" s="1"/>
  <c r="AO130" i="1"/>
  <c r="AS130" i="1" s="1"/>
  <c r="AW130" i="1" s="1"/>
  <c r="AO283" i="1"/>
  <c r="AS283" i="1" s="1"/>
  <c r="AW283" i="1" s="1"/>
  <c r="AO251" i="1"/>
  <c r="AS251" i="1" s="1"/>
  <c r="AW251" i="1" s="1"/>
  <c r="AO265" i="1"/>
  <c r="AS265" i="1" s="1"/>
  <c r="AW265" i="1" s="1"/>
  <c r="AO348" i="1"/>
  <c r="AS348" i="1" s="1"/>
  <c r="AW348" i="1" s="1"/>
  <c r="AO91" i="1"/>
  <c r="AS91" i="1" s="1"/>
  <c r="AW91" i="1" s="1"/>
  <c r="AO260" i="1"/>
  <c r="AS260" i="1" s="1"/>
  <c r="AW260" i="1" s="1"/>
  <c r="AO177" i="1"/>
  <c r="AS177" i="1" s="1"/>
  <c r="AW177" i="1" s="1"/>
  <c r="AO89" i="1"/>
  <c r="AS89" i="1" s="1"/>
  <c r="AW89" i="1" s="1"/>
  <c r="AO338" i="1"/>
  <c r="AS338" i="1" s="1"/>
  <c r="AW338" i="1" s="1"/>
  <c r="AO150" i="1"/>
  <c r="AS150" i="1" s="1"/>
  <c r="AW150" i="1" s="1"/>
  <c r="AO193" i="1"/>
  <c r="AS193" i="1" s="1"/>
  <c r="AW193" i="1" s="1"/>
  <c r="AO105" i="1"/>
  <c r="AS105" i="1" s="1"/>
  <c r="AW105" i="1" s="1"/>
  <c r="AO38" i="1"/>
  <c r="AS38" i="1" s="1"/>
  <c r="AW38" i="1" s="1"/>
  <c r="AO125" i="1"/>
  <c r="AS125" i="1" s="1"/>
  <c r="AW125" i="1" s="1"/>
  <c r="AO301" i="1"/>
  <c r="AS301" i="1" s="1"/>
  <c r="AW301" i="1" s="1"/>
  <c r="AO159" i="1"/>
  <c r="AS159" i="1" s="1"/>
  <c r="AW159" i="1" s="1"/>
  <c r="AO218" i="1"/>
  <c r="AS218" i="1" s="1"/>
  <c r="AW218" i="1" s="1"/>
  <c r="AO157" i="1"/>
  <c r="AS157" i="1" s="1"/>
  <c r="AW157" i="1" s="1"/>
  <c r="AO31" i="1"/>
  <c r="AS31" i="1" s="1"/>
  <c r="AW31" i="1" s="1"/>
  <c r="AO82" i="1"/>
  <c r="AS82" i="1" s="1"/>
  <c r="AW82" i="1" s="1"/>
  <c r="AO40" i="1"/>
  <c r="AS40" i="1" s="1"/>
  <c r="AW40" i="1" s="1"/>
  <c r="AO4" i="1"/>
  <c r="AS4" i="1" s="1"/>
  <c r="AW4" i="1" s="1"/>
  <c r="AO12" i="1"/>
  <c r="AS12" i="1" s="1"/>
  <c r="AW12" i="1" s="1"/>
  <c r="AO308" i="1"/>
  <c r="AS308" i="1" s="1"/>
  <c r="AW308" i="1" s="1"/>
  <c r="AO311" i="1"/>
  <c r="AS311" i="1" s="1"/>
  <c r="AW311" i="1" s="1"/>
  <c r="AO161" i="1"/>
  <c r="AS161" i="1" s="1"/>
  <c r="AW161" i="1" s="1"/>
  <c r="AO57" i="1"/>
  <c r="AS57" i="1" s="1"/>
  <c r="AW57" i="1" s="1"/>
  <c r="AO222" i="1"/>
  <c r="AS222" i="1" s="1"/>
  <c r="AW222" i="1" s="1"/>
  <c r="AO227" i="1"/>
  <c r="AS227" i="1" s="1"/>
  <c r="AW227" i="1" s="1"/>
  <c r="AO88" i="1"/>
  <c r="AS88" i="1" s="1"/>
  <c r="AW88" i="1" s="1"/>
  <c r="AO279" i="1"/>
  <c r="AS279" i="1" s="1"/>
  <c r="AW279" i="1" s="1"/>
  <c r="AO290" i="1"/>
  <c r="AS290" i="1" s="1"/>
  <c r="AW290" i="1" s="1"/>
  <c r="AO107" i="1"/>
  <c r="AS107" i="1" s="1"/>
  <c r="AW107" i="1" s="1"/>
  <c r="AO236" i="1"/>
  <c r="AS236" i="1" s="1"/>
  <c r="AW236" i="1" s="1"/>
  <c r="AO76" i="1"/>
  <c r="AS76" i="1" s="1"/>
  <c r="AW76" i="1" s="1"/>
  <c r="AO226" i="1"/>
  <c r="AS226" i="1" s="1"/>
  <c r="AW226" i="1" s="1"/>
  <c r="AO182" i="1"/>
  <c r="AS182" i="1" s="1"/>
  <c r="AW182" i="1" s="1"/>
  <c r="AO19" i="1"/>
  <c r="AS19" i="1" s="1"/>
  <c r="AW19" i="1" s="1"/>
  <c r="AO23" i="1"/>
  <c r="AS23" i="1" s="1"/>
  <c r="AW23" i="1" s="1"/>
  <c r="AO135" i="1"/>
  <c r="AS135" i="1" s="1"/>
  <c r="AW135" i="1" s="1"/>
  <c r="AO324" i="1"/>
  <c r="AS324" i="1" s="1"/>
  <c r="AW324" i="1" s="1"/>
  <c r="AO70" i="1"/>
  <c r="AS70" i="1" s="1"/>
  <c r="AW70" i="1" s="1"/>
  <c r="AO79" i="1"/>
  <c r="AS79" i="1" s="1"/>
  <c r="AW79" i="1" s="1"/>
  <c r="AO250" i="1"/>
  <c r="AS250" i="1" s="1"/>
  <c r="AW250" i="1" s="1"/>
  <c r="AC257" i="1"/>
  <c r="AC114" i="1"/>
  <c r="AC58" i="1"/>
  <c r="AC347" i="1"/>
  <c r="AC336" i="1"/>
  <c r="AC252" i="1"/>
  <c r="AC350" i="1"/>
  <c r="AC170" i="1"/>
  <c r="AC190" i="1"/>
  <c r="AC100" i="1"/>
  <c r="AC59" i="1"/>
  <c r="AC49" i="1"/>
  <c r="AC332" i="1"/>
  <c r="AC247" i="1"/>
  <c r="AC254" i="1"/>
  <c r="AC16" i="1"/>
  <c r="AC124" i="1"/>
  <c r="AC122" i="1"/>
  <c r="AC51" i="1"/>
  <c r="AC50" i="1"/>
  <c r="AC309" i="1"/>
  <c r="AC323" i="1"/>
  <c r="AC118" i="1"/>
  <c r="AC108" i="1"/>
  <c r="AC209" i="1"/>
  <c r="AC117" i="1"/>
  <c r="AC175" i="1"/>
  <c r="AC143" i="1"/>
  <c r="AC329" i="1"/>
  <c r="AC155" i="1"/>
  <c r="AC22" i="1"/>
  <c r="AC94" i="1"/>
  <c r="AC111" i="1"/>
  <c r="AC198" i="1"/>
  <c r="AC328" i="1"/>
  <c r="AC228" i="1"/>
  <c r="AC211" i="1"/>
  <c r="AC256" i="1"/>
  <c r="AC216" i="1"/>
  <c r="AC192" i="1"/>
  <c r="AC259" i="1"/>
  <c r="AC300" i="1"/>
  <c r="AC315" i="1"/>
  <c r="AC115" i="1"/>
  <c r="AC126" i="1"/>
  <c r="AC185" i="1"/>
  <c r="AC320" i="1"/>
  <c r="AC239" i="1"/>
  <c r="AC352" i="1"/>
  <c r="AC28" i="1"/>
  <c r="AC33" i="1"/>
  <c r="AC275" i="1"/>
  <c r="AC164" i="1"/>
  <c r="AC139" i="1"/>
  <c r="AC90" i="1"/>
  <c r="AC184" i="1"/>
  <c r="AC208" i="1"/>
  <c r="AC119" i="1"/>
  <c r="AC345" i="1"/>
  <c r="AC231" i="1"/>
  <c r="AC48" i="1"/>
  <c r="AC199" i="1"/>
  <c r="AC103" i="1"/>
  <c r="AC55" i="1"/>
  <c r="AC248" i="1"/>
  <c r="AC353" i="1"/>
  <c r="AC316" i="1"/>
  <c r="AC106" i="1"/>
  <c r="AC237" i="1"/>
  <c r="AC104" i="1"/>
  <c r="AC272" i="1"/>
  <c r="AC2" i="1"/>
  <c r="AC174" i="1"/>
  <c r="AC266" i="1"/>
  <c r="AC86" i="1"/>
  <c r="AC288" i="1"/>
  <c r="AC234" i="1"/>
  <c r="AC169" i="1"/>
  <c r="AC255" i="1"/>
  <c r="AC302" i="1"/>
  <c r="AC245" i="1"/>
  <c r="AC277" i="1"/>
  <c r="AC223" i="1"/>
  <c r="AC219" i="1"/>
  <c r="AC24" i="1"/>
  <c r="AC321" i="1"/>
  <c r="AC166" i="1"/>
  <c r="AC233" i="1"/>
  <c r="AC15" i="1"/>
  <c r="AC246" i="1"/>
  <c r="AC67" i="1"/>
  <c r="AC62" i="1"/>
  <c r="AC180" i="1"/>
  <c r="AC153" i="1"/>
  <c r="AC298" i="1"/>
  <c r="AC102" i="1"/>
  <c r="AC133" i="1"/>
  <c r="AC93" i="1"/>
  <c r="AC99" i="1"/>
  <c r="AC109" i="1"/>
  <c r="AC3" i="1"/>
  <c r="AC294" i="1"/>
  <c r="AC113" i="1"/>
  <c r="AC203" i="1"/>
  <c r="AC202" i="1"/>
  <c r="AC210" i="1"/>
  <c r="AC120" i="1"/>
  <c r="AC215" i="1"/>
  <c r="AC235" i="1"/>
  <c r="AC95" i="1"/>
  <c r="AC230" i="1"/>
  <c r="AC11" i="1"/>
  <c r="AC285" i="1"/>
  <c r="AC297" i="1"/>
  <c r="AC344" i="1"/>
  <c r="AC284" i="1"/>
  <c r="AC77" i="1"/>
  <c r="AC187" i="1"/>
  <c r="AC213" i="1"/>
  <c r="AC340" i="1"/>
  <c r="AC54" i="1"/>
  <c r="AC205" i="1"/>
  <c r="AC212" i="1"/>
  <c r="AC36" i="1"/>
  <c r="AC14" i="1"/>
  <c r="AC189" i="1"/>
  <c r="AC325" i="1"/>
  <c r="AC267" i="1"/>
  <c r="AC121" i="1"/>
  <c r="AC287" i="1"/>
  <c r="AC21" i="1"/>
  <c r="AC25" i="1"/>
  <c r="AC337" i="1"/>
  <c r="AC138" i="1"/>
  <c r="AC9" i="1"/>
  <c r="AC207" i="1"/>
  <c r="AC304" i="1"/>
  <c r="AC217" i="1"/>
  <c r="AC158" i="1"/>
  <c r="AC71" i="1"/>
  <c r="AC45" i="1"/>
  <c r="AC238" i="1"/>
  <c r="AC263" i="1"/>
  <c r="AC221" i="1"/>
  <c r="AC274" i="1"/>
  <c r="AC160" i="1"/>
  <c r="AC140" i="1"/>
  <c r="AC152" i="1"/>
  <c r="AC18" i="1"/>
  <c r="AC144" i="1"/>
  <c r="AC128" i="1"/>
  <c r="AC281" i="1"/>
  <c r="AC17" i="1"/>
  <c r="AC335" i="1"/>
  <c r="AC330" i="1"/>
  <c r="AC224" i="1"/>
  <c r="AC26" i="1"/>
  <c r="AC181" i="1"/>
  <c r="AC27" i="1"/>
  <c r="AC354" i="1"/>
  <c r="AC197" i="1"/>
  <c r="AC326" i="1"/>
  <c r="AC78" i="1"/>
  <c r="AC188" i="1"/>
  <c r="AC72" i="1"/>
  <c r="AC148" i="1"/>
  <c r="AC7" i="1"/>
  <c r="AC6" i="1"/>
  <c r="AC264" i="1"/>
  <c r="AC258" i="1"/>
  <c r="AC56" i="1"/>
  <c r="AC39" i="1"/>
  <c r="AC20" i="1"/>
  <c r="AC351" i="1"/>
  <c r="AC63" i="1"/>
  <c r="AC191" i="1"/>
  <c r="AC293" i="1"/>
  <c r="AC131" i="1"/>
  <c r="AC286" i="1"/>
  <c r="AC253" i="1"/>
  <c r="AC339" i="1"/>
  <c r="AC314" i="1"/>
  <c r="AC46" i="1"/>
  <c r="AC30" i="1"/>
  <c r="AC292" i="1"/>
  <c r="AC43" i="1"/>
  <c r="AC179" i="1"/>
  <c r="AC32" i="1"/>
  <c r="AC349" i="1"/>
  <c r="AC229" i="1"/>
  <c r="AC53" i="1"/>
  <c r="AC295" i="1"/>
  <c r="AC312" i="1"/>
  <c r="AC310" i="1"/>
  <c r="AC186" i="1"/>
  <c r="AC282" i="1"/>
  <c r="AC307" i="1"/>
  <c r="AC5" i="1"/>
  <c r="AC306" i="1"/>
  <c r="AC296" i="1"/>
  <c r="AC249" i="1"/>
  <c r="AC200" i="1"/>
  <c r="AC171" i="1"/>
  <c r="AC154" i="1"/>
  <c r="AC85" i="1"/>
  <c r="AC299" i="1"/>
  <c r="AC165" i="1"/>
  <c r="AC142" i="1"/>
  <c r="AC176" i="1"/>
  <c r="AC98" i="1"/>
  <c r="AC92" i="1"/>
  <c r="AC343" i="1"/>
  <c r="AC74" i="1"/>
  <c r="AC168" i="1"/>
  <c r="AC194" i="1"/>
  <c r="AC47" i="1"/>
  <c r="AC37" i="1"/>
  <c r="AC84" i="1"/>
  <c r="AC127" i="1"/>
  <c r="AC276" i="1"/>
  <c r="AC52" i="1"/>
  <c r="AC87" i="1"/>
  <c r="AC214" i="1"/>
  <c r="AC101" i="1"/>
  <c r="AC44" i="1"/>
  <c r="AC145" i="1"/>
  <c r="AC116" i="1"/>
  <c r="AC317" i="1"/>
  <c r="AC303" i="1"/>
  <c r="AC206" i="1"/>
  <c r="AC196" i="1"/>
  <c r="AC163" i="1"/>
  <c r="AC66" i="1"/>
  <c r="AC13" i="1"/>
  <c r="AC172" i="1"/>
  <c r="AC240" i="1"/>
  <c r="AC129" i="1"/>
  <c r="AC132" i="1"/>
  <c r="AC261" i="1"/>
  <c r="AC156" i="1"/>
  <c r="AC201" i="1"/>
  <c r="AC278" i="1"/>
  <c r="AC81" i="1"/>
  <c r="AC280" i="1"/>
  <c r="AC268" i="1"/>
  <c r="AC167" i="1"/>
  <c r="AC110" i="1"/>
  <c r="AC34" i="1"/>
  <c r="AC318" i="1"/>
  <c r="AC173" i="1"/>
  <c r="AC137" i="1"/>
  <c r="AC80" i="1"/>
  <c r="AC141" i="1"/>
  <c r="AC69" i="1"/>
  <c r="AC342" i="1"/>
  <c r="AC183" i="1"/>
  <c r="AC346" i="1"/>
  <c r="AC151" i="1"/>
  <c r="AC60" i="1"/>
  <c r="AC244" i="1"/>
  <c r="AC327" i="1"/>
  <c r="AC97" i="1"/>
  <c r="AC220" i="1"/>
  <c r="AC65" i="1"/>
  <c r="AC341" i="1"/>
  <c r="AC225" i="1"/>
  <c r="AC83" i="1"/>
  <c r="AC96" i="1"/>
  <c r="AC313" i="1"/>
  <c r="AC262" i="1"/>
  <c r="AC334" i="1"/>
  <c r="AC162" i="1"/>
  <c r="AC112" i="1"/>
  <c r="AC271" i="1"/>
  <c r="AC136" i="1"/>
  <c r="AC270" i="1"/>
  <c r="AC243" i="1"/>
  <c r="AC68" i="1"/>
  <c r="AC146" i="1"/>
  <c r="AC319" i="1"/>
  <c r="AC331" i="1"/>
  <c r="AC178" i="1"/>
  <c r="AC41" i="1"/>
  <c r="AC35" i="1"/>
  <c r="AC64" i="1"/>
  <c r="AC8" i="1"/>
  <c r="AC289" i="1"/>
  <c r="AC305" i="1"/>
  <c r="AC333" i="1"/>
  <c r="AC29" i="1"/>
  <c r="AC73" i="1"/>
  <c r="AC291" i="1"/>
  <c r="AC241" i="1"/>
  <c r="AC134" i="1"/>
  <c r="AC10" i="1"/>
  <c r="AC232" i="1"/>
  <c r="AC61" i="1"/>
  <c r="AC273" i="1"/>
  <c r="AC204" i="1"/>
  <c r="AC269" i="1"/>
  <c r="AC123" i="1"/>
  <c r="AC149" i="1"/>
  <c r="AC242" i="1"/>
  <c r="AC75" i="1"/>
  <c r="AC322" i="1"/>
  <c r="AC195" i="1"/>
  <c r="AC42" i="1"/>
  <c r="AC130" i="1"/>
  <c r="AC283" i="1"/>
  <c r="AC251" i="1"/>
  <c r="AC265" i="1"/>
  <c r="AC348" i="1"/>
  <c r="AC91" i="1"/>
  <c r="AC260" i="1"/>
  <c r="AC177" i="1"/>
  <c r="AC89" i="1"/>
  <c r="AC338" i="1"/>
  <c r="AC150" i="1"/>
  <c r="AC193" i="1"/>
  <c r="AC105" i="1"/>
  <c r="AC38" i="1"/>
  <c r="AC125" i="1"/>
  <c r="AC301" i="1"/>
  <c r="AC159" i="1"/>
  <c r="AC218" i="1"/>
  <c r="AC157" i="1"/>
  <c r="AC31" i="1"/>
  <c r="AC82" i="1"/>
  <c r="AC40" i="1"/>
  <c r="AC4" i="1"/>
  <c r="AC12" i="1"/>
  <c r="AC308" i="1"/>
  <c r="AC311" i="1"/>
  <c r="AC161" i="1"/>
  <c r="AC57" i="1"/>
  <c r="AC222" i="1"/>
  <c r="AC227" i="1"/>
  <c r="AC88" i="1"/>
  <c r="AC279" i="1"/>
  <c r="AC290" i="1"/>
  <c r="AC107" i="1"/>
  <c r="AC236" i="1"/>
  <c r="AC76" i="1"/>
  <c r="AC226" i="1"/>
  <c r="AC182" i="1"/>
  <c r="AC19" i="1"/>
  <c r="AC23" i="1"/>
  <c r="AC135" i="1"/>
  <c r="AC324" i="1"/>
  <c r="AC70" i="1"/>
  <c r="AC79" i="1"/>
  <c r="AC250" i="1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2" i="2"/>
  <c r="T349" i="1" l="1"/>
  <c r="Y349" i="1" s="1"/>
  <c r="T337" i="1"/>
  <c r="Y337" i="1" s="1"/>
  <c r="T324" i="1"/>
  <c r="Y324" i="1" s="1"/>
  <c r="T313" i="1"/>
  <c r="Y313" i="1" s="1"/>
  <c r="T300" i="1"/>
  <c r="Y300" i="1" s="1"/>
  <c r="T296" i="1"/>
  <c r="Y296" i="1" s="1"/>
  <c r="T277" i="1"/>
  <c r="Y277" i="1" s="1"/>
  <c r="T266" i="1"/>
  <c r="Y266" i="1" s="1"/>
  <c r="T253" i="1"/>
  <c r="Y253" i="1" s="1"/>
  <c r="T241" i="1"/>
  <c r="Y241" i="1" s="1"/>
  <c r="T230" i="1"/>
  <c r="Y230" i="1" s="1"/>
  <c r="T74" i="1"/>
  <c r="Y74" i="1" s="1"/>
  <c r="T162" i="1"/>
  <c r="Y162" i="1" s="1"/>
  <c r="T21" i="1"/>
  <c r="Y21" i="1" s="1"/>
  <c r="T193" i="1"/>
  <c r="Y193" i="1" s="1"/>
  <c r="T53" i="1"/>
  <c r="Y53" i="1" s="1"/>
  <c r="T182" i="1"/>
  <c r="Y182" i="1" s="1"/>
  <c r="T59" i="1"/>
  <c r="Y59" i="1" s="1"/>
  <c r="T135" i="1"/>
  <c r="Y135" i="1" s="1"/>
  <c r="T111" i="1"/>
  <c r="Y111" i="1" s="1"/>
  <c r="T214" i="1"/>
  <c r="Y214" i="1" s="1"/>
  <c r="T100" i="1"/>
  <c r="Y100" i="1" s="1"/>
  <c r="T143" i="1"/>
  <c r="Y143" i="1" s="1"/>
  <c r="T13" i="1"/>
  <c r="Y13" i="1" s="1"/>
  <c r="T173" i="1"/>
  <c r="Y173" i="1" s="1"/>
  <c r="T35" i="1"/>
  <c r="Y35" i="1" s="1"/>
  <c r="T105" i="1"/>
  <c r="Y105" i="1" s="1"/>
  <c r="T203" i="1"/>
  <c r="Y203" i="1" s="1"/>
  <c r="T91" i="1"/>
  <c r="Y91" i="1" s="1"/>
  <c r="T350" i="1"/>
  <c r="Y350" i="1" s="1"/>
  <c r="T338" i="1"/>
  <c r="Y338" i="1" s="1"/>
  <c r="T326" i="1"/>
  <c r="Y326" i="1" s="1"/>
  <c r="T314" i="1"/>
  <c r="Y314" i="1" s="1"/>
  <c r="T302" i="1"/>
  <c r="Y302" i="1" s="1"/>
  <c r="T289" i="1"/>
  <c r="Y289" i="1" s="1"/>
  <c r="T280" i="1"/>
  <c r="Y280" i="1" s="1"/>
  <c r="T265" i="1"/>
  <c r="Y265" i="1" s="1"/>
  <c r="T254" i="1"/>
  <c r="Y254" i="1" s="1"/>
  <c r="T244" i="1"/>
  <c r="Y244" i="1" s="1"/>
  <c r="T229" i="1"/>
  <c r="Y229" i="1" s="1"/>
  <c r="T220" i="1"/>
  <c r="Y220" i="1" s="1"/>
  <c r="T205" i="1"/>
  <c r="Y205" i="1" s="1"/>
  <c r="T190" i="1"/>
  <c r="Y190" i="1" s="1"/>
  <c r="T181" i="1"/>
  <c r="Y181" i="1" s="1"/>
  <c r="T168" i="1"/>
  <c r="Y168" i="1" s="1"/>
  <c r="T165" i="1"/>
  <c r="Y165" i="1" s="1"/>
  <c r="T145" i="1"/>
  <c r="Y145" i="1" s="1"/>
  <c r="T136" i="1"/>
  <c r="Y136" i="1" s="1"/>
  <c r="T127" i="1"/>
  <c r="Y127" i="1" s="1"/>
  <c r="T113" i="1"/>
  <c r="Y113" i="1" s="1"/>
  <c r="T99" i="1"/>
  <c r="Y99" i="1" s="1"/>
  <c r="T86" i="1"/>
  <c r="Y86" i="1" s="1"/>
  <c r="T76" i="1"/>
  <c r="Y76" i="1" s="1"/>
  <c r="T64" i="1"/>
  <c r="Y64" i="1" s="1"/>
  <c r="T55" i="1"/>
  <c r="Y55" i="1" s="1"/>
  <c r="T41" i="1"/>
  <c r="Y41" i="1" s="1"/>
  <c r="T23" i="1"/>
  <c r="Y23" i="1" s="1"/>
  <c r="T16" i="1"/>
  <c r="Y16" i="1" s="1"/>
  <c r="T348" i="1"/>
  <c r="Y348" i="1" s="1"/>
  <c r="T336" i="1"/>
  <c r="Y336" i="1" s="1"/>
  <c r="T325" i="1"/>
  <c r="Y325" i="1" s="1"/>
  <c r="T312" i="1"/>
  <c r="Y312" i="1" s="1"/>
  <c r="T301" i="1"/>
  <c r="Y301" i="1" s="1"/>
  <c r="T288" i="1"/>
  <c r="Y288" i="1" s="1"/>
  <c r="T276" i="1"/>
  <c r="Y276" i="1" s="1"/>
  <c r="T264" i="1"/>
  <c r="Y264" i="1" s="1"/>
  <c r="T250" i="1"/>
  <c r="Y250" i="1" s="1"/>
  <c r="T239" i="1"/>
  <c r="Y239" i="1" s="1"/>
  <c r="T228" i="1"/>
  <c r="Y228" i="1" s="1"/>
  <c r="T218" i="1"/>
  <c r="Y218" i="1" s="1"/>
  <c r="T204" i="1"/>
  <c r="Y204" i="1" s="1"/>
  <c r="T192" i="1"/>
  <c r="Y192" i="1" s="1"/>
  <c r="T179" i="1"/>
  <c r="Y179" i="1" s="1"/>
  <c r="T167" i="1"/>
  <c r="Y167" i="1" s="1"/>
  <c r="T156" i="1"/>
  <c r="Y156" i="1" s="1"/>
  <c r="T142" i="1"/>
  <c r="Y142" i="1" s="1"/>
  <c r="T132" i="1"/>
  <c r="Y132" i="1" s="1"/>
  <c r="T126" i="1"/>
  <c r="Y126" i="1" s="1"/>
  <c r="T106" i="1"/>
  <c r="Y106" i="1" s="1"/>
  <c r="T103" i="1"/>
  <c r="Y103" i="1" s="1"/>
  <c r="T90" i="1"/>
  <c r="Y90" i="1" s="1"/>
  <c r="T70" i="1"/>
  <c r="Y70" i="1" s="1"/>
  <c r="T60" i="1"/>
  <c r="Y60" i="1" s="1"/>
  <c r="T47" i="1"/>
  <c r="Y47" i="1" s="1"/>
  <c r="T33" i="1"/>
  <c r="Y33" i="1" s="1"/>
  <c r="T25" i="1"/>
  <c r="Y25" i="1" s="1"/>
  <c r="T10" i="1"/>
  <c r="Y10" i="1" s="1"/>
  <c r="T347" i="1"/>
  <c r="Y347" i="1" s="1"/>
  <c r="T335" i="1"/>
  <c r="Y335" i="1" s="1"/>
  <c r="T323" i="1"/>
  <c r="Y323" i="1" s="1"/>
  <c r="T311" i="1"/>
  <c r="Y311" i="1" s="1"/>
  <c r="T299" i="1"/>
  <c r="Y299" i="1" s="1"/>
  <c r="T286" i="1"/>
  <c r="Y286" i="1" s="1"/>
  <c r="T275" i="1"/>
  <c r="Y275" i="1" s="1"/>
  <c r="T263" i="1"/>
  <c r="Y263" i="1" s="1"/>
  <c r="T251" i="1"/>
  <c r="Y251" i="1" s="1"/>
  <c r="T240" i="1"/>
  <c r="Y240" i="1" s="1"/>
  <c r="T227" i="1"/>
  <c r="Y227" i="1" s="1"/>
  <c r="T213" i="1"/>
  <c r="Y213" i="1" s="1"/>
  <c r="T206" i="1"/>
  <c r="Y206" i="1" s="1"/>
  <c r="T195" i="1"/>
  <c r="Y195" i="1" s="1"/>
  <c r="T180" i="1"/>
  <c r="Y180" i="1" s="1"/>
  <c r="T161" i="1"/>
  <c r="Y161" i="1" s="1"/>
  <c r="T155" i="1"/>
  <c r="Y155" i="1" s="1"/>
  <c r="T147" i="1"/>
  <c r="Y147" i="1" s="1"/>
  <c r="T134" i="1"/>
  <c r="Y134" i="1" s="1"/>
  <c r="T117" i="1"/>
  <c r="Y117" i="1" s="1"/>
  <c r="T112" i="1"/>
  <c r="Y112" i="1" s="1"/>
  <c r="T96" i="1"/>
  <c r="Y96" i="1" s="1"/>
  <c r="T85" i="1"/>
  <c r="Y85" i="1" s="1"/>
  <c r="T68" i="1"/>
  <c r="Y68" i="1" s="1"/>
  <c r="T61" i="1"/>
  <c r="Y61" i="1" s="1"/>
  <c r="T44" i="1"/>
  <c r="Y44" i="1" s="1"/>
  <c r="T38" i="1"/>
  <c r="Y38" i="1" s="1"/>
  <c r="T22" i="1"/>
  <c r="Y22" i="1" s="1"/>
  <c r="T8" i="1"/>
  <c r="Y8" i="1" s="1"/>
  <c r="T346" i="1"/>
  <c r="Y346" i="1" s="1"/>
  <c r="T334" i="1"/>
  <c r="Y334" i="1" s="1"/>
  <c r="T322" i="1"/>
  <c r="Y322" i="1" s="1"/>
  <c r="T310" i="1"/>
  <c r="Y310" i="1" s="1"/>
  <c r="T298" i="1"/>
  <c r="Y298" i="1" s="1"/>
  <c r="T285" i="1"/>
  <c r="Y285" i="1" s="1"/>
  <c r="T272" i="1"/>
  <c r="Y272" i="1" s="1"/>
  <c r="T261" i="1"/>
  <c r="Y261" i="1" s="1"/>
  <c r="T252" i="1"/>
  <c r="Y252" i="1" s="1"/>
  <c r="T237" i="1"/>
  <c r="Y237" i="1" s="1"/>
  <c r="T222" i="1"/>
  <c r="Y222" i="1" s="1"/>
  <c r="T212" i="1"/>
  <c r="Y212" i="1" s="1"/>
  <c r="T202" i="1"/>
  <c r="Y202" i="1" s="1"/>
  <c r="T188" i="1"/>
  <c r="Y188" i="1" s="1"/>
  <c r="T176" i="1"/>
  <c r="Y176" i="1" s="1"/>
  <c r="T166" i="1"/>
  <c r="Y166" i="1" s="1"/>
  <c r="T154" i="1"/>
  <c r="Y154" i="1" s="1"/>
  <c r="T141" i="1"/>
  <c r="Y141" i="1" s="1"/>
  <c r="T129" i="1"/>
  <c r="Y129" i="1" s="1"/>
  <c r="T124" i="1"/>
  <c r="Y124" i="1" s="1"/>
  <c r="T110" i="1"/>
  <c r="Y110" i="1" s="1"/>
  <c r="T84" i="1"/>
  <c r="Y84" i="1" s="1"/>
  <c r="T83" i="1"/>
  <c r="Y83" i="1" s="1"/>
  <c r="T65" i="1"/>
  <c r="Y65" i="1" s="1"/>
  <c r="T56" i="1"/>
  <c r="Y56" i="1" s="1"/>
  <c r="T52" i="1"/>
  <c r="Y52" i="1" s="1"/>
  <c r="T30" i="1"/>
  <c r="Y30" i="1" s="1"/>
  <c r="T20" i="1"/>
  <c r="Y20" i="1" s="1"/>
  <c r="T11" i="1"/>
  <c r="Y11" i="1" s="1"/>
  <c r="T345" i="1"/>
  <c r="Y345" i="1" s="1"/>
  <c r="T333" i="1"/>
  <c r="Y333" i="1" s="1"/>
  <c r="T321" i="1"/>
  <c r="Y321" i="1" s="1"/>
  <c r="T308" i="1"/>
  <c r="Y308" i="1" s="1"/>
  <c r="T297" i="1"/>
  <c r="Y297" i="1" s="1"/>
  <c r="T287" i="1"/>
  <c r="Y287" i="1" s="1"/>
  <c r="T273" i="1"/>
  <c r="Y273" i="1" s="1"/>
  <c r="T262" i="1"/>
  <c r="Y262" i="1" s="1"/>
  <c r="T249" i="1"/>
  <c r="Y249" i="1" s="1"/>
  <c r="T234" i="1"/>
  <c r="Y234" i="1" s="1"/>
  <c r="T226" i="1"/>
  <c r="Y226" i="1" s="1"/>
  <c r="T217" i="1"/>
  <c r="Y217" i="1" s="1"/>
  <c r="T200" i="1"/>
  <c r="Y200" i="1" s="1"/>
  <c r="T191" i="1"/>
  <c r="Y191" i="1" s="1"/>
  <c r="T177" i="1"/>
  <c r="Y177" i="1" s="1"/>
  <c r="T170" i="1"/>
  <c r="Y170" i="1" s="1"/>
  <c r="T153" i="1"/>
  <c r="Y153" i="1" s="1"/>
  <c r="T144" i="1"/>
  <c r="Y144" i="1" s="1"/>
  <c r="T131" i="1"/>
  <c r="Y131" i="1" s="1"/>
  <c r="T120" i="1"/>
  <c r="Y120" i="1" s="1"/>
  <c r="T102" i="1"/>
  <c r="Y102" i="1" s="1"/>
  <c r="T98" i="1"/>
  <c r="Y98" i="1" s="1"/>
  <c r="T81" i="1"/>
  <c r="Y81" i="1" s="1"/>
  <c r="T75" i="1"/>
  <c r="Y75" i="1" s="1"/>
  <c r="T62" i="1"/>
  <c r="Y62" i="1" s="1"/>
  <c r="T46" i="1"/>
  <c r="Y46" i="1" s="1"/>
  <c r="T42" i="1"/>
  <c r="Y42" i="1" s="1"/>
  <c r="T28" i="1"/>
  <c r="Y28" i="1" s="1"/>
  <c r="T9" i="1"/>
  <c r="Y9" i="1" s="1"/>
  <c r="T344" i="1"/>
  <c r="Y344" i="1" s="1"/>
  <c r="T332" i="1"/>
  <c r="Y332" i="1" s="1"/>
  <c r="T320" i="1"/>
  <c r="Y320" i="1" s="1"/>
  <c r="T307" i="1"/>
  <c r="Y307" i="1" s="1"/>
  <c r="T295" i="1"/>
  <c r="Y295" i="1" s="1"/>
  <c r="T284" i="1"/>
  <c r="Y284" i="1" s="1"/>
  <c r="T274" i="1"/>
  <c r="Y274" i="1" s="1"/>
  <c r="T260" i="1"/>
  <c r="Y260" i="1" s="1"/>
  <c r="T247" i="1"/>
  <c r="Y247" i="1" s="1"/>
  <c r="T238" i="1"/>
  <c r="Y238" i="1" s="1"/>
  <c r="T221" i="1"/>
  <c r="Y221" i="1" s="1"/>
  <c r="T211" i="1"/>
  <c r="Y211" i="1" s="1"/>
  <c r="T201" i="1"/>
  <c r="Y201" i="1" s="1"/>
  <c r="T189" i="1"/>
  <c r="Y189" i="1" s="1"/>
  <c r="T178" i="1"/>
  <c r="Y178" i="1" s="1"/>
  <c r="T160" i="1"/>
  <c r="Y160" i="1" s="1"/>
  <c r="T150" i="1"/>
  <c r="Y150" i="1" s="1"/>
  <c r="T140" i="1"/>
  <c r="Y140" i="1" s="1"/>
  <c r="T128" i="1"/>
  <c r="Y128" i="1" s="1"/>
  <c r="T115" i="1"/>
  <c r="Y115" i="1" s="1"/>
  <c r="T107" i="1"/>
  <c r="Y107" i="1" s="1"/>
  <c r="T95" i="1"/>
  <c r="Y95" i="1" s="1"/>
  <c r="T78" i="1"/>
  <c r="Y78" i="1" s="1"/>
  <c r="T69" i="1"/>
  <c r="Y69" i="1" s="1"/>
  <c r="T48" i="1"/>
  <c r="Y48" i="1" s="1"/>
  <c r="T43" i="1"/>
  <c r="Y43" i="1" s="1"/>
  <c r="T32" i="1"/>
  <c r="Y32" i="1" s="1"/>
  <c r="T24" i="1"/>
  <c r="Y24" i="1" s="1"/>
  <c r="T12" i="1"/>
  <c r="Y12" i="1" s="1"/>
  <c r="T4" i="1"/>
  <c r="Y4" i="1" s="1"/>
  <c r="T343" i="1"/>
  <c r="Y343" i="1" s="1"/>
  <c r="T331" i="1"/>
  <c r="Y331" i="1" s="1"/>
  <c r="T319" i="1"/>
  <c r="Y319" i="1" s="1"/>
  <c r="T309" i="1"/>
  <c r="Y309" i="1" s="1"/>
  <c r="T292" i="1"/>
  <c r="Y292" i="1" s="1"/>
  <c r="T283" i="1"/>
  <c r="Y283" i="1" s="1"/>
  <c r="T269" i="1"/>
  <c r="Y269" i="1" s="1"/>
  <c r="T259" i="1"/>
  <c r="Y259" i="1" s="1"/>
  <c r="T248" i="1"/>
  <c r="Y248" i="1" s="1"/>
  <c r="T236" i="1"/>
  <c r="Y236" i="1" s="1"/>
  <c r="T225" i="1"/>
  <c r="Y225" i="1" s="1"/>
  <c r="T210" i="1"/>
  <c r="Y210" i="1" s="1"/>
  <c r="T199" i="1"/>
  <c r="Y199" i="1" s="1"/>
  <c r="T184" i="1"/>
  <c r="Y184" i="1" s="1"/>
  <c r="T171" i="1"/>
  <c r="Y171" i="1" s="1"/>
  <c r="T163" i="1"/>
  <c r="Y163" i="1" s="1"/>
  <c r="T148" i="1"/>
  <c r="Y148" i="1" s="1"/>
  <c r="T138" i="1"/>
  <c r="Y138" i="1" s="1"/>
  <c r="T123" i="1"/>
  <c r="Y123" i="1" s="1"/>
  <c r="T108" i="1"/>
  <c r="Y108" i="1" s="1"/>
  <c r="T88" i="1"/>
  <c r="Y88" i="1" s="1"/>
  <c r="T93" i="1"/>
  <c r="Y93" i="1" s="1"/>
  <c r="T79" i="1"/>
  <c r="Y79" i="1" s="1"/>
  <c r="T71" i="1"/>
  <c r="Y71" i="1" s="1"/>
  <c r="T49" i="1"/>
  <c r="Y49" i="1" s="1"/>
  <c r="T45" i="1"/>
  <c r="Y45" i="1" s="1"/>
  <c r="T34" i="1"/>
  <c r="Y34" i="1" s="1"/>
  <c r="T17" i="1"/>
  <c r="Y17" i="1" s="1"/>
  <c r="T7" i="1"/>
  <c r="Y7" i="1" s="1"/>
  <c r="T354" i="1"/>
  <c r="Y354" i="1" s="1"/>
  <c r="T342" i="1"/>
  <c r="Y342" i="1" s="1"/>
  <c r="T329" i="1"/>
  <c r="Y329" i="1" s="1"/>
  <c r="T318" i="1"/>
  <c r="Y318" i="1" s="1"/>
  <c r="T305" i="1"/>
  <c r="Y305" i="1" s="1"/>
  <c r="T294" i="1"/>
  <c r="Y294" i="1" s="1"/>
  <c r="T279" i="1"/>
  <c r="Y279" i="1" s="1"/>
  <c r="T271" i="1"/>
  <c r="Y271" i="1" s="1"/>
  <c r="T257" i="1"/>
  <c r="Y257" i="1" s="1"/>
  <c r="T245" i="1"/>
  <c r="Y245" i="1" s="1"/>
  <c r="T233" i="1"/>
  <c r="Y233" i="1" s="1"/>
  <c r="T219" i="1"/>
  <c r="Y219" i="1" s="1"/>
  <c r="T207" i="1"/>
  <c r="Y207" i="1" s="1"/>
  <c r="T197" i="1"/>
  <c r="Y197" i="1" s="1"/>
  <c r="T187" i="1"/>
  <c r="Y187" i="1" s="1"/>
  <c r="T172" i="1"/>
  <c r="Y172" i="1" s="1"/>
  <c r="T157" i="1"/>
  <c r="Y157" i="1" s="1"/>
  <c r="T152" i="1"/>
  <c r="Y152" i="1" s="1"/>
  <c r="T137" i="1"/>
  <c r="Y137" i="1" s="1"/>
  <c r="T125" i="1"/>
  <c r="Y125" i="1" s="1"/>
  <c r="T121" i="1"/>
  <c r="Y121" i="1" s="1"/>
  <c r="T94" i="1"/>
  <c r="Y94" i="1" s="1"/>
  <c r="T92" i="1"/>
  <c r="Y92" i="1" s="1"/>
  <c r="T73" i="1"/>
  <c r="Y73" i="1" s="1"/>
  <c r="T63" i="1"/>
  <c r="Y63" i="1" s="1"/>
  <c r="T57" i="1"/>
  <c r="Y57" i="1" s="1"/>
  <c r="T36" i="1"/>
  <c r="Y36" i="1" s="1"/>
  <c r="T29" i="1"/>
  <c r="Y29" i="1" s="1"/>
  <c r="T19" i="1"/>
  <c r="Y19" i="1" s="1"/>
  <c r="T6" i="1"/>
  <c r="Y6" i="1" s="1"/>
  <c r="T353" i="1"/>
  <c r="Y353" i="1" s="1"/>
  <c r="T341" i="1"/>
  <c r="Y341" i="1" s="1"/>
  <c r="T330" i="1"/>
  <c r="Y330" i="1" s="1"/>
  <c r="T317" i="1"/>
  <c r="Y317" i="1" s="1"/>
  <c r="T306" i="1"/>
  <c r="Y306" i="1" s="1"/>
  <c r="T293" i="1"/>
  <c r="Y293" i="1" s="1"/>
  <c r="T281" i="1"/>
  <c r="Y281" i="1" s="1"/>
  <c r="T270" i="1"/>
  <c r="Y270" i="1" s="1"/>
  <c r="T256" i="1"/>
  <c r="Y256" i="1" s="1"/>
  <c r="T246" i="1"/>
  <c r="Y246" i="1" s="1"/>
  <c r="T232" i="1"/>
  <c r="Y232" i="1" s="1"/>
  <c r="T223" i="1"/>
  <c r="Y223" i="1" s="1"/>
  <c r="T215" i="1"/>
  <c r="Y215" i="1" s="1"/>
  <c r="T198" i="1"/>
  <c r="Y198" i="1" s="1"/>
  <c r="T186" i="1"/>
  <c r="Y186" i="1" s="1"/>
  <c r="T175" i="1"/>
  <c r="Y175" i="1" s="1"/>
  <c r="T164" i="1"/>
  <c r="Y164" i="1" s="1"/>
  <c r="T149" i="1"/>
  <c r="Y149" i="1" s="1"/>
  <c r="T133" i="1"/>
  <c r="Y133" i="1" s="1"/>
  <c r="T122" i="1"/>
  <c r="Y122" i="1" s="1"/>
  <c r="T118" i="1"/>
  <c r="Y118" i="1" s="1"/>
  <c r="T97" i="1"/>
  <c r="Y97" i="1" s="1"/>
  <c r="T89" i="1"/>
  <c r="Y89" i="1" s="1"/>
  <c r="T80" i="1"/>
  <c r="Y80" i="1" s="1"/>
  <c r="T58" i="1"/>
  <c r="Y58" i="1" s="1"/>
  <c r="T51" i="1"/>
  <c r="Y51" i="1" s="1"/>
  <c r="T39" i="1"/>
  <c r="Y39" i="1" s="1"/>
  <c r="T27" i="1"/>
  <c r="Y27" i="1" s="1"/>
  <c r="T14" i="1"/>
  <c r="Y14" i="1" s="1"/>
  <c r="T3" i="1"/>
  <c r="Y3" i="1" s="1"/>
  <c r="T352" i="1"/>
  <c r="Y352" i="1" s="1"/>
  <c r="T340" i="1"/>
  <c r="Y340" i="1" s="1"/>
  <c r="T328" i="1"/>
  <c r="Y328" i="1" s="1"/>
  <c r="T316" i="1"/>
  <c r="Y316" i="1" s="1"/>
  <c r="T304" i="1"/>
  <c r="Y304" i="1" s="1"/>
  <c r="T290" i="1"/>
  <c r="Y290" i="1" s="1"/>
  <c r="T282" i="1"/>
  <c r="Y282" i="1" s="1"/>
  <c r="T268" i="1"/>
  <c r="Y268" i="1" s="1"/>
  <c r="T258" i="1"/>
  <c r="Y258" i="1" s="1"/>
  <c r="T243" i="1"/>
  <c r="Y243" i="1" s="1"/>
  <c r="T235" i="1"/>
  <c r="Y235" i="1" s="1"/>
  <c r="T224" i="1"/>
  <c r="Y224" i="1" s="1"/>
  <c r="T208" i="1"/>
  <c r="Y208" i="1" s="1"/>
  <c r="T196" i="1"/>
  <c r="Y196" i="1" s="1"/>
  <c r="T185" i="1"/>
  <c r="Y185" i="1" s="1"/>
  <c r="T169" i="1"/>
  <c r="Y169" i="1" s="1"/>
  <c r="T158" i="1"/>
  <c r="Y158" i="1" s="1"/>
  <c r="T151" i="1"/>
  <c r="Y151" i="1" s="1"/>
  <c r="T139" i="1"/>
  <c r="Y139" i="1" s="1"/>
  <c r="T116" i="1"/>
  <c r="Y116" i="1" s="1"/>
  <c r="T114" i="1"/>
  <c r="Y114" i="1" s="1"/>
  <c r="T104" i="1"/>
  <c r="Y104" i="1" s="1"/>
  <c r="T87" i="1"/>
  <c r="Y87" i="1" s="1"/>
  <c r="T82" i="1"/>
  <c r="Y82" i="1" s="1"/>
  <c r="T67" i="1"/>
  <c r="Y67" i="1" s="1"/>
  <c r="T54" i="1"/>
  <c r="Y54" i="1" s="1"/>
  <c r="T37" i="1"/>
  <c r="Y37" i="1" s="1"/>
  <c r="T31" i="1"/>
  <c r="Y31" i="1" s="1"/>
  <c r="T18" i="1"/>
  <c r="Y18" i="1" s="1"/>
  <c r="T5" i="1"/>
  <c r="Y5" i="1" s="1"/>
  <c r="T351" i="1"/>
  <c r="Y351" i="1" s="1"/>
  <c r="T339" i="1"/>
  <c r="Y339" i="1" s="1"/>
  <c r="T327" i="1"/>
  <c r="Y327" i="1" s="1"/>
  <c r="T315" i="1"/>
  <c r="Y315" i="1" s="1"/>
  <c r="T303" i="1"/>
  <c r="Y303" i="1" s="1"/>
  <c r="T291" i="1"/>
  <c r="Y291" i="1" s="1"/>
  <c r="T278" i="1"/>
  <c r="Y278" i="1" s="1"/>
  <c r="T267" i="1"/>
  <c r="Y267" i="1" s="1"/>
  <c r="T255" i="1"/>
  <c r="Y255" i="1" s="1"/>
  <c r="T242" i="1"/>
  <c r="Y242" i="1" s="1"/>
  <c r="T231" i="1"/>
  <c r="Y231" i="1" s="1"/>
  <c r="T216" i="1"/>
  <c r="Y216" i="1" s="1"/>
  <c r="T209" i="1"/>
  <c r="Y209" i="1" s="1"/>
  <c r="T194" i="1"/>
  <c r="Y194" i="1" s="1"/>
  <c r="T183" i="1"/>
  <c r="Y183" i="1" s="1"/>
  <c r="T174" i="1"/>
  <c r="Y174" i="1" s="1"/>
  <c r="T159" i="1"/>
  <c r="Y159" i="1" s="1"/>
  <c r="T146" i="1"/>
  <c r="Y146" i="1" s="1"/>
  <c r="T130" i="1"/>
  <c r="Y130" i="1" s="1"/>
  <c r="T119" i="1"/>
  <c r="Y119" i="1" s="1"/>
  <c r="T109" i="1"/>
  <c r="Y109" i="1" s="1"/>
  <c r="T101" i="1"/>
  <c r="Y101" i="1" s="1"/>
  <c r="T77" i="1"/>
  <c r="Y77" i="1" s="1"/>
  <c r="T72" i="1"/>
  <c r="Y72" i="1" s="1"/>
  <c r="T66" i="1"/>
  <c r="Y66" i="1" s="1"/>
  <c r="T50" i="1"/>
  <c r="Y50" i="1" s="1"/>
  <c r="T40" i="1"/>
  <c r="Y40" i="1" s="1"/>
  <c r="T26" i="1"/>
  <c r="Y26" i="1" s="1"/>
  <c r="T15" i="1"/>
  <c r="Y15" i="1" s="1"/>
  <c r="T2" i="1"/>
  <c r="Y2" i="1" s="1"/>
  <c r="AO147" i="1" l="1"/>
  <c r="AS147" i="1" s="1"/>
  <c r="AW147" i="1" s="1"/>
  <c r="AC147" i="1"/>
  <c r="AD147" i="1" l="1"/>
  <c r="AD214" i="1"/>
  <c r="AI214" i="1" s="1"/>
  <c r="AD241" i="1"/>
  <c r="AI241" i="1" s="1"/>
  <c r="AD183" i="1"/>
  <c r="AI183" i="1" s="1"/>
  <c r="AD206" i="1"/>
  <c r="AI206" i="1" s="1"/>
  <c r="AD321" i="1"/>
  <c r="AI321" i="1" s="1"/>
  <c r="AD166" i="1"/>
  <c r="AI166" i="1" s="1"/>
  <c r="AD80" i="1"/>
  <c r="AI80" i="1" s="1"/>
  <c r="AD31" i="1"/>
  <c r="AI31" i="1" s="1"/>
  <c r="AD352" i="1"/>
  <c r="AI352" i="1" s="1"/>
  <c r="AD272" i="1"/>
  <c r="AI272" i="1" s="1"/>
  <c r="AD348" i="1"/>
  <c r="AI348" i="1" s="1"/>
  <c r="AD19" i="1"/>
  <c r="AI19" i="1" s="1"/>
  <c r="AD337" i="1"/>
  <c r="AI337" i="1" s="1"/>
  <c r="AD21" i="1"/>
  <c r="AI21" i="1" s="1"/>
  <c r="AD327" i="1"/>
  <c r="AI327" i="1" s="1"/>
  <c r="AD184" i="1"/>
  <c r="AI184" i="1" s="1"/>
  <c r="AD34" i="1"/>
  <c r="AI34" i="1" s="1"/>
  <c r="AD325" i="1"/>
  <c r="AI325" i="1" s="1"/>
  <c r="AD88" i="1"/>
  <c r="AI88" i="1" s="1"/>
  <c r="AD262" i="1"/>
  <c r="AI262" i="1" s="1"/>
  <c r="AD103" i="1"/>
  <c r="AI103" i="1" s="1"/>
  <c r="AD134" i="1"/>
  <c r="AI134" i="1" s="1"/>
  <c r="AD152" i="1"/>
  <c r="AI152" i="1" s="1"/>
  <c r="AD347" i="1"/>
  <c r="AI347" i="1" s="1"/>
  <c r="AD132" i="1"/>
  <c r="AI132" i="1" s="1"/>
  <c r="AD153" i="1"/>
  <c r="AI153" i="1" s="1"/>
  <c r="AD111" i="1"/>
  <c r="AI111" i="1" s="1"/>
  <c r="AD20" i="1"/>
  <c r="AI20" i="1" s="1"/>
  <c r="AD329" i="1"/>
  <c r="AI329" i="1" s="1"/>
  <c r="AD146" i="1"/>
  <c r="AI146" i="1" s="1"/>
  <c r="AD195" i="1"/>
  <c r="AI195" i="1" s="1"/>
  <c r="AD313" i="1"/>
  <c r="AI313" i="1" s="1"/>
  <c r="AD280" i="1"/>
  <c r="AI280" i="1" s="1"/>
  <c r="AD84" i="1"/>
  <c r="AI84" i="1" s="1"/>
  <c r="AD266" i="1"/>
  <c r="AI266" i="1" s="1"/>
  <c r="AD260" i="1"/>
  <c r="AI260" i="1" s="1"/>
  <c r="AD47" i="1"/>
  <c r="AI47" i="1" s="1"/>
  <c r="AD186" i="1"/>
  <c r="AI186" i="1" s="1"/>
  <c r="AD222" i="1"/>
  <c r="AI222" i="1" s="1"/>
  <c r="AD59" i="1"/>
  <c r="AI59" i="1" s="1"/>
  <c r="AD65" i="1"/>
  <c r="AI65" i="1" s="1"/>
  <c r="AD161" i="1"/>
  <c r="AI161" i="1" s="1"/>
  <c r="AD209" i="1"/>
  <c r="AI209" i="1" s="1"/>
  <c r="AD298" i="1"/>
  <c r="AI298" i="1" s="1"/>
  <c r="AD318" i="1"/>
  <c r="AI318" i="1" s="1"/>
  <c r="AD115" i="1"/>
  <c r="AI115" i="1" s="1"/>
  <c r="AD32" i="1"/>
  <c r="AI32" i="1" s="1"/>
  <c r="AD344" i="1"/>
  <c r="AI344" i="1" s="1"/>
  <c r="AD324" i="1"/>
  <c r="AI324" i="1" s="1"/>
  <c r="AD167" i="1"/>
  <c r="AI167" i="1" s="1"/>
  <c r="AD151" i="1"/>
  <c r="AI151" i="1" s="1"/>
  <c r="AD207" i="1"/>
  <c r="AI207" i="1" s="1"/>
  <c r="AD145" i="1"/>
  <c r="AI145" i="1" s="1"/>
  <c r="AD277" i="1"/>
  <c r="AI277" i="1" s="1"/>
  <c r="AD72" i="1"/>
  <c r="AI72" i="1" s="1"/>
  <c r="AD309" i="1"/>
  <c r="AI309" i="1" s="1"/>
  <c r="AD197" i="1"/>
  <c r="AI197" i="1" s="1"/>
  <c r="AD124" i="1"/>
  <c r="AI124" i="1" s="1"/>
  <c r="AD212" i="1"/>
  <c r="AI212" i="1" s="1"/>
  <c r="AD5" i="1"/>
  <c r="AI5" i="1" s="1"/>
  <c r="AD346" i="1"/>
  <c r="AI346" i="1" s="1"/>
  <c r="AD163" i="1"/>
  <c r="AI163" i="1" s="1"/>
  <c r="AD299" i="1"/>
  <c r="AI299" i="1" s="1"/>
  <c r="AD199" i="1"/>
  <c r="AI199" i="1" s="1"/>
  <c r="AD243" i="1"/>
  <c r="AI243" i="1" s="1"/>
  <c r="AD295" i="1"/>
  <c r="AI295" i="1" s="1"/>
  <c r="AD99" i="1"/>
  <c r="AI99" i="1" s="1"/>
  <c r="AD305" i="1"/>
  <c r="AI305" i="1" s="1"/>
  <c r="AD81" i="1"/>
  <c r="AI81" i="1" s="1"/>
  <c r="AD6" i="1"/>
  <c r="AI6" i="1" s="1"/>
  <c r="AD125" i="1"/>
  <c r="AI125" i="1" s="1"/>
  <c r="AD159" i="1"/>
  <c r="AI159" i="1" s="1"/>
  <c r="AD345" i="1"/>
  <c r="AI345" i="1" s="1"/>
  <c r="AD129" i="1"/>
  <c r="AI129" i="1" s="1"/>
  <c r="AD278" i="1"/>
  <c r="AI278" i="1" s="1"/>
  <c r="AD94" i="1"/>
  <c r="AI94" i="1" s="1"/>
  <c r="AD267" i="1"/>
  <c r="AI267" i="1" s="1"/>
  <c r="AD113" i="1"/>
  <c r="AI113" i="1" s="1"/>
  <c r="AD308" i="1"/>
  <c r="AI308" i="1" s="1"/>
  <c r="AD13" i="1"/>
  <c r="AI13" i="1" s="1"/>
  <c r="AD98" i="1"/>
  <c r="AI98" i="1" s="1"/>
  <c r="AD36" i="1"/>
  <c r="AI36" i="1" s="1"/>
  <c r="AD168" i="1"/>
  <c r="AI168" i="1" s="1"/>
  <c r="AD104" i="1"/>
  <c r="AI104" i="1" s="1"/>
  <c r="AD17" i="1"/>
  <c r="AI17" i="1" s="1"/>
  <c r="AD190" i="1"/>
  <c r="AI190" i="1" s="1"/>
  <c r="AD351" i="1"/>
  <c r="AI351" i="1" s="1"/>
  <c r="AD268" i="1"/>
  <c r="AI268" i="1" s="1"/>
  <c r="AD276" i="1"/>
  <c r="AI276" i="1" s="1"/>
  <c r="AD310" i="1"/>
  <c r="AI310" i="1" s="1"/>
  <c r="AD28" i="1"/>
  <c r="AI28" i="1" s="1"/>
  <c r="AD37" i="1"/>
  <c r="AI37" i="1" s="1"/>
  <c r="AD224" i="1"/>
  <c r="AI224" i="1" s="1"/>
  <c r="AD58" i="1"/>
  <c r="AI58" i="1" s="1"/>
  <c r="AD156" i="1"/>
  <c r="AI156" i="1" s="1"/>
  <c r="AD33" i="1"/>
  <c r="AI33" i="1" s="1"/>
  <c r="AD301" i="1"/>
  <c r="AI301" i="1" s="1"/>
  <c r="AD73" i="1"/>
  <c r="AI73" i="1" s="1"/>
  <c r="AD270" i="1"/>
  <c r="AI270" i="1" s="1"/>
  <c r="AD320" i="1"/>
  <c r="AI320" i="1" s="1"/>
  <c r="AD44" i="1"/>
  <c r="AI44" i="1" s="1"/>
  <c r="AD226" i="1"/>
  <c r="AI226" i="1" s="1"/>
  <c r="AD50" i="1"/>
  <c r="AI50" i="1" s="1"/>
  <c r="AD42" i="1"/>
  <c r="AI42" i="1" s="1"/>
  <c r="AD67" i="1"/>
  <c r="AI67" i="1" s="1"/>
  <c r="AD162" i="1"/>
  <c r="AI162" i="1" s="1"/>
  <c r="AD87" i="1"/>
  <c r="AI87" i="1" s="1"/>
  <c r="AD353" i="1"/>
  <c r="AI353" i="1" s="1"/>
  <c r="AD11" i="1"/>
  <c r="AI11" i="1" s="1"/>
  <c r="AD200" i="1"/>
  <c r="AI200" i="1" s="1"/>
  <c r="AD119" i="1"/>
  <c r="AI119" i="1" s="1"/>
  <c r="AD45" i="1"/>
  <c r="AI45" i="1" s="1"/>
  <c r="AD90" i="1"/>
  <c r="AI90" i="1" s="1"/>
  <c r="AD144" i="1"/>
  <c r="AI144" i="1" s="1"/>
  <c r="AD250" i="1"/>
  <c r="AI250" i="1" s="1"/>
  <c r="AD142" i="1"/>
  <c r="AI142" i="1" s="1"/>
  <c r="AD314" i="1"/>
  <c r="AI314" i="1" s="1"/>
  <c r="AD256" i="1"/>
  <c r="AI256" i="1" s="1"/>
  <c r="AD26" i="1"/>
  <c r="AI26" i="1" s="1"/>
  <c r="AD69" i="1"/>
  <c r="AI69" i="1" s="1"/>
  <c r="AD221" i="1"/>
  <c r="AI221" i="1" s="1"/>
  <c r="AD253" i="1"/>
  <c r="AI253" i="1" s="1"/>
  <c r="AD204" i="1"/>
  <c r="AI204" i="1" s="1"/>
  <c r="AD27" i="1"/>
  <c r="AI27" i="1" s="1"/>
  <c r="AD317" i="1"/>
  <c r="AI317" i="1" s="1"/>
  <c r="AD118" i="1"/>
  <c r="AI118" i="1" s="1"/>
  <c r="AD74" i="1"/>
  <c r="AI74" i="1" s="1"/>
  <c r="AD244" i="1"/>
  <c r="AI244" i="1" s="1"/>
  <c r="AD170" i="1"/>
  <c r="AI170" i="1" s="1"/>
  <c r="AD60" i="1"/>
  <c r="AI60" i="1" s="1"/>
  <c r="AD255" i="1"/>
  <c r="AI255" i="1" s="1"/>
  <c r="AD343" i="1"/>
  <c r="AI343" i="1" s="1"/>
  <c r="AD43" i="1"/>
  <c r="AI43" i="1" s="1"/>
  <c r="AD225" i="1"/>
  <c r="AI225" i="1" s="1"/>
  <c r="AD300" i="1"/>
  <c r="AI300" i="1" s="1"/>
  <c r="AD109" i="1"/>
  <c r="AI109" i="1" s="1"/>
  <c r="AD239" i="1"/>
  <c r="AI239" i="1" s="1"/>
  <c r="AD229" i="1"/>
  <c r="AI229" i="1" s="1"/>
  <c r="AD185" i="1"/>
  <c r="AI185" i="1" s="1"/>
  <c r="AD121" i="1"/>
  <c r="AI121" i="1" s="1"/>
  <c r="AD315" i="1"/>
  <c r="AI315" i="1" s="1"/>
  <c r="AD14" i="1"/>
  <c r="AI14" i="1" s="1"/>
  <c r="AD68" i="1"/>
  <c r="AI68" i="1" s="1"/>
  <c r="AD189" i="1"/>
  <c r="AI189" i="1" s="1"/>
  <c r="AD290" i="1"/>
  <c r="AI290" i="1" s="1"/>
  <c r="AD282" i="1"/>
  <c r="AI282" i="1" s="1"/>
  <c r="AD258" i="1"/>
  <c r="AI258" i="1" s="1"/>
  <c r="AD117" i="1"/>
  <c r="AI117" i="1" s="1"/>
  <c r="AD133" i="1"/>
  <c r="AI133" i="1" s="1"/>
  <c r="AD123" i="1"/>
  <c r="AI123" i="1" s="1"/>
  <c r="AD25" i="1"/>
  <c r="AI25" i="1" s="1"/>
  <c r="AD23" i="1"/>
  <c r="AI23" i="1" s="1"/>
  <c r="AD220" i="1"/>
  <c r="AI220" i="1" s="1"/>
  <c r="AD154" i="1"/>
  <c r="AI154" i="1" s="1"/>
  <c r="AD182" i="1"/>
  <c r="AI182" i="1" s="1"/>
  <c r="AD249" i="1"/>
  <c r="AI249" i="1" s="1"/>
  <c r="AD296" i="1"/>
  <c r="AI296" i="1" s="1"/>
  <c r="AD127" i="1"/>
  <c r="AI127" i="1" s="1"/>
  <c r="AD92" i="1"/>
  <c r="AI92" i="1" s="1"/>
  <c r="AD316" i="1"/>
  <c r="AI316" i="1" s="1"/>
  <c r="AD71" i="1"/>
  <c r="AI71" i="1" s="1"/>
  <c r="AD326" i="1"/>
  <c r="AI326" i="1" s="1"/>
  <c r="AD232" i="1"/>
  <c r="AI232" i="1" s="1"/>
  <c r="AD252" i="1"/>
  <c r="AI252" i="1" s="1"/>
  <c r="AD233" i="1"/>
  <c r="AI233" i="1" s="1"/>
  <c r="AD228" i="1"/>
  <c r="AI228" i="1" s="1"/>
  <c r="AD131" i="1"/>
  <c r="AI131" i="1" s="1"/>
  <c r="AD198" i="1"/>
  <c r="AI198" i="1" s="1"/>
  <c r="AD77" i="1"/>
  <c r="AI77" i="1" s="1"/>
  <c r="AD22" i="1"/>
  <c r="AI22" i="1" s="1"/>
  <c r="AD285" i="1"/>
  <c r="AI285" i="1" s="1"/>
  <c r="AD105" i="1"/>
  <c r="AI105" i="1" s="1"/>
  <c r="AD294" i="1"/>
  <c r="AI294" i="1" s="1"/>
  <c r="AD82" i="1"/>
  <c r="AI82" i="1" s="1"/>
  <c r="AD30" i="1"/>
  <c r="AI30" i="1" s="1"/>
  <c r="AD181" i="1"/>
  <c r="AI181" i="1" s="1"/>
  <c r="AD247" i="1"/>
  <c r="AI247" i="1" s="1"/>
  <c r="AD24" i="1"/>
  <c r="AI24" i="1" s="1"/>
  <c r="AD201" i="1"/>
  <c r="AI201" i="1" s="1"/>
  <c r="AD340" i="1"/>
  <c r="AI340" i="1" s="1"/>
  <c r="AD157" i="1"/>
  <c r="AI157" i="1" s="1"/>
  <c r="AD265" i="1"/>
  <c r="AI265" i="1" s="1"/>
  <c r="AD70" i="1"/>
  <c r="AI70" i="1" s="1"/>
  <c r="AD194" i="1"/>
  <c r="AI194" i="1" s="1"/>
  <c r="AD57" i="1"/>
  <c r="AI57" i="1" s="1"/>
  <c r="AD311" i="1"/>
  <c r="AI311" i="1" s="1"/>
  <c r="AD349" i="1"/>
  <c r="AI349" i="1" s="1"/>
  <c r="AD191" i="1"/>
  <c r="AI191" i="1" s="1"/>
  <c r="AD86" i="1"/>
  <c r="AI86" i="1" s="1"/>
  <c r="AD306" i="1"/>
  <c r="AI306" i="1" s="1"/>
  <c r="AD279" i="1"/>
  <c r="AI279" i="1" s="1"/>
  <c r="AD193" i="1"/>
  <c r="AI193" i="1" s="1"/>
  <c r="AD217" i="1"/>
  <c r="AI217" i="1" s="1"/>
  <c r="AD240" i="1"/>
  <c r="AI240" i="1" s="1"/>
  <c r="AD40" i="1"/>
  <c r="AI40" i="1" s="1"/>
  <c r="AD288" i="1"/>
  <c r="AI288" i="1" s="1"/>
  <c r="AD108" i="1"/>
  <c r="AI108" i="1" s="1"/>
  <c r="AD251" i="1"/>
  <c r="AI251" i="1" s="1"/>
  <c r="AD148" i="1"/>
  <c r="AI148" i="1" s="1"/>
  <c r="AD323" i="1"/>
  <c r="AI323" i="1" s="1"/>
  <c r="AD202" i="1"/>
  <c r="AI202" i="1" s="1"/>
  <c r="AD51" i="1"/>
  <c r="AI51" i="1" s="1"/>
  <c r="AD3" i="1"/>
  <c r="AI3" i="1" s="1"/>
  <c r="AD35" i="1"/>
  <c r="AI35" i="1" s="1"/>
  <c r="AD246" i="1"/>
  <c r="AI246" i="1" s="1"/>
  <c r="AD89" i="1"/>
  <c r="AI89" i="1" s="1"/>
  <c r="AD342" i="1"/>
  <c r="AI342" i="1" s="1"/>
  <c r="AD160" i="1"/>
  <c r="AI160" i="1" s="1"/>
  <c r="AD114" i="1"/>
  <c r="AI114" i="1" s="1"/>
  <c r="AD48" i="1"/>
  <c r="AI48" i="1" s="1"/>
  <c r="AD339" i="1"/>
  <c r="AI339" i="1" s="1"/>
  <c r="AD215" i="1"/>
  <c r="AI215" i="1" s="1"/>
  <c r="AD227" i="1"/>
  <c r="AI227" i="1" s="1"/>
  <c r="AD136" i="1"/>
  <c r="AI136" i="1" s="1"/>
  <c r="AD218" i="1"/>
  <c r="AI218" i="1" s="1"/>
  <c r="AD286" i="1"/>
  <c r="AI286" i="1" s="1"/>
  <c r="AD289" i="1"/>
  <c r="AI289" i="1" s="1"/>
  <c r="AD38" i="1"/>
  <c r="AI38" i="1" s="1"/>
  <c r="AD293" i="1"/>
  <c r="AI293" i="1" s="1"/>
  <c r="AD284" i="1"/>
  <c r="AI284" i="1" s="1"/>
  <c r="AD179" i="1"/>
  <c r="AI179" i="1" s="1"/>
  <c r="AD196" i="1"/>
  <c r="AI196" i="1" s="1"/>
  <c r="AD334" i="1"/>
  <c r="AI334" i="1" s="1"/>
  <c r="AD297" i="1"/>
  <c r="AI297" i="1" s="1"/>
  <c r="AD188" i="1"/>
  <c r="AI188" i="1" s="1"/>
  <c r="AD322" i="1"/>
  <c r="AI322" i="1" s="1"/>
  <c r="AD55" i="1"/>
  <c r="AI55" i="1" s="1"/>
  <c r="AD49" i="1"/>
  <c r="AI49" i="1" s="1"/>
  <c r="AD273" i="1"/>
  <c r="AI273" i="1" s="1"/>
  <c r="AD335" i="1"/>
  <c r="AI335" i="1" s="1"/>
  <c r="AD100" i="1"/>
  <c r="AI100" i="1" s="1"/>
  <c r="AD180" i="1"/>
  <c r="AI180" i="1" s="1"/>
  <c r="AD350" i="1"/>
  <c r="AI350" i="1" s="1"/>
  <c r="AD15" i="1"/>
  <c r="AI15" i="1" s="1"/>
  <c r="AD101" i="1"/>
  <c r="AI101" i="1" s="1"/>
  <c r="AD139" i="1"/>
  <c r="AI139" i="1" s="1"/>
  <c r="AD75" i="1"/>
  <c r="AI75" i="1" s="1"/>
  <c r="AD9" i="1"/>
  <c r="AI9" i="1" s="1"/>
  <c r="AD138" i="1"/>
  <c r="AI138" i="1" s="1"/>
  <c r="AD177" i="1"/>
  <c r="AI177" i="1" s="1"/>
  <c r="AD332" i="1"/>
  <c r="AI332" i="1" s="1"/>
  <c r="AD54" i="1"/>
  <c r="AI54" i="1" s="1"/>
  <c r="AD102" i="1"/>
  <c r="AI102" i="1" s="1"/>
  <c r="AD333" i="1"/>
  <c r="AI333" i="1" s="1"/>
  <c r="AD261" i="1"/>
  <c r="AI261" i="1" s="1"/>
  <c r="AD341" i="1"/>
  <c r="AI341" i="1" s="1"/>
  <c r="AD330" i="1"/>
  <c r="AI330" i="1" s="1"/>
  <c r="AD149" i="1"/>
  <c r="AI149" i="1" s="1"/>
  <c r="AD137" i="1"/>
  <c r="AI137" i="1" s="1"/>
  <c r="AD283" i="1"/>
  <c r="AI283" i="1" s="1"/>
  <c r="AD83" i="1"/>
  <c r="AI83" i="1" s="1"/>
  <c r="AD203" i="1"/>
  <c r="AI203" i="1" s="1"/>
  <c r="AD63" i="1"/>
  <c r="AI63" i="1" s="1"/>
  <c r="AD230" i="1"/>
  <c r="AI230" i="1" s="1"/>
  <c r="AD110" i="1"/>
  <c r="AI110" i="1" s="1"/>
  <c r="AD169" i="1"/>
  <c r="AI169" i="1" s="1"/>
  <c r="AD76" i="1"/>
  <c r="AI76" i="1" s="1"/>
  <c r="AD331" i="1"/>
  <c r="AI331" i="1" s="1"/>
  <c r="AD275" i="1"/>
  <c r="AI275" i="1" s="1"/>
  <c r="AD8" i="1"/>
  <c r="AI8" i="1" s="1"/>
  <c r="AD238" i="1"/>
  <c r="AI238" i="1" s="1"/>
  <c r="AD245" i="1"/>
  <c r="AI245" i="1" s="1"/>
  <c r="AD52" i="1"/>
  <c r="AI52" i="1" s="1"/>
  <c r="AD234" i="1"/>
  <c r="AI234" i="1" s="1"/>
  <c r="AD281" i="1"/>
  <c r="AI281" i="1" s="1"/>
  <c r="AD122" i="1"/>
  <c r="AI122" i="1" s="1"/>
  <c r="AD291" i="1"/>
  <c r="AI291" i="1" s="1"/>
  <c r="AD254" i="1"/>
  <c r="AI254" i="1" s="1"/>
  <c r="AD205" i="1"/>
  <c r="AI205" i="1" s="1"/>
  <c r="AD56" i="1"/>
  <c r="AI56" i="1" s="1"/>
  <c r="AD257" i="1"/>
  <c r="AI257" i="1" s="1"/>
  <c r="AD174" i="1"/>
  <c r="AI174" i="1" s="1"/>
  <c r="AD219" i="1"/>
  <c r="AI219" i="1" s="1"/>
  <c r="AD303" i="1"/>
  <c r="AI303" i="1" s="1"/>
  <c r="AD53" i="1"/>
  <c r="AI53" i="1" s="1"/>
  <c r="AD85" i="1"/>
  <c r="AI85" i="1" s="1"/>
  <c r="AD213" i="1"/>
  <c r="AI213" i="1" s="1"/>
  <c r="AD91" i="1"/>
  <c r="AI91" i="1" s="1"/>
  <c r="AD116" i="1"/>
  <c r="AI116" i="1" s="1"/>
  <c r="AD61" i="1"/>
  <c r="AI61" i="1" s="1"/>
  <c r="AD140" i="1"/>
  <c r="AI140" i="1" s="1"/>
  <c r="AD62" i="1"/>
  <c r="AI62" i="1" s="1"/>
  <c r="AD78" i="1"/>
  <c r="AI78" i="1" s="1"/>
  <c r="AD175" i="1"/>
  <c r="AI175" i="1" s="1"/>
  <c r="AD236" i="1"/>
  <c r="AI236" i="1" s="1"/>
  <c r="AD155" i="1"/>
  <c r="AI155" i="1" s="1"/>
  <c r="AD10" i="1"/>
  <c r="AI10" i="1" s="1"/>
  <c r="AD66" i="1"/>
  <c r="AI66" i="1" s="1"/>
  <c r="AD192" i="1"/>
  <c r="AI192" i="1" s="1"/>
  <c r="AD271" i="1"/>
  <c r="AI271" i="1" s="1"/>
  <c r="AD287" i="1"/>
  <c r="AI287" i="1" s="1"/>
  <c r="AD237" i="1"/>
  <c r="AI237" i="1" s="1"/>
  <c r="AD41" i="1"/>
  <c r="AI41" i="1" s="1"/>
  <c r="AD338" i="1"/>
  <c r="AI338" i="1" s="1"/>
  <c r="AD96" i="1"/>
  <c r="AI96" i="1" s="1"/>
  <c r="AD93" i="1"/>
  <c r="AI93" i="1" s="1"/>
  <c r="AD165" i="1"/>
  <c r="AI165" i="1" s="1"/>
  <c r="AD269" i="1"/>
  <c r="AI269" i="1" s="1"/>
  <c r="AD231" i="1"/>
  <c r="AI231" i="1" s="1"/>
  <c r="AD235" i="1"/>
  <c r="AI235" i="1" s="1"/>
  <c r="AD120" i="1"/>
  <c r="AI120" i="1" s="1"/>
  <c r="AD211" i="1"/>
  <c r="AI211" i="1" s="1"/>
  <c r="AD328" i="1"/>
  <c r="AI328" i="1" s="1"/>
  <c r="AD312" i="1"/>
  <c r="AI312" i="1" s="1"/>
  <c r="AD7" i="1"/>
  <c r="AI7" i="1" s="1"/>
  <c r="AD112" i="1"/>
  <c r="AI112" i="1" s="1"/>
  <c r="AD106" i="1"/>
  <c r="AI106" i="1" s="1"/>
  <c r="AD130" i="1"/>
  <c r="AI130" i="1" s="1"/>
  <c r="AD158" i="1"/>
  <c r="AI158" i="1" s="1"/>
  <c r="AD178" i="1"/>
  <c r="AI178" i="1" s="1"/>
  <c r="AD46" i="1"/>
  <c r="AI46" i="1" s="1"/>
  <c r="AD4" i="1"/>
  <c r="AI4" i="1" s="1"/>
  <c r="AD354" i="1"/>
  <c r="AI354" i="1" s="1"/>
  <c r="AD16" i="1"/>
  <c r="AI16" i="1" s="1"/>
  <c r="AD173" i="1"/>
  <c r="AI173" i="1" s="1"/>
  <c r="AD210" i="1"/>
  <c r="AI210" i="1" s="1"/>
  <c r="AD126" i="1"/>
  <c r="AI126" i="1" s="1"/>
  <c r="AD292" i="1"/>
  <c r="AI292" i="1" s="1"/>
  <c r="AD259" i="1"/>
  <c r="AI259" i="1" s="1"/>
  <c r="AD141" i="1"/>
  <c r="AI141" i="1" s="1"/>
  <c r="AD171" i="1"/>
  <c r="AI171" i="1" s="1"/>
  <c r="AD150" i="1"/>
  <c r="AI150" i="1" s="1"/>
  <c r="AD12" i="1"/>
  <c r="AI12" i="1" s="1"/>
  <c r="AD135" i="1"/>
  <c r="AI135" i="1" s="1"/>
  <c r="AD64" i="1"/>
  <c r="AI64" i="1" s="1"/>
  <c r="AD242" i="1"/>
  <c r="AI242" i="1" s="1"/>
  <c r="AD107" i="1"/>
  <c r="AI107" i="1" s="1"/>
  <c r="AD2" i="1"/>
  <c r="AI2" i="1" s="1"/>
  <c r="AD216" i="1"/>
  <c r="AI216" i="1" s="1"/>
  <c r="AD319" i="1"/>
  <c r="AI319" i="1" s="1"/>
  <c r="AD208" i="1"/>
  <c r="AI208" i="1" s="1"/>
  <c r="AD264" i="1"/>
  <c r="AI264" i="1" s="1"/>
  <c r="AD172" i="1"/>
  <c r="AI172" i="1" s="1"/>
  <c r="AD176" i="1"/>
  <c r="AI176" i="1" s="1"/>
  <c r="AD18" i="1"/>
  <c r="AI18" i="1" s="1"/>
  <c r="AD263" i="1"/>
  <c r="AI263" i="1" s="1"/>
  <c r="AD302" i="1"/>
  <c r="AI302" i="1" s="1"/>
  <c r="AD39" i="1"/>
  <c r="AI39" i="1" s="1"/>
  <c r="AD307" i="1"/>
  <c r="AI307" i="1" s="1"/>
  <c r="AD95" i="1"/>
  <c r="AI95" i="1" s="1"/>
  <c r="AD143" i="1"/>
  <c r="AI143" i="1" s="1"/>
  <c r="AD274" i="1"/>
  <c r="AI274" i="1" s="1"/>
  <c r="AD304" i="1"/>
  <c r="AI304" i="1" s="1"/>
  <c r="AD29" i="1"/>
  <c r="AI29" i="1" s="1"/>
  <c r="AD248" i="1"/>
  <c r="AI248" i="1" s="1"/>
  <c r="AD128" i="1"/>
  <c r="AI128" i="1" s="1"/>
  <c r="AD164" i="1"/>
  <c r="AI164" i="1" s="1"/>
  <c r="AD223" i="1"/>
  <c r="AI223" i="1" s="1"/>
  <c r="AD97" i="1"/>
  <c r="AI97" i="1" s="1"/>
  <c r="AD187" i="1"/>
  <c r="AI187" i="1" s="1"/>
  <c r="AD79" i="1"/>
  <c r="AI79" i="1" s="1"/>
  <c r="AD336" i="1"/>
  <c r="AI336" i="1" s="1"/>
  <c r="AI147" i="1" l="1"/>
  <c r="AL147" i="1" s="1"/>
  <c r="AJ176" i="1"/>
  <c r="AL176" i="1"/>
  <c r="AJ228" i="1"/>
  <c r="AL228" i="1"/>
  <c r="AJ223" i="1"/>
  <c r="AL223" i="1"/>
  <c r="AJ164" i="1"/>
  <c r="AL164" i="1"/>
  <c r="AJ18" i="1"/>
  <c r="AL18" i="1"/>
  <c r="AJ12" i="1"/>
  <c r="AL12" i="1"/>
  <c r="AJ46" i="1"/>
  <c r="AL46" i="1"/>
  <c r="AJ231" i="1"/>
  <c r="AL231" i="1"/>
  <c r="AJ10" i="1"/>
  <c r="AL10" i="1"/>
  <c r="AJ53" i="1"/>
  <c r="AL53" i="1"/>
  <c r="AJ52" i="1"/>
  <c r="AL52" i="1"/>
  <c r="AJ83" i="1"/>
  <c r="AL83" i="1"/>
  <c r="AJ138" i="1"/>
  <c r="AL138" i="1"/>
  <c r="AJ55" i="1"/>
  <c r="AL55" i="1"/>
  <c r="AJ218" i="1"/>
  <c r="AL218" i="1"/>
  <c r="AJ3" i="1"/>
  <c r="AL3" i="1"/>
  <c r="AJ279" i="1"/>
  <c r="AL279" i="1"/>
  <c r="AJ201" i="1"/>
  <c r="AL201" i="1"/>
  <c r="AJ131" i="1"/>
  <c r="AL131" i="1"/>
  <c r="AJ182" i="1"/>
  <c r="AL182" i="1"/>
  <c r="AJ68" i="1"/>
  <c r="AL68" i="1"/>
  <c r="AJ255" i="1"/>
  <c r="AL255" i="1"/>
  <c r="AJ26" i="1"/>
  <c r="AL26" i="1"/>
  <c r="AJ87" i="1"/>
  <c r="AL87" i="1"/>
  <c r="AJ156" i="1"/>
  <c r="AL156" i="1"/>
  <c r="AJ168" i="1"/>
  <c r="AL168" i="1"/>
  <c r="AJ125" i="1"/>
  <c r="AL125" i="1"/>
  <c r="AJ212" i="1"/>
  <c r="AL212" i="1"/>
  <c r="AJ32" i="1"/>
  <c r="AL32" i="1"/>
  <c r="AJ266" i="1"/>
  <c r="AL266" i="1"/>
  <c r="AJ152" i="1"/>
  <c r="AL152" i="1"/>
  <c r="AJ348" i="1"/>
  <c r="AL348" i="1"/>
  <c r="AJ128" i="1"/>
  <c r="AL128" i="1"/>
  <c r="AJ136" i="1"/>
  <c r="AL136" i="1"/>
  <c r="AJ162" i="1"/>
  <c r="AL162" i="1"/>
  <c r="AJ134" i="1"/>
  <c r="AL134" i="1"/>
  <c r="AJ272" i="1"/>
  <c r="AL272" i="1"/>
  <c r="AJ248" i="1"/>
  <c r="AL248" i="1"/>
  <c r="AJ172" i="1"/>
  <c r="AL172" i="1"/>
  <c r="AJ171" i="1"/>
  <c r="AL171" i="1"/>
  <c r="AJ158" i="1"/>
  <c r="AL158" i="1"/>
  <c r="AJ165" i="1"/>
  <c r="AL165" i="1"/>
  <c r="AJ236" i="1"/>
  <c r="AL236" i="1"/>
  <c r="AJ219" i="1"/>
  <c r="AL219" i="1"/>
  <c r="AJ238" i="1"/>
  <c r="AL238" i="1"/>
  <c r="AJ137" i="1"/>
  <c r="AL137" i="1"/>
  <c r="AJ75" i="1"/>
  <c r="AL75" i="1"/>
  <c r="AJ188" i="1"/>
  <c r="AL188" i="1"/>
  <c r="AJ227" i="1"/>
  <c r="AL227" i="1"/>
  <c r="AJ202" i="1"/>
  <c r="AL202" i="1"/>
  <c r="AJ86" i="1"/>
  <c r="AL86" i="1"/>
  <c r="AJ247" i="1"/>
  <c r="AL247" i="1"/>
  <c r="AJ233" i="1"/>
  <c r="AL233" i="1"/>
  <c r="AJ220" i="1"/>
  <c r="AL220" i="1"/>
  <c r="AJ315" i="1"/>
  <c r="AL315" i="1"/>
  <c r="AJ170" i="1"/>
  <c r="AL170" i="1"/>
  <c r="AJ314" i="1"/>
  <c r="AL314" i="1"/>
  <c r="AJ67" i="1"/>
  <c r="AL67" i="1"/>
  <c r="AJ224" i="1"/>
  <c r="AL224" i="1"/>
  <c r="AJ98" i="1"/>
  <c r="AL98" i="1"/>
  <c r="AJ81" i="1"/>
  <c r="AL81" i="1"/>
  <c r="AJ197" i="1"/>
  <c r="AL197" i="1"/>
  <c r="AJ318" i="1"/>
  <c r="AL318" i="1"/>
  <c r="AJ280" i="1"/>
  <c r="AL280" i="1"/>
  <c r="AJ103" i="1"/>
  <c r="AL103" i="1"/>
  <c r="AJ352" i="1"/>
  <c r="AL352" i="1"/>
  <c r="AJ178" i="1"/>
  <c r="AL178" i="1"/>
  <c r="AJ306" i="1"/>
  <c r="AL306" i="1"/>
  <c r="AJ6" i="1"/>
  <c r="AL6" i="1"/>
  <c r="AJ264" i="1"/>
  <c r="AL264" i="1"/>
  <c r="AJ141" i="1"/>
  <c r="AL141" i="1"/>
  <c r="AJ130" i="1"/>
  <c r="AL130" i="1"/>
  <c r="AJ93" i="1"/>
  <c r="AL93" i="1"/>
  <c r="AJ175" i="1"/>
  <c r="AL175" i="1"/>
  <c r="AJ174" i="1"/>
  <c r="AL174" i="1"/>
  <c r="AJ8" i="1"/>
  <c r="AL8" i="1"/>
  <c r="AJ149" i="1"/>
  <c r="AL149" i="1"/>
  <c r="AJ139" i="1"/>
  <c r="AL139" i="1"/>
  <c r="AJ297" i="1"/>
  <c r="AL297" i="1"/>
  <c r="AJ215" i="1"/>
  <c r="AL215" i="1"/>
  <c r="AJ323" i="1"/>
  <c r="AL323" i="1"/>
  <c r="AJ191" i="1"/>
  <c r="AL191" i="1"/>
  <c r="AJ181" i="1"/>
  <c r="AL181" i="1"/>
  <c r="AJ252" i="1"/>
  <c r="AL252" i="1"/>
  <c r="AJ23" i="1"/>
  <c r="AL23" i="1"/>
  <c r="AJ121" i="1"/>
  <c r="AL121" i="1"/>
  <c r="AJ244" i="1"/>
  <c r="AL244" i="1"/>
  <c r="AJ142" i="1"/>
  <c r="AL142" i="1"/>
  <c r="AJ42" i="1"/>
  <c r="AL42" i="1"/>
  <c r="AJ37" i="1"/>
  <c r="AL37" i="1"/>
  <c r="AJ13" i="1"/>
  <c r="AL13" i="1"/>
  <c r="AJ305" i="1"/>
  <c r="AL305" i="1"/>
  <c r="AJ309" i="1"/>
  <c r="AL309" i="1"/>
  <c r="AJ298" i="1"/>
  <c r="AL298" i="1"/>
  <c r="AJ313" i="1"/>
  <c r="AL313" i="1"/>
  <c r="AJ262" i="1"/>
  <c r="AL262" i="1"/>
  <c r="AJ31" i="1"/>
  <c r="AL31" i="1"/>
  <c r="AJ245" i="1"/>
  <c r="AL245" i="1"/>
  <c r="AJ154" i="1"/>
  <c r="AL154" i="1"/>
  <c r="AJ115" i="1"/>
  <c r="AL115" i="1"/>
  <c r="AJ29" i="1"/>
  <c r="AL29" i="1"/>
  <c r="AJ304" i="1"/>
  <c r="AL304" i="1"/>
  <c r="AJ208" i="1"/>
  <c r="AL208" i="1"/>
  <c r="AJ259" i="1"/>
  <c r="AL259" i="1"/>
  <c r="AJ106" i="1"/>
  <c r="AL106" i="1"/>
  <c r="AJ96" i="1"/>
  <c r="AL96" i="1"/>
  <c r="AJ78" i="1"/>
  <c r="AL78" i="1"/>
  <c r="AJ257" i="1"/>
  <c r="AL257" i="1"/>
  <c r="AJ275" i="1"/>
  <c r="AL275" i="1"/>
  <c r="AJ330" i="1"/>
  <c r="AL330" i="1"/>
  <c r="AJ101" i="1"/>
  <c r="AL101" i="1"/>
  <c r="AJ334" i="1"/>
  <c r="AL334" i="1"/>
  <c r="AJ339" i="1"/>
  <c r="AL339" i="1"/>
  <c r="AJ148" i="1"/>
  <c r="AL148" i="1"/>
  <c r="AJ349" i="1"/>
  <c r="AL349" i="1"/>
  <c r="AJ30" i="1"/>
  <c r="AL30" i="1"/>
  <c r="AJ232" i="1"/>
  <c r="AL232" i="1"/>
  <c r="AJ25" i="1"/>
  <c r="AL25" i="1"/>
  <c r="AJ185" i="1"/>
  <c r="AL185" i="1"/>
  <c r="AJ74" i="1"/>
  <c r="AL74" i="1"/>
  <c r="AJ250" i="1"/>
  <c r="AL250" i="1"/>
  <c r="AJ50" i="1"/>
  <c r="AL50" i="1"/>
  <c r="AJ28" i="1"/>
  <c r="AL28" i="1"/>
  <c r="AJ308" i="1"/>
  <c r="AL308" i="1"/>
  <c r="AJ99" i="1"/>
  <c r="AL99" i="1"/>
  <c r="AJ72" i="1"/>
  <c r="AL72" i="1"/>
  <c r="AJ209" i="1"/>
  <c r="AL209" i="1"/>
  <c r="AJ195" i="1"/>
  <c r="AL195" i="1"/>
  <c r="AJ88" i="1"/>
  <c r="AL88" i="1"/>
  <c r="AJ80" i="1"/>
  <c r="AL80" i="1"/>
  <c r="AJ283" i="1"/>
  <c r="AL283" i="1"/>
  <c r="AJ256" i="1"/>
  <c r="AL256" i="1"/>
  <c r="AJ84" i="1"/>
  <c r="AL84" i="1"/>
  <c r="AJ274" i="1"/>
  <c r="AL274" i="1"/>
  <c r="AJ292" i="1"/>
  <c r="AL292" i="1"/>
  <c r="AJ112" i="1"/>
  <c r="AL112" i="1"/>
  <c r="AJ338" i="1"/>
  <c r="AL338" i="1"/>
  <c r="AJ62" i="1"/>
  <c r="AL62" i="1"/>
  <c r="AJ56" i="1"/>
  <c r="AL56" i="1"/>
  <c r="AJ331" i="1"/>
  <c r="AL331" i="1"/>
  <c r="AJ341" i="1"/>
  <c r="AL341" i="1"/>
  <c r="AJ15" i="1"/>
  <c r="AL15" i="1"/>
  <c r="AJ196" i="1"/>
  <c r="AL196" i="1"/>
  <c r="AJ48" i="1"/>
  <c r="AL48" i="1"/>
  <c r="AJ251" i="1"/>
  <c r="AL251" i="1"/>
  <c r="AJ311" i="1"/>
  <c r="AL311" i="1"/>
  <c r="AJ82" i="1"/>
  <c r="AL82" i="1"/>
  <c r="AJ326" i="1"/>
  <c r="AL326" i="1"/>
  <c r="AJ123" i="1"/>
  <c r="AL123" i="1"/>
  <c r="AJ229" i="1"/>
  <c r="AL229" i="1"/>
  <c r="AJ118" i="1"/>
  <c r="AL118" i="1"/>
  <c r="AJ144" i="1"/>
  <c r="AL144" i="1"/>
  <c r="AJ226" i="1"/>
  <c r="AL226" i="1"/>
  <c r="AJ310" i="1"/>
  <c r="AL310" i="1"/>
  <c r="AJ113" i="1"/>
  <c r="AL113" i="1"/>
  <c r="AJ295" i="1"/>
  <c r="AL295" i="1"/>
  <c r="AJ277" i="1"/>
  <c r="AL277" i="1"/>
  <c r="AJ161" i="1"/>
  <c r="AL161" i="1"/>
  <c r="AJ146" i="1"/>
  <c r="AL146" i="1"/>
  <c r="AJ325" i="1"/>
  <c r="AL325" i="1"/>
  <c r="AJ166" i="1"/>
  <c r="AL166" i="1"/>
  <c r="AJ150" i="1"/>
  <c r="AL150" i="1"/>
  <c r="AJ51" i="1"/>
  <c r="AL51" i="1"/>
  <c r="AJ124" i="1"/>
  <c r="AL124" i="1"/>
  <c r="AJ319" i="1"/>
  <c r="AL319" i="1"/>
  <c r="AJ143" i="1"/>
  <c r="AL143" i="1"/>
  <c r="AJ216" i="1"/>
  <c r="AL216" i="1"/>
  <c r="AJ126" i="1"/>
  <c r="AL126" i="1"/>
  <c r="AJ7" i="1"/>
  <c r="AL7" i="1"/>
  <c r="AJ41" i="1"/>
  <c r="AL41" i="1"/>
  <c r="AJ140" i="1"/>
  <c r="AL140" i="1"/>
  <c r="AJ205" i="1"/>
  <c r="AL205" i="1"/>
  <c r="AJ76" i="1"/>
  <c r="AL76" i="1"/>
  <c r="AJ261" i="1"/>
  <c r="AL261" i="1"/>
  <c r="AJ350" i="1"/>
  <c r="AL350" i="1"/>
  <c r="AJ179" i="1"/>
  <c r="AL179" i="1"/>
  <c r="AJ114" i="1"/>
  <c r="AL114" i="1"/>
  <c r="AJ108" i="1"/>
  <c r="AL108" i="1"/>
  <c r="AJ57" i="1"/>
  <c r="AL57" i="1"/>
  <c r="AJ294" i="1"/>
  <c r="AL294" i="1"/>
  <c r="AJ71" i="1"/>
  <c r="AL71" i="1"/>
  <c r="AJ133" i="1"/>
  <c r="AL133" i="1"/>
  <c r="AJ239" i="1"/>
  <c r="AL239" i="1"/>
  <c r="AJ317" i="1"/>
  <c r="AL317" i="1"/>
  <c r="AJ90" i="1"/>
  <c r="AL90" i="1"/>
  <c r="AJ44" i="1"/>
  <c r="AL44" i="1"/>
  <c r="AJ276" i="1"/>
  <c r="AL276" i="1"/>
  <c r="AJ267" i="1"/>
  <c r="AL267" i="1"/>
  <c r="AJ243" i="1"/>
  <c r="AL243" i="1"/>
  <c r="AJ145" i="1"/>
  <c r="AL145" i="1"/>
  <c r="AJ65" i="1"/>
  <c r="AL65" i="1"/>
  <c r="AJ329" i="1"/>
  <c r="AL329" i="1"/>
  <c r="AJ34" i="1"/>
  <c r="AL34" i="1"/>
  <c r="AJ321" i="1"/>
  <c r="AL321" i="1"/>
  <c r="AJ322" i="1"/>
  <c r="AL322" i="1"/>
  <c r="AJ58" i="1"/>
  <c r="AL58" i="1"/>
  <c r="AJ336" i="1"/>
  <c r="AL336" i="1"/>
  <c r="AJ95" i="1"/>
  <c r="AL95" i="1"/>
  <c r="AJ2" i="1"/>
  <c r="AL2" i="1"/>
  <c r="AJ210" i="1"/>
  <c r="AL210" i="1"/>
  <c r="AJ312" i="1"/>
  <c r="AL312" i="1"/>
  <c r="AJ237" i="1"/>
  <c r="AL237" i="1"/>
  <c r="AJ61" i="1"/>
  <c r="AL61" i="1"/>
  <c r="AJ254" i="1"/>
  <c r="AL254" i="1"/>
  <c r="AJ169" i="1"/>
  <c r="AL169" i="1"/>
  <c r="AJ333" i="1"/>
  <c r="AL333" i="1"/>
  <c r="AJ180" i="1"/>
  <c r="AL180" i="1"/>
  <c r="AJ284" i="1"/>
  <c r="AL284" i="1"/>
  <c r="AJ160" i="1"/>
  <c r="AL160" i="1"/>
  <c r="AJ288" i="1"/>
  <c r="AL288" i="1"/>
  <c r="AJ194" i="1"/>
  <c r="AL194" i="1"/>
  <c r="AJ105" i="1"/>
  <c r="AL105" i="1"/>
  <c r="AJ316" i="1"/>
  <c r="AL316" i="1"/>
  <c r="AJ117" i="1"/>
  <c r="AL117" i="1"/>
  <c r="AJ109" i="1"/>
  <c r="AL109" i="1"/>
  <c r="AJ27" i="1"/>
  <c r="AL27" i="1"/>
  <c r="AJ45" i="1"/>
  <c r="AL45" i="1"/>
  <c r="AJ320" i="1"/>
  <c r="AL320" i="1"/>
  <c r="AJ268" i="1"/>
  <c r="AL268" i="1"/>
  <c r="AJ94" i="1"/>
  <c r="AL94" i="1"/>
  <c r="AJ199" i="1"/>
  <c r="AL199" i="1"/>
  <c r="AJ207" i="1"/>
  <c r="AL207" i="1"/>
  <c r="AJ59" i="1"/>
  <c r="AL59" i="1"/>
  <c r="AJ20" i="1"/>
  <c r="AL20" i="1"/>
  <c r="AJ184" i="1"/>
  <c r="AL184" i="1"/>
  <c r="AJ206" i="1"/>
  <c r="AL206" i="1"/>
  <c r="AJ9" i="1"/>
  <c r="AL9" i="1"/>
  <c r="AJ36" i="1"/>
  <c r="AL36" i="1"/>
  <c r="AJ79" i="1"/>
  <c r="AL79" i="1"/>
  <c r="AJ307" i="1"/>
  <c r="AL307" i="1"/>
  <c r="AJ107" i="1"/>
  <c r="AL107" i="1"/>
  <c r="AJ173" i="1"/>
  <c r="AL173" i="1"/>
  <c r="AJ328" i="1"/>
  <c r="AL328" i="1"/>
  <c r="AJ287" i="1"/>
  <c r="AL287" i="1"/>
  <c r="AJ116" i="1"/>
  <c r="AL116" i="1"/>
  <c r="AJ291" i="1"/>
  <c r="AL291" i="1"/>
  <c r="AJ110" i="1"/>
  <c r="AL110" i="1"/>
  <c r="AJ102" i="1"/>
  <c r="AL102" i="1"/>
  <c r="AJ100" i="1"/>
  <c r="AL100" i="1"/>
  <c r="AJ293" i="1"/>
  <c r="AL293" i="1"/>
  <c r="AJ342" i="1"/>
  <c r="AL342" i="1"/>
  <c r="AJ40" i="1"/>
  <c r="AL40" i="1"/>
  <c r="AJ70" i="1"/>
  <c r="AL70" i="1"/>
  <c r="AJ285" i="1"/>
  <c r="AL285" i="1"/>
  <c r="AJ92" i="1"/>
  <c r="AL92" i="1"/>
  <c r="AJ258" i="1"/>
  <c r="AL258" i="1"/>
  <c r="AJ300" i="1"/>
  <c r="AL300" i="1"/>
  <c r="AJ204" i="1"/>
  <c r="AL204" i="1"/>
  <c r="AJ119" i="1"/>
  <c r="AL119" i="1"/>
  <c r="AJ270" i="1"/>
  <c r="AL270" i="1"/>
  <c r="AJ351" i="1"/>
  <c r="AL351" i="1"/>
  <c r="AJ278" i="1"/>
  <c r="AL278" i="1"/>
  <c r="AJ299" i="1"/>
  <c r="AL299" i="1"/>
  <c r="AJ151" i="1"/>
  <c r="AL151" i="1"/>
  <c r="AJ222" i="1"/>
  <c r="AL222" i="1"/>
  <c r="AJ111" i="1"/>
  <c r="AL111" i="1"/>
  <c r="AJ327" i="1"/>
  <c r="AL327" i="1"/>
  <c r="AJ183" i="1"/>
  <c r="AL183" i="1"/>
  <c r="AJ303" i="1"/>
  <c r="AL303" i="1"/>
  <c r="AJ60" i="1"/>
  <c r="AL60" i="1"/>
  <c r="AJ187" i="1"/>
  <c r="AL187" i="1"/>
  <c r="AJ39" i="1"/>
  <c r="AL39" i="1"/>
  <c r="AJ242" i="1"/>
  <c r="AL242" i="1"/>
  <c r="AJ16" i="1"/>
  <c r="AL16" i="1"/>
  <c r="AJ211" i="1"/>
  <c r="AL211" i="1"/>
  <c r="AJ271" i="1"/>
  <c r="AL271" i="1"/>
  <c r="AJ91" i="1"/>
  <c r="AL91" i="1"/>
  <c r="AJ122" i="1"/>
  <c r="AL122" i="1"/>
  <c r="AJ230" i="1"/>
  <c r="AL230" i="1"/>
  <c r="AJ54" i="1"/>
  <c r="AL54" i="1"/>
  <c r="AJ335" i="1"/>
  <c r="AL335" i="1"/>
  <c r="AJ38" i="1"/>
  <c r="AL38" i="1"/>
  <c r="AJ89" i="1"/>
  <c r="AL89" i="1"/>
  <c r="AJ240" i="1"/>
  <c r="AL240" i="1"/>
  <c r="AJ265" i="1"/>
  <c r="AL265" i="1"/>
  <c r="AJ22" i="1"/>
  <c r="AL22" i="1"/>
  <c r="AJ127" i="1"/>
  <c r="AL127" i="1"/>
  <c r="AJ282" i="1"/>
  <c r="AL282" i="1"/>
  <c r="AJ225" i="1"/>
  <c r="AL225" i="1"/>
  <c r="AJ253" i="1"/>
  <c r="AL253" i="1"/>
  <c r="AJ200" i="1"/>
  <c r="AL200" i="1"/>
  <c r="AJ73" i="1"/>
  <c r="AL73" i="1"/>
  <c r="AJ190" i="1"/>
  <c r="AL190" i="1"/>
  <c r="AJ129" i="1"/>
  <c r="AL129" i="1"/>
  <c r="AJ163" i="1"/>
  <c r="AL163" i="1"/>
  <c r="AJ167" i="1"/>
  <c r="AL167" i="1"/>
  <c r="AJ186" i="1"/>
  <c r="AL186" i="1"/>
  <c r="AJ153" i="1"/>
  <c r="AL153" i="1"/>
  <c r="AJ21" i="1"/>
  <c r="AL21" i="1"/>
  <c r="AJ241" i="1"/>
  <c r="AL241" i="1"/>
  <c r="AJ269" i="1"/>
  <c r="AL269" i="1"/>
  <c r="AJ14" i="1"/>
  <c r="AL14" i="1"/>
  <c r="AJ97" i="1"/>
  <c r="AL97" i="1"/>
  <c r="AJ302" i="1"/>
  <c r="AL302" i="1"/>
  <c r="AJ64" i="1"/>
  <c r="AL64" i="1"/>
  <c r="AJ354" i="1"/>
  <c r="AL354" i="1"/>
  <c r="AJ120" i="1"/>
  <c r="AL120" i="1"/>
  <c r="AJ192" i="1"/>
  <c r="AL192" i="1"/>
  <c r="AJ213" i="1"/>
  <c r="AL213" i="1"/>
  <c r="AJ281" i="1"/>
  <c r="AL281" i="1"/>
  <c r="AJ63" i="1"/>
  <c r="AL63" i="1"/>
  <c r="AJ332" i="1"/>
  <c r="AL332" i="1"/>
  <c r="AJ273" i="1"/>
  <c r="AL273" i="1"/>
  <c r="AJ289" i="1"/>
  <c r="AL289" i="1"/>
  <c r="AJ246" i="1"/>
  <c r="AL246" i="1"/>
  <c r="AJ217" i="1"/>
  <c r="AL217" i="1"/>
  <c r="AJ157" i="1"/>
  <c r="AL157" i="1"/>
  <c r="AJ77" i="1"/>
  <c r="AL77" i="1"/>
  <c r="AJ296" i="1"/>
  <c r="AL296" i="1"/>
  <c r="AJ290" i="1"/>
  <c r="AL290" i="1"/>
  <c r="AJ43" i="1"/>
  <c r="AL43" i="1"/>
  <c r="AJ221" i="1"/>
  <c r="AL221" i="1"/>
  <c r="AJ11" i="1"/>
  <c r="AL11" i="1"/>
  <c r="AJ301" i="1"/>
  <c r="AL301" i="1"/>
  <c r="AJ17" i="1"/>
  <c r="AL17" i="1"/>
  <c r="AJ345" i="1"/>
  <c r="AL345" i="1"/>
  <c r="AJ346" i="1"/>
  <c r="AL346" i="1"/>
  <c r="AJ324" i="1"/>
  <c r="AL324" i="1"/>
  <c r="AJ47" i="1"/>
  <c r="AL47" i="1"/>
  <c r="AJ132" i="1"/>
  <c r="AL132" i="1"/>
  <c r="AJ337" i="1"/>
  <c r="AL337" i="1"/>
  <c r="AJ214" i="1"/>
  <c r="AL214" i="1"/>
  <c r="AJ155" i="1"/>
  <c r="AL155" i="1"/>
  <c r="AJ24" i="1"/>
  <c r="AL24" i="1"/>
  <c r="AJ263" i="1"/>
  <c r="AL263" i="1"/>
  <c r="AJ135" i="1"/>
  <c r="AL135" i="1"/>
  <c r="AJ4" i="1"/>
  <c r="AL4" i="1"/>
  <c r="AJ235" i="1"/>
  <c r="AL235" i="1"/>
  <c r="AJ66" i="1"/>
  <c r="AL66" i="1"/>
  <c r="AJ85" i="1"/>
  <c r="AL85" i="1"/>
  <c r="AJ234" i="1"/>
  <c r="AL234" i="1"/>
  <c r="AJ203" i="1"/>
  <c r="AL203" i="1"/>
  <c r="AJ177" i="1"/>
  <c r="AL177" i="1"/>
  <c r="AJ49" i="1"/>
  <c r="AL49" i="1"/>
  <c r="AJ286" i="1"/>
  <c r="AL286" i="1"/>
  <c r="AJ35" i="1"/>
  <c r="AL35" i="1"/>
  <c r="AJ193" i="1"/>
  <c r="AL193" i="1"/>
  <c r="AJ340" i="1"/>
  <c r="AL340" i="1"/>
  <c r="AJ198" i="1"/>
  <c r="AL198" i="1"/>
  <c r="AJ249" i="1"/>
  <c r="AL249" i="1"/>
  <c r="AJ189" i="1"/>
  <c r="AL189" i="1"/>
  <c r="AJ343" i="1"/>
  <c r="AL343" i="1"/>
  <c r="AJ69" i="1"/>
  <c r="AL69" i="1"/>
  <c r="AJ353" i="1"/>
  <c r="AL353" i="1"/>
  <c r="AJ33" i="1"/>
  <c r="AL33" i="1"/>
  <c r="AJ104" i="1"/>
  <c r="AL104" i="1"/>
  <c r="AJ159" i="1"/>
  <c r="AL159" i="1"/>
  <c r="AJ5" i="1"/>
  <c r="AL5" i="1"/>
  <c r="AJ344" i="1"/>
  <c r="AL344" i="1"/>
  <c r="AJ260" i="1"/>
  <c r="AL260" i="1"/>
  <c r="AJ347" i="1"/>
  <c r="AL347" i="1"/>
  <c r="AJ19" i="1"/>
  <c r="AL19" i="1"/>
  <c r="AM85" i="1" l="1"/>
  <c r="AM234" i="1"/>
  <c r="AM35" i="1"/>
  <c r="AM24" i="1"/>
  <c r="AJ147" i="1"/>
  <c r="AK5" i="1" s="1"/>
  <c r="AM120" i="1"/>
  <c r="AM2" i="1"/>
  <c r="AM187" i="1"/>
  <c r="AM332" i="1"/>
  <c r="AM36" i="1"/>
  <c r="AM295" i="1"/>
  <c r="AM48" i="1"/>
  <c r="AM256" i="1"/>
  <c r="AM98" i="1"/>
  <c r="AM220" i="1"/>
  <c r="AM176" i="1"/>
  <c r="AM242" i="1"/>
  <c r="AM3" i="1"/>
  <c r="AM327" i="1"/>
  <c r="AM61" i="1"/>
  <c r="AM313" i="1"/>
  <c r="AM308" i="1"/>
  <c r="AM212" i="1"/>
  <c r="AM101" i="1"/>
  <c r="AM65" i="1"/>
  <c r="AM249" i="1"/>
  <c r="AM158" i="1"/>
  <c r="AM108" i="1"/>
  <c r="AM348" i="1"/>
  <c r="AM42" i="1"/>
  <c r="AM299" i="1"/>
  <c r="AM100" i="1"/>
  <c r="AM103" i="1"/>
  <c r="AM214" i="1"/>
  <c r="AM265" i="1"/>
  <c r="AM109" i="1"/>
  <c r="AM190" i="1"/>
  <c r="AM79" i="1"/>
  <c r="AM194" i="1"/>
  <c r="AM274" i="1"/>
  <c r="AM34" i="1"/>
  <c r="AM156" i="1"/>
  <c r="AM54" i="1"/>
  <c r="AM66" i="1"/>
  <c r="AM71" i="1"/>
  <c r="AM297" i="1"/>
  <c r="AM301" i="1"/>
  <c r="AM337" i="1"/>
  <c r="AM17" i="1"/>
  <c r="AM300" i="1"/>
  <c r="AM352" i="1"/>
  <c r="AM239" i="1"/>
  <c r="AM23" i="1"/>
  <c r="AM132" i="1"/>
  <c r="AM311" i="1"/>
  <c r="AM20" i="1"/>
  <c r="AM343" i="1"/>
  <c r="AM49" i="1"/>
  <c r="AM122" i="1"/>
  <c r="AM262" i="1"/>
  <c r="AM191" i="1"/>
  <c r="AM46" i="1"/>
  <c r="AM104" i="1"/>
  <c r="AM276" i="1"/>
  <c r="AM137" i="1"/>
  <c r="AM87" i="1"/>
  <c r="AM322" i="1"/>
  <c r="AM83" i="1"/>
  <c r="AM179" i="1"/>
  <c r="AM244" i="1"/>
  <c r="AM218" i="1"/>
  <c r="AM143" i="1"/>
  <c r="AM281" i="1"/>
  <c r="AM305" i="1"/>
  <c r="AM138" i="1"/>
  <c r="AM153" i="1"/>
  <c r="AM195" i="1"/>
  <c r="AM317" i="1"/>
  <c r="AM250" i="1"/>
  <c r="AM273" i="1"/>
  <c r="AM172" i="1"/>
  <c r="AM344" i="1"/>
  <c r="AM164" i="1"/>
  <c r="AM27" i="1"/>
  <c r="AM252" i="1"/>
  <c r="AM169" i="1"/>
  <c r="AM111" i="1"/>
  <c r="AM240" i="1"/>
  <c r="AM341" i="1"/>
  <c r="AM70" i="1"/>
  <c r="AM141" i="1"/>
  <c r="AM292" i="1"/>
  <c r="AM206" i="1"/>
  <c r="AM260" i="1"/>
  <c r="AM8" i="1"/>
  <c r="AM246" i="1"/>
  <c r="AM346" i="1"/>
  <c r="AM186" i="1"/>
  <c r="AM9" i="1"/>
  <c r="AM160" i="1"/>
  <c r="AM57" i="1"/>
  <c r="AM323" i="1"/>
  <c r="AM290" i="1"/>
  <c r="AM289" i="1"/>
  <c r="AM14" i="1"/>
  <c r="AM167" i="1"/>
  <c r="AM253" i="1"/>
  <c r="AM285" i="1"/>
  <c r="AM284" i="1"/>
  <c r="AM237" i="1"/>
  <c r="AM58" i="1"/>
  <c r="AM310" i="1"/>
  <c r="AM15" i="1"/>
  <c r="AM80" i="1"/>
  <c r="AM96" i="1"/>
  <c r="AM115" i="1"/>
  <c r="AM67" i="1"/>
  <c r="AM247" i="1"/>
  <c r="AM171" i="1"/>
  <c r="AM255" i="1"/>
  <c r="AM199" i="1"/>
  <c r="AM126" i="1"/>
  <c r="AM129" i="1"/>
  <c r="AM39" i="1"/>
  <c r="AM198" i="1"/>
  <c r="AM175" i="1"/>
  <c r="AM351" i="1"/>
  <c r="AM60" i="1"/>
  <c r="AM182" i="1"/>
  <c r="AM139" i="1"/>
  <c r="AM254" i="1"/>
  <c r="AM180" i="1"/>
  <c r="AM113" i="1"/>
  <c r="AM243" i="1"/>
  <c r="AM69" i="1"/>
  <c r="AM72" i="1"/>
  <c r="AM37" i="1"/>
  <c r="AM26" i="1"/>
  <c r="AM117" i="1"/>
  <c r="AM304" i="1"/>
  <c r="AM294" i="1"/>
  <c r="AM127" i="1"/>
  <c r="AM233" i="1"/>
  <c r="AM353" i="1"/>
  <c r="AM203" i="1"/>
  <c r="AM354" i="1"/>
  <c r="AM38" i="1"/>
  <c r="AM291" i="1"/>
  <c r="AM193" i="1"/>
  <c r="AM263" i="1"/>
  <c r="AM47" i="1"/>
  <c r="AM75" i="1"/>
  <c r="AM157" i="1"/>
  <c r="AM63" i="1"/>
  <c r="AM64" i="1"/>
  <c r="AM21" i="1"/>
  <c r="AM335" i="1"/>
  <c r="AM211" i="1"/>
  <c r="AM303" i="1"/>
  <c r="AM342" i="1"/>
  <c r="AM170" i="1"/>
  <c r="AM350" i="1"/>
  <c r="AM7" i="1"/>
  <c r="AM277" i="1"/>
  <c r="AM251" i="1"/>
  <c r="AM84" i="1"/>
  <c r="AM349" i="1"/>
  <c r="AM13" i="1"/>
  <c r="AM93" i="1"/>
  <c r="AM152" i="1"/>
  <c r="AM149" i="1"/>
  <c r="AM188" i="1"/>
  <c r="AM196" i="1"/>
  <c r="AM307" i="1"/>
  <c r="AM56" i="1"/>
  <c r="AM162" i="1"/>
  <c r="AM81" i="1"/>
  <c r="AM258" i="1"/>
  <c r="AM309" i="1"/>
  <c r="AM209" i="1"/>
  <c r="AM41" i="1"/>
  <c r="AM134" i="1"/>
  <c r="AM32" i="1"/>
  <c r="AM4" i="1"/>
  <c r="AM166" i="1"/>
  <c r="AM76" i="1"/>
  <c r="AM221" i="1"/>
  <c r="AM225" i="1"/>
  <c r="AM287" i="1"/>
  <c r="AM91" i="1"/>
  <c r="AM232" i="1"/>
  <c r="AM82" i="1"/>
  <c r="AM319" i="1"/>
  <c r="AM326" i="1"/>
  <c r="AM236" i="1"/>
  <c r="AM148" i="1"/>
  <c r="AM320" i="1"/>
  <c r="AM259" i="1"/>
  <c r="AM183" i="1"/>
  <c r="AM280" i="1"/>
  <c r="AM44" i="1"/>
  <c r="AM189" i="1"/>
  <c r="AM318" i="1"/>
  <c r="AM53" i="1"/>
  <c r="AM30" i="1"/>
  <c r="AM219" i="1"/>
  <c r="AM278" i="1"/>
  <c r="AM107" i="1"/>
  <c r="AM124" i="1"/>
  <c r="AM316" i="1"/>
  <c r="AM226" i="1"/>
  <c r="AM286" i="1"/>
  <c r="AM43" i="1"/>
  <c r="AM213" i="1"/>
  <c r="AM230" i="1"/>
  <c r="AM216" i="1"/>
  <c r="AM185" i="1"/>
  <c r="AM29" i="1"/>
  <c r="AM18" i="1"/>
  <c r="AM147" i="1"/>
  <c r="AM345" i="1"/>
  <c r="AM94" i="1"/>
  <c r="AM205" i="1"/>
  <c r="AM325" i="1"/>
  <c r="AM112" i="1"/>
  <c r="AM264" i="1"/>
  <c r="AM192" i="1"/>
  <c r="AM321" i="1"/>
  <c r="AM154" i="1"/>
  <c r="AM275" i="1"/>
  <c r="AM223" i="1"/>
  <c r="AM168" i="1"/>
  <c r="AM229" i="1"/>
  <c r="AM338" i="1"/>
  <c r="AM119" i="1"/>
  <c r="AM62" i="1"/>
  <c r="AM11" i="1"/>
  <c r="AM31" i="1"/>
  <c r="AM224" i="1"/>
  <c r="AM279" i="1"/>
  <c r="AM52" i="1"/>
  <c r="AM339" i="1"/>
  <c r="AM197" i="1"/>
  <c r="AM110" i="1"/>
  <c r="AM55" i="1"/>
  <c r="AM245" i="1"/>
  <c r="AM331" i="1"/>
  <c r="AM217" i="1"/>
  <c r="AM329" i="1"/>
  <c r="AM261" i="1"/>
  <c r="AM235" i="1"/>
  <c r="AM270" i="1"/>
  <c r="AM314" i="1"/>
  <c r="AM177" i="1"/>
  <c r="AM298" i="1"/>
  <c r="AM269" i="1"/>
  <c r="AM40" i="1"/>
  <c r="AM155" i="1"/>
  <c r="AM334" i="1"/>
  <c r="AM306" i="1"/>
  <c r="AM136" i="1"/>
  <c r="AM6" i="1"/>
  <c r="AM123" i="1"/>
  <c r="AM184" i="1"/>
  <c r="AM181" i="1"/>
  <c r="AM50" i="1"/>
  <c r="AM90" i="1"/>
  <c r="AM283" i="1"/>
  <c r="AM19" i="1"/>
  <c r="AM130" i="1"/>
  <c r="AM266" i="1"/>
  <c r="AM207" i="1"/>
  <c r="AM125" i="1"/>
  <c r="AM330" i="1"/>
  <c r="AM228" i="1"/>
  <c r="BC2" i="1"/>
  <c r="AQ195" i="1" s="1"/>
  <c r="AM114" i="1"/>
  <c r="AM336" i="1"/>
  <c r="AM145" i="1"/>
  <c r="AM73" i="1"/>
  <c r="AM77" i="1"/>
  <c r="AM282" i="1"/>
  <c r="AM97" i="1"/>
  <c r="AM293" i="1"/>
  <c r="AM89" i="1"/>
  <c r="AM271" i="1"/>
  <c r="AM142" i="1"/>
  <c r="AM146" i="1"/>
  <c r="AM312" i="1"/>
  <c r="AM222" i="1"/>
  <c r="AM200" i="1"/>
  <c r="AM268" i="1"/>
  <c r="AM159" i="1"/>
  <c r="AM202" i="1"/>
  <c r="AM92" i="1"/>
  <c r="AM133" i="1"/>
  <c r="AM135" i="1"/>
  <c r="AM241" i="1"/>
  <c r="AM151" i="1"/>
  <c r="AM204" i="1"/>
  <c r="AM105" i="1"/>
  <c r="AM210" i="1"/>
  <c r="AM267" i="1"/>
  <c r="AM161" i="1"/>
  <c r="AM144" i="1"/>
  <c r="AM121" i="1"/>
  <c r="AM215" i="1"/>
  <c r="AM333" i="1"/>
  <c r="AM45" i="1"/>
  <c r="AM28" i="1"/>
  <c r="AM51" i="1"/>
  <c r="AM118" i="1"/>
  <c r="AM208" i="1"/>
  <c r="AM227" i="1"/>
  <c r="AM272" i="1"/>
  <c r="AM116" i="1"/>
  <c r="AM231" i="1"/>
  <c r="AM5" i="1"/>
  <c r="AM328" i="1"/>
  <c r="AM178" i="1"/>
  <c r="AM165" i="1"/>
  <c r="AM340" i="1"/>
  <c r="AM86" i="1"/>
  <c r="AM288" i="1"/>
  <c r="AK343" i="1"/>
  <c r="AK35" i="1"/>
  <c r="AN35" i="1" s="1"/>
  <c r="AK85" i="1"/>
  <c r="AN85" i="1" s="1"/>
  <c r="AK24" i="1"/>
  <c r="AN24" i="1" s="1"/>
  <c r="AK324" i="1"/>
  <c r="AK221" i="1"/>
  <c r="AK217" i="1"/>
  <c r="AK281" i="1"/>
  <c r="AN281" i="1" s="1"/>
  <c r="AK302" i="1"/>
  <c r="AK153" i="1"/>
  <c r="AK73" i="1"/>
  <c r="AK22" i="1"/>
  <c r="AK54" i="1"/>
  <c r="AN54" i="1" s="1"/>
  <c r="AK16" i="1"/>
  <c r="AK183" i="1"/>
  <c r="AK278" i="1"/>
  <c r="AK258" i="1"/>
  <c r="AK293" i="1"/>
  <c r="AK287" i="1"/>
  <c r="AK36" i="1"/>
  <c r="AK207" i="1"/>
  <c r="AK27" i="1"/>
  <c r="AK288" i="1"/>
  <c r="AK254" i="1"/>
  <c r="AK95" i="1"/>
  <c r="AK329" i="1"/>
  <c r="AK44" i="1"/>
  <c r="AK294" i="1"/>
  <c r="AK261" i="1"/>
  <c r="AK126" i="1"/>
  <c r="AK150" i="1"/>
  <c r="AK295" i="1"/>
  <c r="AK229" i="1"/>
  <c r="AK48" i="1"/>
  <c r="AK62" i="1"/>
  <c r="AK256" i="1"/>
  <c r="AN256" i="1" s="1"/>
  <c r="AK72" i="1"/>
  <c r="AK74" i="1"/>
  <c r="AK148" i="1"/>
  <c r="AK257" i="1"/>
  <c r="AK304" i="1"/>
  <c r="AK262" i="1"/>
  <c r="AK37" i="1"/>
  <c r="AN37" i="1" s="1"/>
  <c r="AK252" i="1"/>
  <c r="AN252" i="1" s="1"/>
  <c r="AK139" i="1"/>
  <c r="AK130" i="1"/>
  <c r="AK352" i="1"/>
  <c r="AK98" i="1"/>
  <c r="AN98" i="1" s="1"/>
  <c r="AK220" i="1"/>
  <c r="AK188" i="1"/>
  <c r="AK165" i="1"/>
  <c r="AK134" i="1"/>
  <c r="AN134" i="1" s="1"/>
  <c r="AK266" i="1"/>
  <c r="AK87" i="1"/>
  <c r="AN87" i="1" s="1"/>
  <c r="AK201" i="1"/>
  <c r="AK83" i="1"/>
  <c r="AN83" i="1" s="1"/>
  <c r="AK12" i="1"/>
  <c r="AK47" i="1"/>
  <c r="AM315" i="1"/>
  <c r="AM347" i="1"/>
  <c r="AM128" i="1"/>
  <c r="AM25" i="1"/>
  <c r="AM78" i="1"/>
  <c r="AM140" i="1"/>
  <c r="AM74" i="1"/>
  <c r="AM296" i="1"/>
  <c r="AM150" i="1"/>
  <c r="AM22" i="1"/>
  <c r="AM302" i="1"/>
  <c r="AM10" i="1"/>
  <c r="AM257" i="1"/>
  <c r="AM12" i="1"/>
  <c r="AM99" i="1"/>
  <c r="AK159" i="1"/>
  <c r="AK189" i="1"/>
  <c r="AK286" i="1"/>
  <c r="AK66" i="1"/>
  <c r="AK155" i="1"/>
  <c r="AK346" i="1"/>
  <c r="AN346" i="1" s="1"/>
  <c r="AK43" i="1"/>
  <c r="AK246" i="1"/>
  <c r="AK213" i="1"/>
  <c r="AK97" i="1"/>
  <c r="AK186" i="1"/>
  <c r="AN186" i="1" s="1"/>
  <c r="AK200" i="1"/>
  <c r="AK265" i="1"/>
  <c r="AK230" i="1"/>
  <c r="AK242" i="1"/>
  <c r="AK327" i="1"/>
  <c r="AN327" i="1" s="1"/>
  <c r="AK351" i="1"/>
  <c r="AK92" i="1"/>
  <c r="AK100" i="1"/>
  <c r="AK328" i="1"/>
  <c r="AK9" i="1"/>
  <c r="AK199" i="1"/>
  <c r="AN199" i="1" s="1"/>
  <c r="AK109" i="1"/>
  <c r="AK160" i="1"/>
  <c r="AK61" i="1"/>
  <c r="AK336" i="1"/>
  <c r="AK65" i="1"/>
  <c r="AK90" i="1"/>
  <c r="AK57" i="1"/>
  <c r="AK76" i="1"/>
  <c r="AN76" i="1" s="1"/>
  <c r="AK216" i="1"/>
  <c r="AK166" i="1"/>
  <c r="AK113" i="1"/>
  <c r="AN113" i="1" s="1"/>
  <c r="AK123" i="1"/>
  <c r="AK196" i="1"/>
  <c r="AK338" i="1"/>
  <c r="AN338" i="1" s="1"/>
  <c r="AK283" i="1"/>
  <c r="AK99" i="1"/>
  <c r="AK185" i="1"/>
  <c r="AK339" i="1"/>
  <c r="AN339" i="1" s="1"/>
  <c r="AK78" i="1"/>
  <c r="AK29" i="1"/>
  <c r="AK313" i="1"/>
  <c r="AK42" i="1"/>
  <c r="AN42" i="1" s="1"/>
  <c r="AK181" i="1"/>
  <c r="AN181" i="1" s="1"/>
  <c r="AK149" i="1"/>
  <c r="AK141" i="1"/>
  <c r="AK103" i="1"/>
  <c r="AK224" i="1"/>
  <c r="AK233" i="1"/>
  <c r="AK75" i="1"/>
  <c r="AK158" i="1"/>
  <c r="AN158" i="1" s="1"/>
  <c r="AK162" i="1"/>
  <c r="AK32" i="1"/>
  <c r="AK26" i="1"/>
  <c r="AN26" i="1" s="1"/>
  <c r="AK279" i="1"/>
  <c r="AK52" i="1"/>
  <c r="AN52" i="1" s="1"/>
  <c r="AK18" i="1"/>
  <c r="AK19" i="1"/>
  <c r="AK249" i="1"/>
  <c r="AN249" i="1" s="1"/>
  <c r="AK235" i="1"/>
  <c r="AK345" i="1"/>
  <c r="AK289" i="1"/>
  <c r="AK14" i="1"/>
  <c r="AK253" i="1"/>
  <c r="AK122" i="1"/>
  <c r="AK111" i="1"/>
  <c r="AK285" i="1"/>
  <c r="AK173" i="1"/>
  <c r="AK206" i="1"/>
  <c r="AK117" i="1"/>
  <c r="AK284" i="1"/>
  <c r="AN284" i="1" s="1"/>
  <c r="AK237" i="1"/>
  <c r="AN237" i="1" s="1"/>
  <c r="AK58" i="1"/>
  <c r="AK145" i="1"/>
  <c r="AK317" i="1"/>
  <c r="AN317" i="1" s="1"/>
  <c r="AK108" i="1"/>
  <c r="AN108" i="1" s="1"/>
  <c r="AK205" i="1"/>
  <c r="AN205" i="1" s="1"/>
  <c r="AK143" i="1"/>
  <c r="AK310" i="1"/>
  <c r="AK326" i="1"/>
  <c r="AK15" i="1"/>
  <c r="AK112" i="1"/>
  <c r="AK80" i="1"/>
  <c r="AN80" i="1" s="1"/>
  <c r="AK308" i="1"/>
  <c r="AK25" i="1"/>
  <c r="AK334" i="1"/>
  <c r="AK96" i="1"/>
  <c r="AK115" i="1"/>
  <c r="AK298" i="1"/>
  <c r="AK142" i="1"/>
  <c r="AK191" i="1"/>
  <c r="AN191" i="1" s="1"/>
  <c r="AK8" i="1"/>
  <c r="AK264" i="1"/>
  <c r="AK280" i="1"/>
  <c r="AK67" i="1"/>
  <c r="AK247" i="1"/>
  <c r="AK137" i="1"/>
  <c r="AK171" i="1"/>
  <c r="AK136" i="1"/>
  <c r="AK212" i="1"/>
  <c r="AK255" i="1"/>
  <c r="AK3" i="1"/>
  <c r="AN3" i="1" s="1"/>
  <c r="AK53" i="1"/>
  <c r="AK164" i="1"/>
  <c r="AK104" i="1"/>
  <c r="AK49" i="1"/>
  <c r="AK214" i="1"/>
  <c r="AK290" i="1"/>
  <c r="AK192" i="1"/>
  <c r="AK167" i="1"/>
  <c r="AK240" i="1"/>
  <c r="AK39" i="1"/>
  <c r="AK270" i="1"/>
  <c r="AK102" i="1"/>
  <c r="AK94" i="1"/>
  <c r="AN94" i="1" s="1"/>
  <c r="AK325" i="1"/>
  <c r="AM95" i="1"/>
  <c r="AM33" i="1"/>
  <c r="AM174" i="1"/>
  <c r="AM88" i="1"/>
  <c r="AM238" i="1"/>
  <c r="AM163" i="1"/>
  <c r="AM201" i="1"/>
  <c r="AM16" i="1"/>
  <c r="AN16" i="1" s="1"/>
  <c r="AM106" i="1"/>
  <c r="AM68" i="1"/>
  <c r="AM324" i="1"/>
  <c r="AM131" i="1"/>
  <c r="AM173" i="1"/>
  <c r="AM248" i="1"/>
  <c r="AM59" i="1"/>
  <c r="AM102" i="1"/>
  <c r="AK347" i="1"/>
  <c r="AK33" i="1"/>
  <c r="AK198" i="1"/>
  <c r="AN198" i="1" s="1"/>
  <c r="AK177" i="1"/>
  <c r="AN177" i="1" s="1"/>
  <c r="AK4" i="1"/>
  <c r="AK337" i="1"/>
  <c r="AK17" i="1"/>
  <c r="AN17" i="1" s="1"/>
  <c r="AK296" i="1"/>
  <c r="AK273" i="1"/>
  <c r="AK120" i="1"/>
  <c r="AN120" i="1" s="1"/>
  <c r="AK269" i="1"/>
  <c r="AK163" i="1"/>
  <c r="AK225" i="1"/>
  <c r="AK89" i="1"/>
  <c r="AK91" i="1"/>
  <c r="AK187" i="1"/>
  <c r="AK222" i="1"/>
  <c r="AN222" i="1" s="1"/>
  <c r="AK119" i="1"/>
  <c r="AN119" i="1" s="1"/>
  <c r="AK70" i="1"/>
  <c r="AN70" i="1" s="1"/>
  <c r="AK110" i="1"/>
  <c r="AK107" i="1"/>
  <c r="AK184" i="1"/>
  <c r="AK268" i="1"/>
  <c r="AK316" i="1"/>
  <c r="AN316" i="1" s="1"/>
  <c r="AK180" i="1"/>
  <c r="AK312" i="1"/>
  <c r="AK322" i="1"/>
  <c r="AN322" i="1" s="1"/>
  <c r="AK243" i="1"/>
  <c r="AN243" i="1" s="1"/>
  <c r="AK239" i="1"/>
  <c r="AK114" i="1"/>
  <c r="AK140" i="1"/>
  <c r="AK319" i="1"/>
  <c r="AN319" i="1" s="1"/>
  <c r="AK146" i="1"/>
  <c r="AK226" i="1"/>
  <c r="AK82" i="1"/>
  <c r="AK341" i="1"/>
  <c r="AK292" i="1"/>
  <c r="AK88" i="1"/>
  <c r="AK28" i="1"/>
  <c r="AK232" i="1"/>
  <c r="AK101" i="1"/>
  <c r="AK106" i="1"/>
  <c r="AK154" i="1"/>
  <c r="AN154" i="1" s="1"/>
  <c r="AK309" i="1"/>
  <c r="AK244" i="1"/>
  <c r="AK323" i="1"/>
  <c r="AN323" i="1" s="1"/>
  <c r="AK174" i="1"/>
  <c r="AK6" i="1"/>
  <c r="AK318" i="1"/>
  <c r="AK314" i="1"/>
  <c r="AN314" i="1" s="1"/>
  <c r="AK86" i="1"/>
  <c r="AK238" i="1"/>
  <c r="AK172" i="1"/>
  <c r="AK128" i="1"/>
  <c r="AK125" i="1"/>
  <c r="AK68" i="1"/>
  <c r="AK218" i="1"/>
  <c r="AK10" i="1"/>
  <c r="AK223" i="1"/>
  <c r="AN65" i="1"/>
  <c r="AK260" i="1"/>
  <c r="AK353" i="1"/>
  <c r="AK340" i="1"/>
  <c r="AK203" i="1"/>
  <c r="AN203" i="1" s="1"/>
  <c r="AK135" i="1"/>
  <c r="AK132" i="1"/>
  <c r="AN132" i="1" s="1"/>
  <c r="AK301" i="1"/>
  <c r="AK77" i="1"/>
  <c r="AK332" i="1"/>
  <c r="AN332" i="1" s="1"/>
  <c r="AK354" i="1"/>
  <c r="AN354" i="1" s="1"/>
  <c r="AK241" i="1"/>
  <c r="AK129" i="1"/>
  <c r="AK282" i="1"/>
  <c r="AN282" i="1" s="1"/>
  <c r="AK38" i="1"/>
  <c r="AK271" i="1"/>
  <c r="AK60" i="1"/>
  <c r="AK151" i="1"/>
  <c r="AK204" i="1"/>
  <c r="AK40" i="1"/>
  <c r="AN40" i="1" s="1"/>
  <c r="AK291" i="1"/>
  <c r="AK307" i="1"/>
  <c r="AN307" i="1" s="1"/>
  <c r="AK20" i="1"/>
  <c r="AK320" i="1"/>
  <c r="AK105" i="1"/>
  <c r="AK333" i="1"/>
  <c r="AK210" i="1"/>
  <c r="AK321" i="1"/>
  <c r="AK267" i="1"/>
  <c r="AK133" i="1"/>
  <c r="AK179" i="1"/>
  <c r="AK41" i="1"/>
  <c r="AN41" i="1" s="1"/>
  <c r="AK124" i="1"/>
  <c r="AK161" i="1"/>
  <c r="AK144" i="1"/>
  <c r="AK311" i="1"/>
  <c r="AK331" i="1"/>
  <c r="AK274" i="1"/>
  <c r="AK195" i="1"/>
  <c r="AK50" i="1"/>
  <c r="AK30" i="1"/>
  <c r="AN30" i="1" s="1"/>
  <c r="AK330" i="1"/>
  <c r="AK259" i="1"/>
  <c r="AN259" i="1" s="1"/>
  <c r="AK245" i="1"/>
  <c r="AN245" i="1" s="1"/>
  <c r="AK305" i="1"/>
  <c r="AK121" i="1"/>
  <c r="AN121" i="1" s="1"/>
  <c r="AK215" i="1"/>
  <c r="AK175" i="1"/>
  <c r="AN175" i="1" s="1"/>
  <c r="AK306" i="1"/>
  <c r="AK197" i="1"/>
  <c r="AK170" i="1"/>
  <c r="AK202" i="1"/>
  <c r="AN202" i="1" s="1"/>
  <c r="AK219" i="1"/>
  <c r="AK248" i="1"/>
  <c r="AK348" i="1"/>
  <c r="AK168" i="1"/>
  <c r="AK182" i="1"/>
  <c r="AK55" i="1"/>
  <c r="AK231" i="1"/>
  <c r="AK228" i="1"/>
  <c r="AK344" i="1"/>
  <c r="AK69" i="1"/>
  <c r="AK193" i="1"/>
  <c r="AK234" i="1"/>
  <c r="AN234" i="1" s="1"/>
  <c r="AK263" i="1"/>
  <c r="AN263" i="1" s="1"/>
  <c r="AK11" i="1"/>
  <c r="AK157" i="1"/>
  <c r="AK63" i="1"/>
  <c r="AK64" i="1"/>
  <c r="AK21" i="1"/>
  <c r="AK190" i="1"/>
  <c r="AN190" i="1" s="1"/>
  <c r="AK127" i="1"/>
  <c r="AK335" i="1"/>
  <c r="AN335" i="1" s="1"/>
  <c r="AK211" i="1"/>
  <c r="AN211" i="1" s="1"/>
  <c r="AK303" i="1"/>
  <c r="AK299" i="1"/>
  <c r="AN299" i="1" s="1"/>
  <c r="AK300" i="1"/>
  <c r="AN300" i="1" s="1"/>
  <c r="AK342" i="1"/>
  <c r="AK116" i="1"/>
  <c r="AK79" i="1"/>
  <c r="AN79" i="1" s="1"/>
  <c r="AK59" i="1"/>
  <c r="AK45" i="1"/>
  <c r="AK194" i="1"/>
  <c r="AN194" i="1" s="1"/>
  <c r="AK169" i="1"/>
  <c r="AN169" i="1" s="1"/>
  <c r="AK147" i="1"/>
  <c r="AK2" i="1"/>
  <c r="AN2" i="1" s="1"/>
  <c r="BC3" i="1"/>
  <c r="AK34" i="1"/>
  <c r="AK276" i="1"/>
  <c r="AK71" i="1"/>
  <c r="AK350" i="1"/>
  <c r="AN350" i="1" s="1"/>
  <c r="AK7" i="1"/>
  <c r="AK51" i="1"/>
  <c r="AK277" i="1"/>
  <c r="AK118" i="1"/>
  <c r="AK251" i="1"/>
  <c r="AK56" i="1"/>
  <c r="AK84" i="1"/>
  <c r="AK209" i="1"/>
  <c r="AK250" i="1"/>
  <c r="AK349" i="1"/>
  <c r="AK275" i="1"/>
  <c r="AN275" i="1" s="1"/>
  <c r="AK208" i="1"/>
  <c r="AN208" i="1" s="1"/>
  <c r="AK31" i="1"/>
  <c r="AK13" i="1"/>
  <c r="AK23" i="1"/>
  <c r="AK297" i="1"/>
  <c r="AK93" i="1"/>
  <c r="AN93" i="1" s="1"/>
  <c r="AK178" i="1"/>
  <c r="AK81" i="1"/>
  <c r="AK315" i="1"/>
  <c r="AK227" i="1"/>
  <c r="AK236" i="1"/>
  <c r="AK272" i="1"/>
  <c r="AK152" i="1"/>
  <c r="AN152" i="1" s="1"/>
  <c r="AK156" i="1"/>
  <c r="AN156" i="1" s="1"/>
  <c r="AK131" i="1"/>
  <c r="AK138" i="1"/>
  <c r="AK46" i="1"/>
  <c r="AN46" i="1" s="1"/>
  <c r="AK176" i="1"/>
  <c r="AN176" i="1" s="1"/>
  <c r="AN104" i="1" l="1"/>
  <c r="AN352" i="1"/>
  <c r="AN200" i="1"/>
  <c r="AN95" i="1"/>
  <c r="AN185" i="1"/>
  <c r="AN105" i="1"/>
  <c r="AN62" i="1"/>
  <c r="AN187" i="1"/>
  <c r="AN66" i="1"/>
  <c r="AQ145" i="1"/>
  <c r="AQ124" i="1"/>
  <c r="AQ115" i="1"/>
  <c r="AQ173" i="1"/>
  <c r="AN301" i="1"/>
  <c r="AQ8" i="1"/>
  <c r="AN13" i="1"/>
  <c r="AQ273" i="1"/>
  <c r="AQ16" i="1"/>
  <c r="AQ79" i="1"/>
  <c r="AQ117" i="1"/>
  <c r="AQ28" i="1"/>
  <c r="AQ158" i="1"/>
  <c r="AQ148" i="1"/>
  <c r="AQ250" i="1"/>
  <c r="AQ154" i="1"/>
  <c r="AQ241" i="1"/>
  <c r="AQ183" i="1"/>
  <c r="AQ25" i="1"/>
  <c r="AQ262" i="1"/>
  <c r="AQ233" i="1"/>
  <c r="AQ302" i="1"/>
  <c r="AQ279" i="1"/>
  <c r="AQ194" i="1"/>
  <c r="AQ220" i="1"/>
  <c r="AN146" i="1"/>
  <c r="AQ305" i="1"/>
  <c r="AQ203" i="1"/>
  <c r="AQ82" i="1"/>
  <c r="AQ55" i="1"/>
  <c r="AQ105" i="1"/>
  <c r="AQ111" i="1"/>
  <c r="AQ84" i="1"/>
  <c r="AQ112" i="1"/>
  <c r="AQ41" i="1"/>
  <c r="AQ181" i="1"/>
  <c r="AQ49" i="1"/>
  <c r="AQ351" i="1"/>
  <c r="AQ180" i="1"/>
  <c r="AQ126" i="1"/>
  <c r="AQ157" i="1"/>
  <c r="AQ90" i="1"/>
  <c r="AQ293" i="1"/>
  <c r="AQ159" i="1"/>
  <c r="AQ152" i="1"/>
  <c r="AQ185" i="1"/>
  <c r="AQ163" i="1"/>
  <c r="AQ118" i="1"/>
  <c r="AQ70" i="1"/>
  <c r="AQ304" i="1"/>
  <c r="AQ74" i="1"/>
  <c r="AQ336" i="1"/>
  <c r="AQ207" i="1"/>
  <c r="AQ29" i="1"/>
  <c r="AQ93" i="1"/>
  <c r="AQ96" i="1"/>
  <c r="AQ95" i="1"/>
  <c r="AQ263" i="1"/>
  <c r="AQ281" i="1"/>
  <c r="AQ18" i="1"/>
  <c r="AQ24" i="1"/>
  <c r="AN288" i="1"/>
  <c r="AN254" i="1"/>
  <c r="AQ110" i="1"/>
  <c r="AQ283" i="1"/>
  <c r="AN204" i="1"/>
  <c r="AN27" i="1"/>
  <c r="AQ136" i="1"/>
  <c r="AQ315" i="1"/>
  <c r="AQ323" i="1"/>
  <c r="AQ213" i="1"/>
  <c r="AQ27" i="1"/>
  <c r="AQ123" i="1"/>
  <c r="AQ307" i="1"/>
  <c r="AQ37" i="1"/>
  <c r="AQ162" i="1"/>
  <c r="AQ125" i="1"/>
  <c r="AQ94" i="1"/>
  <c r="AQ188" i="1"/>
  <c r="AQ116" i="1"/>
  <c r="AQ40" i="1"/>
  <c r="AQ133" i="1"/>
  <c r="AQ232" i="1"/>
  <c r="AQ182" i="1"/>
  <c r="AQ170" i="1"/>
  <c r="AQ271" i="1"/>
  <c r="AQ165" i="1"/>
  <c r="AQ108" i="1"/>
  <c r="AQ196" i="1"/>
  <c r="AQ130" i="1"/>
  <c r="AQ172" i="1"/>
  <c r="AQ222" i="1"/>
  <c r="AQ179" i="1"/>
  <c r="AQ137" i="1"/>
  <c r="AQ169" i="1"/>
  <c r="AQ36" i="1"/>
  <c r="AQ91" i="1"/>
  <c r="AN53" i="1"/>
  <c r="AN285" i="1"/>
  <c r="AN279" i="1"/>
  <c r="AN246" i="1"/>
  <c r="AQ53" i="1"/>
  <c r="AQ206" i="1"/>
  <c r="AQ20" i="1"/>
  <c r="AQ114" i="1"/>
  <c r="AQ249" i="1"/>
  <c r="AQ75" i="1"/>
  <c r="AQ155" i="1"/>
  <c r="AQ200" i="1"/>
  <c r="AQ313" i="1"/>
  <c r="AQ171" i="1"/>
  <c r="AQ338" i="1"/>
  <c r="AQ288" i="1"/>
  <c r="AQ318" i="1"/>
  <c r="AQ301" i="1"/>
  <c r="AQ248" i="1"/>
  <c r="AQ290" i="1"/>
  <c r="AQ347" i="1"/>
  <c r="AQ230" i="1"/>
  <c r="AQ333" i="1"/>
  <c r="AQ58" i="1"/>
  <c r="AQ227" i="1"/>
  <c r="AQ168" i="1"/>
  <c r="AQ303" i="1"/>
  <c r="AQ298" i="1"/>
  <c r="AQ64" i="1"/>
  <c r="AN143" i="1"/>
  <c r="AN216" i="1"/>
  <c r="AQ101" i="1"/>
  <c r="AQ228" i="1"/>
  <c r="AQ12" i="1"/>
  <c r="AQ276" i="1"/>
  <c r="AQ120" i="1"/>
  <c r="AQ259" i="1"/>
  <c r="AQ339" i="1"/>
  <c r="AN321" i="1"/>
  <c r="AN270" i="1"/>
  <c r="AN255" i="1"/>
  <c r="AQ242" i="1"/>
  <c r="AQ310" i="1"/>
  <c r="AQ4" i="1"/>
  <c r="AQ316" i="1"/>
  <c r="AQ269" i="1"/>
  <c r="AQ226" i="1"/>
  <c r="AQ76" i="1"/>
  <c r="AQ253" i="1"/>
  <c r="AQ275" i="1"/>
  <c r="AQ324" i="1"/>
  <c r="AQ30" i="1"/>
  <c r="AQ197" i="1"/>
  <c r="AQ160" i="1"/>
  <c r="AQ204" i="1"/>
  <c r="AQ121" i="1"/>
  <c r="AQ81" i="1"/>
  <c r="AQ34" i="1"/>
  <c r="AQ87" i="1"/>
  <c r="AQ42" i="1"/>
  <c r="AQ221" i="1"/>
  <c r="AQ330" i="1"/>
  <c r="AQ98" i="1"/>
  <c r="AQ72" i="1"/>
  <c r="AQ261" i="1"/>
  <c r="AQ39" i="1"/>
  <c r="AQ59" i="1"/>
  <c r="AN209" i="1"/>
  <c r="AN353" i="1"/>
  <c r="AN262" i="1"/>
  <c r="AQ321" i="1"/>
  <c r="AQ225" i="1"/>
  <c r="AQ352" i="1"/>
  <c r="AQ156" i="1"/>
  <c r="AQ50" i="1"/>
  <c r="AQ198" i="1"/>
  <c r="AQ266" i="1"/>
  <c r="AQ178" i="1"/>
  <c r="AQ265" i="1"/>
  <c r="AQ31" i="1"/>
  <c r="AQ175" i="1"/>
  <c r="AQ282" i="1"/>
  <c r="AQ100" i="1"/>
  <c r="AQ292" i="1"/>
  <c r="AQ219" i="1"/>
  <c r="AQ141" i="1"/>
  <c r="AQ113" i="1"/>
  <c r="AQ235" i="1"/>
  <c r="AQ132" i="1"/>
  <c r="AQ234" i="1"/>
  <c r="AQ83" i="1"/>
  <c r="AQ345" i="1"/>
  <c r="AQ309" i="1"/>
  <c r="AQ51" i="1"/>
  <c r="AQ297" i="1"/>
  <c r="AQ254" i="1"/>
  <c r="AQ69" i="1"/>
  <c r="AQ267" i="1"/>
  <c r="AQ277" i="1"/>
  <c r="AQ320" i="1"/>
  <c r="AQ86" i="1"/>
  <c r="AQ251" i="1"/>
  <c r="AQ43" i="1"/>
  <c r="AQ174" i="1"/>
  <c r="AQ286" i="1"/>
  <c r="AQ346" i="1"/>
  <c r="AQ73" i="1"/>
  <c r="AQ287" i="1"/>
  <c r="AQ14" i="1"/>
  <c r="AQ280" i="1"/>
  <c r="AQ311" i="1"/>
  <c r="AQ33" i="1"/>
  <c r="AQ106" i="1"/>
  <c r="AQ166" i="1"/>
  <c r="AQ92" i="1"/>
  <c r="AQ214" i="1"/>
  <c r="AQ331" i="1"/>
  <c r="AQ78" i="1"/>
  <c r="AQ239" i="1"/>
  <c r="AQ344" i="1"/>
  <c r="AQ209" i="1"/>
  <c r="AQ329" i="1"/>
  <c r="AQ127" i="1"/>
  <c r="AQ205" i="1"/>
  <c r="AQ68" i="1"/>
  <c r="AQ56" i="1"/>
  <c r="AQ151" i="1"/>
  <c r="AQ66" i="1"/>
  <c r="AQ32" i="1"/>
  <c r="AQ258" i="1"/>
  <c r="AQ13" i="1"/>
  <c r="AQ189" i="1"/>
  <c r="AQ272" i="1"/>
  <c r="AQ186" i="1"/>
  <c r="AQ153" i="1"/>
  <c r="AQ23" i="1"/>
  <c r="AQ63" i="1"/>
  <c r="AQ312" i="1"/>
  <c r="AQ35" i="1"/>
  <c r="AQ102" i="1"/>
  <c r="AQ5" i="1"/>
  <c r="AQ149" i="1"/>
  <c r="AQ129" i="1"/>
  <c r="AQ26" i="1"/>
  <c r="AQ291" i="1"/>
  <c r="AQ48" i="1"/>
  <c r="AQ131" i="1"/>
  <c r="AQ216" i="1"/>
  <c r="AQ11" i="1"/>
  <c r="AQ6" i="1"/>
  <c r="AQ217" i="1"/>
  <c r="AQ236" i="1"/>
  <c r="AQ61" i="1"/>
  <c r="AQ299" i="1"/>
  <c r="AQ135" i="1"/>
  <c r="AQ143" i="1"/>
  <c r="AQ54" i="1"/>
  <c r="AQ270" i="1"/>
  <c r="AQ274" i="1"/>
  <c r="AQ193" i="1"/>
  <c r="AQ260" i="1"/>
  <c r="AQ322" i="1"/>
  <c r="AQ343" i="1"/>
  <c r="AN180" i="1"/>
  <c r="AQ306" i="1"/>
  <c r="AQ296" i="1"/>
  <c r="AQ9" i="1"/>
  <c r="AQ211" i="1"/>
  <c r="AQ147" i="1"/>
  <c r="AQ167" i="1"/>
  <c r="AQ245" i="1"/>
  <c r="AQ107" i="1"/>
  <c r="AQ340" i="1"/>
  <c r="AQ348" i="1"/>
  <c r="AQ300" i="1"/>
  <c r="AQ17" i="1"/>
  <c r="AQ295" i="1"/>
  <c r="AQ284" i="1"/>
  <c r="AQ326" i="1"/>
  <c r="AQ77" i="1"/>
  <c r="AQ223" i="1"/>
  <c r="AQ257" i="1"/>
  <c r="AQ218" i="1"/>
  <c r="AQ150" i="1"/>
  <c r="AQ349" i="1"/>
  <c r="AQ47" i="1"/>
  <c r="AQ191" i="1"/>
  <c r="AQ201" i="1"/>
  <c r="AQ164" i="1"/>
  <c r="AQ45" i="1"/>
  <c r="AQ317" i="1"/>
  <c r="AQ57" i="1"/>
  <c r="AQ88" i="1"/>
  <c r="AQ334" i="1"/>
  <c r="AQ15" i="1"/>
  <c r="AQ294" i="1"/>
  <c r="AQ252" i="1"/>
  <c r="AQ38" i="1"/>
  <c r="AQ256" i="1"/>
  <c r="AQ161" i="1"/>
  <c r="AQ184" i="1"/>
  <c r="AQ354" i="1"/>
  <c r="AQ109" i="1"/>
  <c r="AQ2" i="1"/>
  <c r="AQ176" i="1"/>
  <c r="AQ139" i="1"/>
  <c r="AQ103" i="1"/>
  <c r="AQ229" i="1"/>
  <c r="AQ199" i="1"/>
  <c r="AQ99" i="1"/>
  <c r="AQ134" i="1"/>
  <c r="AQ22" i="1"/>
  <c r="AQ289" i="1"/>
  <c r="AQ337" i="1"/>
  <c r="AQ190" i="1"/>
  <c r="AQ224" i="1"/>
  <c r="AQ67" i="1"/>
  <c r="AQ122" i="1"/>
  <c r="AQ119" i="1"/>
  <c r="AQ62" i="1"/>
  <c r="AQ89" i="1"/>
  <c r="AQ240" i="1"/>
  <c r="AQ192" i="1"/>
  <c r="AQ85" i="1"/>
  <c r="AQ246" i="1"/>
  <c r="AQ65" i="1"/>
  <c r="AQ3" i="1"/>
  <c r="AQ231" i="1"/>
  <c r="AQ308" i="1"/>
  <c r="AQ327" i="1"/>
  <c r="AQ7" i="1"/>
  <c r="AQ264" i="1"/>
  <c r="AQ325" i="1"/>
  <c r="AQ328" i="1"/>
  <c r="AQ285" i="1"/>
  <c r="AQ187" i="1"/>
  <c r="AQ243" i="1"/>
  <c r="AQ10" i="1"/>
  <c r="AQ215" i="1"/>
  <c r="AQ138" i="1"/>
  <c r="AQ237" i="1"/>
  <c r="AQ21" i="1"/>
  <c r="AQ71" i="1"/>
  <c r="AQ104" i="1"/>
  <c r="AQ353" i="1"/>
  <c r="AQ46" i="1"/>
  <c r="AQ80" i="1"/>
  <c r="AN118" i="1"/>
  <c r="AN82" i="1"/>
  <c r="AQ238" i="1"/>
  <c r="AQ350" i="1"/>
  <c r="AQ142" i="1"/>
  <c r="AQ342" i="1"/>
  <c r="AQ44" i="1"/>
  <c r="AQ268" i="1"/>
  <c r="AQ140" i="1"/>
  <c r="AQ208" i="1"/>
  <c r="AQ19" i="1"/>
  <c r="AQ278" i="1"/>
  <c r="AQ319" i="1"/>
  <c r="AQ332" i="1"/>
  <c r="AQ177" i="1"/>
  <c r="AQ97" i="1"/>
  <c r="AQ212" i="1"/>
  <c r="AQ210" i="1"/>
  <c r="AQ52" i="1"/>
  <c r="AQ244" i="1"/>
  <c r="AQ144" i="1"/>
  <c r="AQ341" i="1"/>
  <c r="AQ202" i="1"/>
  <c r="AQ314" i="1"/>
  <c r="AQ60" i="1"/>
  <c r="AQ247" i="1"/>
  <c r="AQ146" i="1"/>
  <c r="AQ128" i="1"/>
  <c r="AQ335" i="1"/>
  <c r="AQ255" i="1"/>
  <c r="AN21" i="1"/>
  <c r="AN184" i="1"/>
  <c r="AN5" i="1"/>
  <c r="AN139" i="1"/>
  <c r="AN295" i="1"/>
  <c r="AN212" i="1"/>
  <c r="AN344" i="1"/>
  <c r="AN247" i="1"/>
  <c r="AN265" i="1"/>
  <c r="AN244" i="1"/>
  <c r="AN49" i="1"/>
  <c r="AN22" i="1"/>
  <c r="AN329" i="1"/>
  <c r="AN122" i="1"/>
  <c r="AN297" i="1"/>
  <c r="AN308" i="1"/>
  <c r="AN64" i="1"/>
  <c r="AN218" i="1"/>
  <c r="AN253" i="1"/>
  <c r="AN130" i="1"/>
  <c r="AN48" i="1"/>
  <c r="AN171" i="1"/>
  <c r="AN155" i="1"/>
  <c r="AN36" i="1"/>
  <c r="AN157" i="1"/>
  <c r="AN287" i="1"/>
  <c r="AN235" i="1"/>
  <c r="AN228" i="1"/>
  <c r="AN349" i="1"/>
  <c r="AN309" i="1"/>
  <c r="AN67" i="1"/>
  <c r="AN233" i="1"/>
  <c r="AN179" i="1"/>
  <c r="AN112" i="1"/>
  <c r="AN294" i="1"/>
  <c r="AN242" i="1"/>
  <c r="AN151" i="1"/>
  <c r="AN135" i="1"/>
  <c r="AN337" i="1"/>
  <c r="AN165" i="1"/>
  <c r="AN44" i="1"/>
  <c r="AN9" i="1"/>
  <c r="AN11" i="1"/>
  <c r="AN81" i="1"/>
  <c r="AN172" i="1"/>
  <c r="AN101" i="1"/>
  <c r="AN164" i="1"/>
  <c r="AN8" i="1"/>
  <c r="AN109" i="1"/>
  <c r="AN51" i="1"/>
  <c r="AN232" i="1"/>
  <c r="AN123" i="1"/>
  <c r="AN251" i="1"/>
  <c r="AN86" i="1"/>
  <c r="AN142" i="1"/>
  <c r="AN160" i="1"/>
  <c r="AN38" i="1"/>
  <c r="AN274" i="1"/>
  <c r="AN310" i="1"/>
  <c r="AN149" i="1"/>
  <c r="AN72" i="1"/>
  <c r="AN239" i="1"/>
  <c r="AN129" i="1"/>
  <c r="AN111" i="1"/>
  <c r="AN39" i="1"/>
  <c r="AN116" i="1"/>
  <c r="AN293" i="1"/>
  <c r="AN342" i="1"/>
  <c r="AN168" i="1"/>
  <c r="AN69" i="1"/>
  <c r="AN34" i="1"/>
  <c r="AN161" i="1"/>
  <c r="AN312" i="1"/>
  <c r="AN89" i="1"/>
  <c r="AN206" i="1"/>
  <c r="AN336" i="1"/>
  <c r="AN230" i="1"/>
  <c r="AN126" i="1"/>
  <c r="AN276" i="1"/>
  <c r="AN74" i="1"/>
  <c r="AN227" i="1"/>
  <c r="AN303" i="1"/>
  <c r="AN182" i="1"/>
  <c r="AN305" i="1"/>
  <c r="AN291" i="1"/>
  <c r="AN318" i="1"/>
  <c r="AN326" i="1"/>
  <c r="AN224" i="1"/>
  <c r="AN283" i="1"/>
  <c r="AN61" i="1"/>
  <c r="AN269" i="1"/>
  <c r="AN148" i="1"/>
  <c r="AN147" i="1"/>
  <c r="AN188" i="1"/>
  <c r="AN219" i="1"/>
  <c r="AN107" i="1"/>
  <c r="AN257" i="1"/>
  <c r="AN220" i="1"/>
  <c r="AN343" i="1"/>
  <c r="AN138" i="1"/>
  <c r="AN45" i="1"/>
  <c r="AN50" i="1"/>
  <c r="AN110" i="1"/>
  <c r="AN192" i="1"/>
  <c r="AN136" i="1"/>
  <c r="AN96" i="1"/>
  <c r="AN14" i="1"/>
  <c r="AN348" i="1"/>
  <c r="AN268" i="1"/>
  <c r="AN240" i="1"/>
  <c r="AN210" i="1"/>
  <c r="AN100" i="1"/>
  <c r="AN73" i="1"/>
  <c r="AN59" i="1"/>
  <c r="AN125" i="1"/>
  <c r="AN43" i="1"/>
  <c r="AN197" i="1"/>
  <c r="AN114" i="1"/>
  <c r="AN214" i="1"/>
  <c r="AN58" i="1"/>
  <c r="AN29" i="1"/>
  <c r="AN153" i="1"/>
  <c r="AN4" i="1"/>
  <c r="AN75" i="1"/>
  <c r="AN286" i="1"/>
  <c r="AN217" i="1"/>
  <c r="AN266" i="1"/>
  <c r="AN183" i="1"/>
  <c r="AN221" i="1"/>
  <c r="AN141" i="1"/>
  <c r="AN277" i="1"/>
  <c r="AN133" i="1"/>
  <c r="AN60" i="1"/>
  <c r="AN273" i="1"/>
  <c r="AN304" i="1"/>
  <c r="AN196" i="1"/>
  <c r="AN15" i="1"/>
  <c r="AN57" i="1"/>
  <c r="AN103" i="1"/>
  <c r="AN115" i="1"/>
  <c r="AN71" i="1"/>
  <c r="AN333" i="1"/>
  <c r="AN306" i="1"/>
  <c r="AN289" i="1"/>
  <c r="AN20" i="1"/>
  <c r="AN313" i="1"/>
  <c r="AN178" i="1"/>
  <c r="AN292" i="1"/>
  <c r="AN225" i="1"/>
  <c r="AN325" i="1"/>
  <c r="AN280" i="1"/>
  <c r="AN162" i="1"/>
  <c r="AN207" i="1"/>
  <c r="AN23" i="1"/>
  <c r="AN290" i="1"/>
  <c r="AN159" i="1"/>
  <c r="AN7" i="1"/>
  <c r="AN334" i="1"/>
  <c r="AN137" i="1"/>
  <c r="AN345" i="1"/>
  <c r="AN97" i="1"/>
  <c r="AN170" i="1"/>
  <c r="AN195" i="1"/>
  <c r="AN341" i="1"/>
  <c r="AN166" i="1"/>
  <c r="AN328" i="1"/>
  <c r="AN47" i="1"/>
  <c r="AN250" i="1"/>
  <c r="AN331" i="1"/>
  <c r="AN226" i="1"/>
  <c r="AN117" i="1"/>
  <c r="AN19" i="1"/>
  <c r="AN193" i="1"/>
  <c r="AN311" i="1"/>
  <c r="AN320" i="1"/>
  <c r="AN92" i="1"/>
  <c r="AN231" i="1"/>
  <c r="AN215" i="1"/>
  <c r="AN144" i="1"/>
  <c r="AN351" i="1"/>
  <c r="AN56" i="1"/>
  <c r="AN55" i="1"/>
  <c r="AN201" i="1"/>
  <c r="AN229" i="1"/>
  <c r="AN124" i="1"/>
  <c r="AN77" i="1"/>
  <c r="AN260" i="1"/>
  <c r="AN84" i="1"/>
  <c r="AN241" i="1"/>
  <c r="AN213" i="1"/>
  <c r="AN127" i="1"/>
  <c r="AN264" i="1"/>
  <c r="AN167" i="1"/>
  <c r="AN261" i="1"/>
  <c r="AN258" i="1"/>
  <c r="AN150" i="1"/>
  <c r="AN31" i="1"/>
  <c r="AN63" i="1"/>
  <c r="AN248" i="1"/>
  <c r="AN330" i="1"/>
  <c r="AN28" i="1"/>
  <c r="AN91" i="1"/>
  <c r="AN145" i="1"/>
  <c r="AN189" i="1"/>
  <c r="AN271" i="1"/>
  <c r="AN340" i="1"/>
  <c r="AN6" i="1"/>
  <c r="AN102" i="1"/>
  <c r="AN163" i="1"/>
  <c r="AN12" i="1"/>
  <c r="AN18" i="1"/>
  <c r="AN223" i="1"/>
  <c r="AN88" i="1"/>
  <c r="AN78" i="1"/>
  <c r="AN173" i="1"/>
  <c r="AN33" i="1"/>
  <c r="AN298" i="1"/>
  <c r="AN32" i="1"/>
  <c r="AN278" i="1"/>
  <c r="AN272" i="1"/>
  <c r="AN90" i="1"/>
  <c r="AN236" i="1"/>
  <c r="AN99" i="1"/>
  <c r="AN267" i="1"/>
  <c r="AN324" i="1"/>
  <c r="AN238" i="1"/>
  <c r="AN25" i="1"/>
  <c r="AN131" i="1"/>
  <c r="AN68" i="1"/>
  <c r="AN128" i="1"/>
  <c r="AN106" i="1"/>
  <c r="AN174" i="1"/>
  <c r="AN347" i="1"/>
  <c r="AN315" i="1"/>
  <c r="AN10" i="1"/>
  <c r="AP299" i="1"/>
  <c r="AP114" i="1"/>
  <c r="AP279" i="1"/>
  <c r="AR279" i="1" s="1"/>
  <c r="AP218" i="1"/>
  <c r="AP2" i="1"/>
  <c r="AR2" i="1" s="1"/>
  <c r="AP209" i="1"/>
  <c r="AP123" i="1"/>
  <c r="AP222" i="1"/>
  <c r="AP132" i="1"/>
  <c r="AR132" i="1" s="1"/>
  <c r="AP4" i="1"/>
  <c r="AP292" i="1"/>
  <c r="AP83" i="1"/>
  <c r="AP160" i="1"/>
  <c r="AP305" i="1"/>
  <c r="AP260" i="1"/>
  <c r="AP217" i="1"/>
  <c r="AP149" i="1"/>
  <c r="AP84" i="1"/>
  <c r="AP36" i="1"/>
  <c r="AP118" i="1"/>
  <c r="AP303" i="1"/>
  <c r="AP65" i="1"/>
  <c r="AP103" i="1"/>
  <c r="AP352" i="1"/>
  <c r="AP137" i="1"/>
  <c r="AR137" i="1" s="1"/>
  <c r="AP52" i="1"/>
  <c r="AP206" i="1"/>
  <c r="AP286" i="1"/>
  <c r="AP236" i="1"/>
  <c r="AP255" i="1"/>
  <c r="AP140" i="1"/>
  <c r="AP181" i="1"/>
  <c r="AP9" i="1"/>
  <c r="AP182" i="1"/>
  <c r="AP115" i="1"/>
  <c r="AP144" i="1"/>
  <c r="AP320" i="1"/>
  <c r="AP98" i="1"/>
  <c r="AP229" i="1"/>
  <c r="AP197" i="1"/>
  <c r="AP326" i="1"/>
  <c r="AP297" i="1"/>
  <c r="AP80" i="1"/>
  <c r="AP317" i="1"/>
  <c r="AP178" i="1"/>
  <c r="AP344" i="1"/>
  <c r="AP238" i="1"/>
  <c r="AP113" i="1"/>
  <c r="AP346" i="1"/>
  <c r="AP147" i="1"/>
  <c r="AP105" i="1"/>
  <c r="AP250" i="1"/>
  <c r="AP192" i="1"/>
  <c r="AP252" i="1"/>
  <c r="AP329" i="1"/>
  <c r="AP172" i="1"/>
  <c r="AP24" i="1"/>
  <c r="AP340" i="1"/>
  <c r="AP324" i="1"/>
  <c r="AP318" i="1"/>
  <c r="AP234" i="1"/>
  <c r="AP184" i="1"/>
  <c r="AP34" i="1"/>
  <c r="AP5" i="1"/>
  <c r="AP58" i="1"/>
  <c r="AR58" i="1" s="1"/>
  <c r="AP350" i="1"/>
  <c r="AP226" i="1"/>
  <c r="AP223" i="1"/>
  <c r="AP278" i="1"/>
  <c r="AP138" i="1"/>
  <c r="AP86" i="1"/>
  <c r="AP289" i="1"/>
  <c r="AP216" i="1"/>
  <c r="AP47" i="1"/>
  <c r="AP264" i="1"/>
  <c r="AP254" i="1"/>
  <c r="AR254" i="1" s="1"/>
  <c r="AP107" i="1"/>
  <c r="AP251" i="1"/>
  <c r="AP198" i="1"/>
  <c r="AP62" i="1"/>
  <c r="AR62" i="1" s="1"/>
  <c r="AP43" i="1"/>
  <c r="AP29" i="1"/>
  <c r="AP230" i="1"/>
  <c r="AP338" i="1"/>
  <c r="AP93" i="1"/>
  <c r="AP32" i="1"/>
  <c r="AP119" i="1"/>
  <c r="AP100" i="1"/>
  <c r="AP353" i="1"/>
  <c r="AP316" i="1"/>
  <c r="AP294" i="1"/>
  <c r="AP325" i="1"/>
  <c r="AP161" i="1"/>
  <c r="AP205" i="1"/>
  <c r="AP122" i="1"/>
  <c r="AP6" i="1"/>
  <c r="AP248" i="1"/>
  <c r="AP67" i="1"/>
  <c r="AP263" i="1"/>
  <c r="AR263" i="1" s="1"/>
  <c r="AP201" i="1"/>
  <c r="AP296" i="1"/>
  <c r="AP75" i="1"/>
  <c r="AP246" i="1"/>
  <c r="AP3" i="1"/>
  <c r="AP7" i="1"/>
  <c r="AP85" i="1"/>
  <c r="AP339" i="1"/>
  <c r="AP177" i="1"/>
  <c r="AP26" i="1"/>
  <c r="AP139" i="1"/>
  <c r="AP300" i="1"/>
  <c r="AP319" i="1"/>
  <c r="AP212" i="1"/>
  <c r="AR212" i="1" s="1"/>
  <c r="AP68" i="1"/>
  <c r="AP133" i="1"/>
  <c r="AP40" i="1"/>
  <c r="AP176" i="1"/>
  <c r="AP187" i="1"/>
  <c r="AP131" i="1"/>
  <c r="AP156" i="1"/>
  <c r="AP349" i="1"/>
  <c r="AP154" i="1"/>
  <c r="AP309" i="1"/>
  <c r="AR309" i="1" s="1"/>
  <c r="AP51" i="1"/>
  <c r="AP354" i="1"/>
  <c r="AP327" i="1"/>
  <c r="AR327" i="1" s="1"/>
  <c r="AP347" i="1"/>
  <c r="AP121" i="1"/>
  <c r="AP186" i="1"/>
  <c r="AP225" i="1"/>
  <c r="AP74" i="1"/>
  <c r="AP130" i="1"/>
  <c r="AP148" i="1"/>
  <c r="AP333" i="1"/>
  <c r="AP143" i="1"/>
  <c r="AP106" i="1"/>
  <c r="AP221" i="1"/>
  <c r="AR221" i="1" s="1"/>
  <c r="AP171" i="1"/>
  <c r="AR171" i="1" s="1"/>
  <c r="AP89" i="1"/>
  <c r="AP92" i="1"/>
  <c r="AP210" i="1"/>
  <c r="AP173" i="1"/>
  <c r="AP237" i="1"/>
  <c r="AP323" i="1"/>
  <c r="AP266" i="1"/>
  <c r="AP60" i="1"/>
  <c r="AP258" i="1"/>
  <c r="AP196" i="1"/>
  <c r="AP33" i="1"/>
  <c r="AP220" i="1"/>
  <c r="AR220" i="1" s="1"/>
  <c r="AP310" i="1"/>
  <c r="AP10" i="1"/>
  <c r="AP244" i="1"/>
  <c r="AP298" i="1"/>
  <c r="AP64" i="1"/>
  <c r="AP90" i="1"/>
  <c r="AP42" i="1"/>
  <c r="AP285" i="1"/>
  <c r="AP199" i="1"/>
  <c r="AP240" i="1"/>
  <c r="AP189" i="1"/>
  <c r="AR189" i="1" s="1"/>
  <c r="AP203" i="1"/>
  <c r="AP214" i="1"/>
  <c r="AP70" i="1"/>
  <c r="AP117" i="1"/>
  <c r="AP49" i="1"/>
  <c r="AP275" i="1"/>
  <c r="AP95" i="1"/>
  <c r="AR95" i="1" s="1"/>
  <c r="AP262" i="1"/>
  <c r="AP267" i="1"/>
  <c r="AP274" i="1"/>
  <c r="AP17" i="1"/>
  <c r="AP57" i="1"/>
  <c r="AR57" i="1" s="1"/>
  <c r="AP291" i="1"/>
  <c r="AP321" i="1"/>
  <c r="AP109" i="1"/>
  <c r="AP166" i="1"/>
  <c r="AP227" i="1"/>
  <c r="AP194" i="1"/>
  <c r="AP53" i="1"/>
  <c r="AP257" i="1"/>
  <c r="AP69" i="1"/>
  <c r="AP78" i="1"/>
  <c r="AP152" i="1"/>
  <c r="AP271" i="1"/>
  <c r="AR271" i="1" s="1"/>
  <c r="AP273" i="1"/>
  <c r="AP200" i="1"/>
  <c r="AR200" i="1" s="1"/>
  <c r="AP190" i="1"/>
  <c r="AP224" i="1"/>
  <c r="AP283" i="1"/>
  <c r="AP50" i="1"/>
  <c r="AP79" i="1"/>
  <c r="AP31" i="1"/>
  <c r="AP87" i="1"/>
  <c r="AP242" i="1"/>
  <c r="AP185" i="1"/>
  <c r="AP159" i="1"/>
  <c r="AP23" i="1"/>
  <c r="AP302" i="1"/>
  <c r="AP311" i="1"/>
  <c r="AP81" i="1"/>
  <c r="AP82" i="1"/>
  <c r="AP348" i="1"/>
  <c r="AP306" i="1"/>
  <c r="AP20" i="1"/>
  <c r="AP88" i="1"/>
  <c r="AP14" i="1"/>
  <c r="AP28" i="1"/>
  <c r="AP312" i="1"/>
  <c r="AP175" i="1"/>
  <c r="AP208" i="1"/>
  <c r="AP157" i="1"/>
  <c r="AR157" i="1" s="1"/>
  <c r="AP54" i="1"/>
  <c r="AP38" i="1"/>
  <c r="AR38" i="1" s="1"/>
  <c r="AP288" i="1"/>
  <c r="AP269" i="1"/>
  <c r="AP136" i="1"/>
  <c r="AP96" i="1"/>
  <c r="AP168" i="1"/>
  <c r="AP215" i="1"/>
  <c r="AP101" i="1"/>
  <c r="AP188" i="1"/>
  <c r="AP91" i="1"/>
  <c r="AR91" i="1" s="1"/>
  <c r="AP307" i="1"/>
  <c r="AP343" i="1"/>
  <c r="AP342" i="1"/>
  <c r="AP232" i="1"/>
  <c r="AP219" i="1"/>
  <c r="AP282" i="1"/>
  <c r="AP11" i="1"/>
  <c r="AP153" i="1"/>
  <c r="AP213" i="1"/>
  <c r="AP183" i="1"/>
  <c r="AP231" i="1"/>
  <c r="AR231" i="1" s="1"/>
  <c r="AP268" i="1"/>
  <c r="AR268" i="1" s="1"/>
  <c r="AP55" i="1"/>
  <c r="AP151" i="1"/>
  <c r="AP328" i="1"/>
  <c r="AR328" i="1" s="1"/>
  <c r="AP301" i="1"/>
  <c r="AR301" i="1" s="1"/>
  <c r="AP35" i="1"/>
  <c r="AP164" i="1"/>
  <c r="AR164" i="1" s="1"/>
  <c r="AP162" i="1"/>
  <c r="AP141" i="1"/>
  <c r="AP94" i="1"/>
  <c r="AP241" i="1"/>
  <c r="AP45" i="1"/>
  <c r="AP102" i="1"/>
  <c r="AP111" i="1"/>
  <c r="AP13" i="1"/>
  <c r="AP322" i="1"/>
  <c r="AR322" i="1" s="1"/>
  <c r="AP211" i="1"/>
  <c r="AP116" i="1"/>
  <c r="AP128" i="1"/>
  <c r="AP253" i="1"/>
  <c r="AP308" i="1"/>
  <c r="AP8" i="1"/>
  <c r="AP108" i="1"/>
  <c r="AP158" i="1"/>
  <c r="AR158" i="1" s="1"/>
  <c r="AP180" i="1"/>
  <c r="AP256" i="1"/>
  <c r="AP12" i="1"/>
  <c r="AP142" i="1"/>
  <c r="AP261" i="1"/>
  <c r="AP287" i="1"/>
  <c r="AP77" i="1"/>
  <c r="AP272" i="1"/>
  <c r="AP76" i="1"/>
  <c r="AP37" i="1"/>
  <c r="AP71" i="1"/>
  <c r="AP332" i="1"/>
  <c r="AP207" i="1"/>
  <c r="AP146" i="1"/>
  <c r="AP247" i="1"/>
  <c r="AP277" i="1"/>
  <c r="AP44" i="1"/>
  <c r="AP61" i="1"/>
  <c r="AP155" i="1"/>
  <c r="AP179" i="1"/>
  <c r="AP39" i="1"/>
  <c r="AP134" i="1"/>
  <c r="AP193" i="1"/>
  <c r="AP46" i="1"/>
  <c r="AP330" i="1"/>
  <c r="AP276" i="1"/>
  <c r="AP127" i="1"/>
  <c r="AP129" i="1"/>
  <c r="AP27" i="1"/>
  <c r="AP126" i="1"/>
  <c r="AP304" i="1"/>
  <c r="AP63" i="1"/>
  <c r="AP265" i="1"/>
  <c r="AP313" i="1"/>
  <c r="AP270" i="1"/>
  <c r="AP174" i="1"/>
  <c r="AP331" i="1"/>
  <c r="AP249" i="1"/>
  <c r="AP228" i="1"/>
  <c r="AP243" i="1"/>
  <c r="AP59" i="1"/>
  <c r="AR59" i="1" s="1"/>
  <c r="AP351" i="1"/>
  <c r="AP335" i="1"/>
  <c r="AP202" i="1"/>
  <c r="AP66" i="1"/>
  <c r="AP22" i="1"/>
  <c r="AP25" i="1"/>
  <c r="AP165" i="1"/>
  <c r="AR165" i="1" s="1"/>
  <c r="AP104" i="1"/>
  <c r="AP284" i="1"/>
  <c r="AP259" i="1"/>
  <c r="AP72" i="1"/>
  <c r="AP124" i="1"/>
  <c r="AP315" i="1"/>
  <c r="AR315" i="1" s="1"/>
  <c r="AP150" i="1"/>
  <c r="AP290" i="1"/>
  <c r="AP16" i="1"/>
  <c r="AP48" i="1"/>
  <c r="AP245" i="1"/>
  <c r="AP170" i="1"/>
  <c r="AR170" i="1" s="1"/>
  <c r="AP337" i="1"/>
  <c r="AP21" i="1"/>
  <c r="AP18" i="1"/>
  <c r="AP120" i="1"/>
  <c r="AP281" i="1"/>
  <c r="AP30" i="1"/>
  <c r="AP110" i="1"/>
  <c r="AP15" i="1"/>
  <c r="AP135" i="1"/>
  <c r="AR135" i="1" s="1"/>
  <c r="AP125" i="1"/>
  <c r="AP235" i="1"/>
  <c r="AP345" i="1"/>
  <c r="AP112" i="1"/>
  <c r="AP169" i="1"/>
  <c r="AP295" i="1"/>
  <c r="AP73" i="1"/>
  <c r="AP314" i="1"/>
  <c r="AR314" i="1" s="1"/>
  <c r="AP336" i="1"/>
  <c r="AP204" i="1"/>
  <c r="AP19" i="1"/>
  <c r="AP41" i="1"/>
  <c r="AR41" i="1" s="1"/>
  <c r="AP145" i="1"/>
  <c r="AR145" i="1" s="1"/>
  <c r="AP167" i="1"/>
  <c r="AP280" i="1"/>
  <c r="AR280" i="1" s="1"/>
  <c r="AP191" i="1"/>
  <c r="AP56" i="1"/>
  <c r="AP239" i="1"/>
  <c r="AP293" i="1"/>
  <c r="AR293" i="1" s="1"/>
  <c r="AP341" i="1"/>
  <c r="AP99" i="1"/>
  <c r="AP163" i="1"/>
  <c r="AP97" i="1"/>
  <c r="AP195" i="1"/>
  <c r="AR195" i="1" s="1"/>
  <c r="AP334" i="1"/>
  <c r="AP233" i="1"/>
  <c r="AN302" i="1"/>
  <c r="AR123" i="1"/>
  <c r="AN296" i="1"/>
  <c r="AN140" i="1"/>
  <c r="AR330" i="1" l="1"/>
  <c r="AR180" i="1"/>
  <c r="AR78" i="1"/>
  <c r="AR258" i="1"/>
  <c r="AR34" i="1"/>
  <c r="AR348" i="1"/>
  <c r="AR241" i="1"/>
  <c r="AR235" i="1"/>
  <c r="AR104" i="1"/>
  <c r="AR207" i="1"/>
  <c r="AR294" i="1"/>
  <c r="AR198" i="1"/>
  <c r="AR140" i="1"/>
  <c r="AR23" i="1"/>
  <c r="AR125" i="1"/>
  <c r="AR196" i="1"/>
  <c r="AR33" i="1"/>
  <c r="AR264" i="1"/>
  <c r="AR229" i="1"/>
  <c r="AR107" i="1"/>
  <c r="AR150" i="1"/>
  <c r="AR193" i="1"/>
  <c r="AR53" i="1"/>
  <c r="AR90" i="1"/>
  <c r="AR130" i="1"/>
  <c r="AR318" i="1"/>
  <c r="AR144" i="1"/>
  <c r="AR216" i="1"/>
  <c r="AR320" i="1"/>
  <c r="AR30" i="1"/>
  <c r="AR288" i="1"/>
  <c r="AR72" i="1"/>
  <c r="AR82" i="1"/>
  <c r="AR283" i="1"/>
  <c r="AR298" i="1"/>
  <c r="AR205" i="1"/>
  <c r="AR168" i="1"/>
  <c r="AR224" i="1"/>
  <c r="AR24" i="1"/>
  <c r="AR167" i="1"/>
  <c r="AR21" i="1"/>
  <c r="AR70" i="1"/>
  <c r="AR203" i="1"/>
  <c r="AR37" i="1"/>
  <c r="AR250" i="1"/>
  <c r="AR76" i="1"/>
  <c r="AR267" i="1"/>
  <c r="AR154" i="1"/>
  <c r="AR139" i="1"/>
  <c r="AR52" i="1"/>
  <c r="AR305" i="1"/>
  <c r="AR270" i="1"/>
  <c r="AR48" i="1"/>
  <c r="AR143" i="1"/>
  <c r="AR335" i="1"/>
  <c r="AR77" i="1"/>
  <c r="AR257" i="1"/>
  <c r="AR42" i="1"/>
  <c r="AR26" i="1"/>
  <c r="AR334" i="1"/>
  <c r="AR141" i="1"/>
  <c r="AR287" i="1"/>
  <c r="AR156" i="1"/>
  <c r="AR124" i="1"/>
  <c r="AR44" i="1"/>
  <c r="AR211" i="1"/>
  <c r="AR275" i="1"/>
  <c r="AR237" i="1"/>
  <c r="AR74" i="1"/>
  <c r="AR339" i="1"/>
  <c r="AR122" i="1"/>
  <c r="AR115" i="1"/>
  <c r="AR292" i="1"/>
  <c r="AR14" i="1"/>
  <c r="AR120" i="1"/>
  <c r="AR142" i="1"/>
  <c r="AR49" i="1"/>
  <c r="AR173" i="1"/>
  <c r="AR225" i="1"/>
  <c r="AR138" i="1"/>
  <c r="AR344" i="1"/>
  <c r="AR341" i="1"/>
  <c r="AR261" i="1"/>
  <c r="AR64" i="1"/>
  <c r="AR86" i="1"/>
  <c r="AR29" i="1"/>
  <c r="AR340" i="1"/>
  <c r="AR266" i="1"/>
  <c r="AR4" i="1"/>
  <c r="AR161" i="1"/>
  <c r="AR55" i="1"/>
  <c r="AR121" i="1"/>
  <c r="AR40" i="1"/>
  <c r="AR325" i="1"/>
  <c r="AR89" i="1"/>
  <c r="AR68" i="1"/>
  <c r="AR252" i="1"/>
  <c r="AR84" i="1"/>
  <c r="AR214" i="1"/>
  <c r="AR174" i="1"/>
  <c r="AR183" i="1"/>
  <c r="AR101" i="1"/>
  <c r="AR353" i="1"/>
  <c r="AR236" i="1"/>
  <c r="AR233" i="1"/>
  <c r="AR22" i="1"/>
  <c r="AR8" i="1"/>
  <c r="AR94" i="1"/>
  <c r="AR152" i="1"/>
  <c r="AR17" i="1"/>
  <c r="AR106" i="1"/>
  <c r="AR319" i="1"/>
  <c r="AR201" i="1"/>
  <c r="AR197" i="1"/>
  <c r="AR85" i="1"/>
  <c r="AR208" i="1"/>
  <c r="AR345" i="1"/>
  <c r="AR265" i="1"/>
  <c r="AR242" i="1"/>
  <c r="AR199" i="1"/>
  <c r="AR300" i="1"/>
  <c r="AR105" i="1"/>
  <c r="AR206" i="1"/>
  <c r="AR260" i="1"/>
  <c r="AR102" i="1"/>
  <c r="AR16" i="1"/>
  <c r="AR66" i="1"/>
  <c r="AR39" i="1"/>
  <c r="AR19" i="1"/>
  <c r="AR290" i="1"/>
  <c r="AR202" i="1"/>
  <c r="AR63" i="1"/>
  <c r="AR179" i="1"/>
  <c r="AR11" i="1"/>
  <c r="AR96" i="1"/>
  <c r="AR285" i="1"/>
  <c r="AR60" i="1"/>
  <c r="AR32" i="1"/>
  <c r="AR47" i="1"/>
  <c r="AR184" i="1"/>
  <c r="AR114" i="1"/>
  <c r="AR187" i="1"/>
  <c r="AR31" i="1"/>
  <c r="AR349" i="1"/>
  <c r="AR204" i="1"/>
  <c r="AR136" i="1"/>
  <c r="AR262" i="1"/>
  <c r="AR248" i="1"/>
  <c r="AR93" i="1"/>
  <c r="AR234" i="1"/>
  <c r="AR160" i="1"/>
  <c r="AR20" i="1"/>
  <c r="AR346" i="1"/>
  <c r="AR99" i="1"/>
  <c r="AR116" i="1"/>
  <c r="AR35" i="1"/>
  <c r="AR6" i="1"/>
  <c r="AR83" i="1"/>
  <c r="AR178" i="1"/>
  <c r="AR256" i="1"/>
  <c r="AR111" i="1"/>
  <c r="AR92" i="1"/>
  <c r="AR172" i="1"/>
  <c r="AR222" i="1"/>
  <c r="AR191" i="1"/>
  <c r="AR310" i="1"/>
  <c r="AR151" i="1"/>
  <c r="AR46" i="1"/>
  <c r="AR188" i="1"/>
  <c r="AR273" i="1"/>
  <c r="AR251" i="1"/>
  <c r="AR166" i="1"/>
  <c r="AR56" i="1"/>
  <c r="AR25" i="1"/>
  <c r="AR312" i="1"/>
  <c r="AR159" i="1"/>
  <c r="AR192" i="1"/>
  <c r="AR343" i="1"/>
  <c r="AR134" i="1"/>
  <c r="AR240" i="1"/>
  <c r="AR217" i="1"/>
  <c r="AR61" i="1"/>
  <c r="AR269" i="1"/>
  <c r="AR306" i="1"/>
  <c r="AR79" i="1"/>
  <c r="AR323" i="1"/>
  <c r="AR177" i="1"/>
  <c r="AR289" i="1"/>
  <c r="AR281" i="1"/>
  <c r="AR232" i="1"/>
  <c r="AR230" i="1"/>
  <c r="AR238" i="1"/>
  <c r="AR65" i="1"/>
  <c r="AR299" i="1"/>
  <c r="AR247" i="1"/>
  <c r="AR12" i="1"/>
  <c r="AR81" i="1"/>
  <c r="AR117" i="1"/>
  <c r="AR169" i="1"/>
  <c r="AR284" i="1"/>
  <c r="AR249" i="1"/>
  <c r="AR146" i="1"/>
  <c r="AR10" i="1"/>
  <c r="AR243" i="1"/>
  <c r="AR347" i="1"/>
  <c r="AR133" i="1"/>
  <c r="AR246" i="1"/>
  <c r="AR163" i="1"/>
  <c r="AR228" i="1"/>
  <c r="AR331" i="1"/>
  <c r="AR302" i="1"/>
  <c r="AR332" i="1"/>
  <c r="AR45" i="1"/>
  <c r="AR175" i="1"/>
  <c r="AR75" i="1"/>
  <c r="AR316" i="1"/>
  <c r="AR282" i="1"/>
  <c r="AR295" i="1"/>
  <c r="AR112" i="1"/>
  <c r="AR354" i="1"/>
  <c r="AR296" i="1"/>
  <c r="AR326" i="1"/>
  <c r="AR149" i="1"/>
  <c r="AR337" i="1"/>
  <c r="AR213" i="1"/>
  <c r="AR185" i="1"/>
  <c r="AR51" i="1"/>
  <c r="AR5" i="1"/>
  <c r="AR286" i="1"/>
  <c r="AR313" i="1"/>
  <c r="AR215" i="1"/>
  <c r="AR28" i="1"/>
  <c r="AR100" i="1"/>
  <c r="AR97" i="1"/>
  <c r="AR272" i="1"/>
  <c r="AR253" i="1"/>
  <c r="AR88" i="1"/>
  <c r="AR87" i="1"/>
  <c r="AR69" i="1"/>
  <c r="AR333" i="1"/>
  <c r="AR67" i="1"/>
  <c r="AR147" i="1"/>
  <c r="AR155" i="1"/>
  <c r="AR128" i="1"/>
  <c r="AR148" i="1"/>
  <c r="AR351" i="1"/>
  <c r="AR219" i="1"/>
  <c r="AR352" i="1"/>
  <c r="AR308" i="1"/>
  <c r="AR73" i="1"/>
  <c r="AR129" i="1"/>
  <c r="AR342" i="1"/>
  <c r="AR227" i="1"/>
  <c r="AR182" i="1"/>
  <c r="AR239" i="1"/>
  <c r="AR18" i="1"/>
  <c r="AR259" i="1"/>
  <c r="AR13" i="1"/>
  <c r="AR54" i="1"/>
  <c r="AR210" i="1"/>
  <c r="AR186" i="1"/>
  <c r="AR176" i="1"/>
  <c r="AR43" i="1"/>
  <c r="AR278" i="1"/>
  <c r="AR9" i="1"/>
  <c r="AR304" i="1"/>
  <c r="AR194" i="1"/>
  <c r="AR307" i="1"/>
  <c r="AR190" i="1"/>
  <c r="AR109" i="1"/>
  <c r="AR3" i="1"/>
  <c r="AR223" i="1"/>
  <c r="AR317" i="1"/>
  <c r="AR181" i="1"/>
  <c r="AR118" i="1"/>
  <c r="AR27" i="1"/>
  <c r="AR276" i="1"/>
  <c r="AR321" i="1"/>
  <c r="AR226" i="1"/>
  <c r="AR329" i="1"/>
  <c r="AR80" i="1"/>
  <c r="AR36" i="1"/>
  <c r="AR291" i="1"/>
  <c r="AR350" i="1"/>
  <c r="AR297" i="1"/>
  <c r="AR255" i="1"/>
  <c r="AR209" i="1"/>
  <c r="AR50" i="1"/>
  <c r="AR131" i="1"/>
  <c r="AR324" i="1"/>
  <c r="AR103" i="1"/>
  <c r="AR277" i="1"/>
  <c r="AR127" i="1"/>
  <c r="AR244" i="1"/>
  <c r="AR7" i="1"/>
  <c r="AR303" i="1"/>
  <c r="AR311" i="1"/>
  <c r="AR245" i="1"/>
  <c r="AR71" i="1"/>
  <c r="AR108" i="1"/>
  <c r="AR218" i="1"/>
  <c r="AR153" i="1"/>
  <c r="AR274" i="1"/>
  <c r="AR119" i="1"/>
  <c r="AR162" i="1"/>
  <c r="AR98" i="1"/>
  <c r="AR15" i="1"/>
  <c r="AR110" i="1"/>
  <c r="AR336" i="1"/>
  <c r="AR126" i="1"/>
  <c r="AR338" i="1"/>
  <c r="AR113" i="1"/>
  <c r="AT110" i="1" l="1"/>
  <c r="AT49" i="1"/>
  <c r="AT303" i="1"/>
  <c r="AT210" i="1"/>
  <c r="AT314" i="1"/>
  <c r="AT337" i="1"/>
  <c r="AT222" i="1"/>
  <c r="AT143" i="1"/>
  <c r="AU143" i="1" s="1"/>
  <c r="AT261" i="1"/>
  <c r="AT15" i="1"/>
  <c r="AU15" i="1" s="1"/>
  <c r="AT149" i="1"/>
  <c r="AU149" i="1" s="1"/>
  <c r="AT266" i="1"/>
  <c r="AU266" i="1" s="1"/>
  <c r="AT207" i="1"/>
  <c r="AT142" i="1"/>
  <c r="AT351" i="1"/>
  <c r="AU351" i="1" s="1"/>
  <c r="AT92" i="1"/>
  <c r="AU92" i="1" s="1"/>
  <c r="AT279" i="1"/>
  <c r="AU279" i="1" s="1"/>
  <c r="AT270" i="1"/>
  <c r="AT80" i="1"/>
  <c r="AT228" i="1"/>
  <c r="AT257" i="1"/>
  <c r="AU257" i="1" s="1"/>
  <c r="AT85" i="1"/>
  <c r="AU85" i="1" s="1"/>
  <c r="AT107" i="1"/>
  <c r="AU107" i="1" s="1"/>
  <c r="AT329" i="1"/>
  <c r="AU329" i="1" s="1"/>
  <c r="AT18" i="1"/>
  <c r="AT28" i="1"/>
  <c r="AT354" i="1"/>
  <c r="AU354" i="1" s="1"/>
  <c r="AT163" i="1"/>
  <c r="AU163" i="1" s="1"/>
  <c r="AT12" i="1"/>
  <c r="AU12" i="1" s="1"/>
  <c r="AT306" i="1"/>
  <c r="AT166" i="1"/>
  <c r="AT256" i="1"/>
  <c r="AU256" i="1" s="1"/>
  <c r="AT248" i="1"/>
  <c r="AU248" i="1" s="1"/>
  <c r="AT31" i="1"/>
  <c r="AU31" i="1" s="1"/>
  <c r="AT114" i="1"/>
  <c r="AU114" i="1" s="1"/>
  <c r="AT11" i="1"/>
  <c r="AU11" i="1" s="1"/>
  <c r="AT235" i="1"/>
  <c r="AT206" i="1"/>
  <c r="AU206" i="1" s="1"/>
  <c r="AT242" i="1"/>
  <c r="AT82" i="1"/>
  <c r="AT106" i="1"/>
  <c r="AU106" i="1" s="1"/>
  <c r="AT193" i="1"/>
  <c r="AT353" i="1"/>
  <c r="AT280" i="1"/>
  <c r="AU280" i="1" s="1"/>
  <c r="AT68" i="1"/>
  <c r="AU68" i="1" s="1"/>
  <c r="AT140" i="1"/>
  <c r="AU140" i="1" s="1"/>
  <c r="AT130" i="1"/>
  <c r="AU130" i="1" s="1"/>
  <c r="AT205" i="1"/>
  <c r="AU205" i="1" s="1"/>
  <c r="AT350" i="1"/>
  <c r="AT159" i="1"/>
  <c r="AU159" i="1" s="1"/>
  <c r="AT208" i="1"/>
  <c r="AU208" i="1" s="1"/>
  <c r="AT200" i="1"/>
  <c r="AU200" i="1" s="1"/>
  <c r="AT54" i="1"/>
  <c r="AU54" i="1" s="1"/>
  <c r="AT169" i="1"/>
  <c r="AT124" i="1"/>
  <c r="AT156" i="1"/>
  <c r="AU156" i="1" s="1"/>
  <c r="AT13" i="1"/>
  <c r="AU13" i="1" s="1"/>
  <c r="AT25" i="1"/>
  <c r="AU25" i="1" s="1"/>
  <c r="AT199" i="1"/>
  <c r="AU199" i="1" s="1"/>
  <c r="AT275" i="1"/>
  <c r="AU275" i="1" s="1"/>
  <c r="AT100" i="1"/>
  <c r="AT96" i="1"/>
  <c r="AU96" i="1" s="1"/>
  <c r="AT252" i="1"/>
  <c r="AU252" i="1" s="1"/>
  <c r="AT307" i="1"/>
  <c r="AU307" i="1" s="1"/>
  <c r="AT128" i="1"/>
  <c r="AU128" i="1" s="1"/>
  <c r="AT274" i="1"/>
  <c r="AT103" i="1"/>
  <c r="AT226" i="1"/>
  <c r="AU226" i="1" s="1"/>
  <c r="AT194" i="1"/>
  <c r="AU194" i="1" s="1"/>
  <c r="AT239" i="1"/>
  <c r="AU239" i="1" s="1"/>
  <c r="AT155" i="1"/>
  <c r="AU155" i="1" s="1"/>
  <c r="AT215" i="1"/>
  <c r="AU215" i="1" s="1"/>
  <c r="AT112" i="1"/>
  <c r="AT246" i="1"/>
  <c r="AU246" i="1" s="1"/>
  <c r="AT247" i="1"/>
  <c r="AU247" i="1" s="1"/>
  <c r="AT269" i="1"/>
  <c r="AU269" i="1" s="1"/>
  <c r="AT251" i="1"/>
  <c r="AU251" i="1" s="1"/>
  <c r="AT178" i="1"/>
  <c r="AT262" i="1"/>
  <c r="AT164" i="1"/>
  <c r="AU164" i="1" s="1"/>
  <c r="AT305" i="1"/>
  <c r="AU305" i="1" s="1"/>
  <c r="AT179" i="1"/>
  <c r="AU179" i="1" s="1"/>
  <c r="AT170" i="1"/>
  <c r="AU170" i="1" s="1"/>
  <c r="AT229" i="1"/>
  <c r="AU229" i="1" s="1"/>
  <c r="AT168" i="1"/>
  <c r="AT72" i="1"/>
  <c r="AU72" i="1" s="1"/>
  <c r="AT196" i="1"/>
  <c r="AU196" i="1" s="1"/>
  <c r="AT233" i="1"/>
  <c r="AU233" i="1" s="1"/>
  <c r="AT212" i="1"/>
  <c r="AU212" i="1" s="1"/>
  <c r="AT214" i="1"/>
  <c r="AT327" i="1"/>
  <c r="AT198" i="1"/>
  <c r="AU198" i="1" s="1"/>
  <c r="AT315" i="1"/>
  <c r="AU315" i="1" s="1"/>
  <c r="AT283" i="1"/>
  <c r="AU283" i="1" s="1"/>
  <c r="AT60" i="1"/>
  <c r="AU60" i="1" s="1"/>
  <c r="AT177" i="1"/>
  <c r="AU177" i="1" s="1"/>
  <c r="AT254" i="1"/>
  <c r="AT36" i="1"/>
  <c r="AT234" i="1"/>
  <c r="AU234" i="1" s="1"/>
  <c r="AT145" i="1"/>
  <c r="AT259" i="1"/>
  <c r="AU259" i="1" s="1"/>
  <c r="AT111" i="1"/>
  <c r="AT319" i="1"/>
  <c r="AT182" i="1"/>
  <c r="AT295" i="1"/>
  <c r="AU295" i="1" s="1"/>
  <c r="AT133" i="1"/>
  <c r="AU133" i="1" s="1"/>
  <c r="AT299" i="1"/>
  <c r="AU299" i="1" s="1"/>
  <c r="AT61" i="1"/>
  <c r="AU61" i="1" s="1"/>
  <c r="AT273" i="1"/>
  <c r="AT83" i="1"/>
  <c r="AU83" i="1" s="1"/>
  <c r="AT136" i="1"/>
  <c r="AU136" i="1" s="1"/>
  <c r="AT77" i="1"/>
  <c r="AU77" i="1" s="1"/>
  <c r="AT52" i="1"/>
  <c r="AU52" i="1" s="1"/>
  <c r="AT63" i="1"/>
  <c r="AT102" i="1"/>
  <c r="AT105" i="1"/>
  <c r="AU105" i="1" s="1"/>
  <c r="AT76" i="1"/>
  <c r="AU76" i="1" s="1"/>
  <c r="AT64" i="1"/>
  <c r="AU64" i="1" s="1"/>
  <c r="AT17" i="1"/>
  <c r="AU17" i="1" s="1"/>
  <c r="AT165" i="1"/>
  <c r="AU165" i="1" s="1"/>
  <c r="AT221" i="1"/>
  <c r="AT180" i="1"/>
  <c r="AT171" i="1"/>
  <c r="AU171" i="1" s="1"/>
  <c r="AT294" i="1"/>
  <c r="AU294" i="1" s="1"/>
  <c r="AT62" i="1"/>
  <c r="AU62" i="1" s="1"/>
  <c r="AT120" i="1"/>
  <c r="AT253" i="1"/>
  <c r="AT20" i="1"/>
  <c r="AU20" i="1" s="1"/>
  <c r="AT250" i="1"/>
  <c r="AU250" i="1" s="1"/>
  <c r="AT7" i="1"/>
  <c r="AU7" i="1" s="1"/>
  <c r="AT172" i="1"/>
  <c r="AU172" i="1" s="1"/>
  <c r="AT258" i="1"/>
  <c r="AU258" i="1" s="1"/>
  <c r="AT21" i="1"/>
  <c r="AT326" i="1"/>
  <c r="AU326" i="1" s="1"/>
  <c r="AT144" i="1"/>
  <c r="AU144" i="1" s="1"/>
  <c r="AT58" i="1"/>
  <c r="AT127" i="1"/>
  <c r="AU127" i="1" s="1"/>
  <c r="AT81" i="1"/>
  <c r="AT41" i="1"/>
  <c r="AT44" i="1"/>
  <c r="AU44" i="1" s="1"/>
  <c r="AT324" i="1"/>
  <c r="AT276" i="1"/>
  <c r="AU276" i="1" s="1"/>
  <c r="AT227" i="1"/>
  <c r="AU227" i="1" s="1"/>
  <c r="AT67" i="1"/>
  <c r="AU67" i="1" s="1"/>
  <c r="AT286" i="1"/>
  <c r="AU286" i="1" s="1"/>
  <c r="AT282" i="1"/>
  <c r="AT347" i="1"/>
  <c r="AU347" i="1" s="1"/>
  <c r="AT65" i="1"/>
  <c r="AU65" i="1" s="1"/>
  <c r="AT217" i="1"/>
  <c r="AU217" i="1" s="1"/>
  <c r="AT188" i="1"/>
  <c r="AT6" i="1"/>
  <c r="AT204" i="1"/>
  <c r="AU204" i="1" s="1"/>
  <c r="AT335" i="1"/>
  <c r="AU335" i="1" s="1"/>
  <c r="AT184" i="1"/>
  <c r="AU184" i="1" s="1"/>
  <c r="AT202" i="1"/>
  <c r="AU202" i="1" s="1"/>
  <c r="AT330" i="1"/>
  <c r="AU330" i="1" s="1"/>
  <c r="AT34" i="1"/>
  <c r="AU34" i="1" s="1"/>
  <c r="AT265" i="1"/>
  <c r="AU265" i="1" s="1"/>
  <c r="AT211" i="1"/>
  <c r="AU211" i="1" s="1"/>
  <c r="AT152" i="1"/>
  <c r="AU152" i="1" s="1"/>
  <c r="AT91" i="1"/>
  <c r="AU91" i="1" s="1"/>
  <c r="AT33" i="1"/>
  <c r="AT29" i="1"/>
  <c r="AT220" i="1"/>
  <c r="AU220" i="1" s="1"/>
  <c r="AT89" i="1"/>
  <c r="AU89" i="1" s="1"/>
  <c r="AT325" i="1"/>
  <c r="AU325" i="1" s="1"/>
  <c r="AT237" i="1"/>
  <c r="AU237" i="1" s="1"/>
  <c r="AT332" i="1"/>
  <c r="AU332" i="1" s="1"/>
  <c r="AT348" i="1"/>
  <c r="AU348" i="1" s="1"/>
  <c r="AT48" i="1"/>
  <c r="AU48" i="1" s="1"/>
  <c r="AT291" i="1"/>
  <c r="AT160" i="1"/>
  <c r="AU160" i="1" s="1"/>
  <c r="AT236" i="1"/>
  <c r="AU236" i="1" s="1"/>
  <c r="AT244" i="1"/>
  <c r="AT323" i="1"/>
  <c r="AT201" i="1"/>
  <c r="AU201" i="1" s="1"/>
  <c r="AT162" i="1"/>
  <c r="AU162" i="1" s="1"/>
  <c r="AT56" i="1"/>
  <c r="AU56" i="1" s="1"/>
  <c r="AT4" i="1"/>
  <c r="AU4" i="1" s="1"/>
  <c r="AT304" i="1"/>
  <c r="AU304" i="1" s="1"/>
  <c r="AT218" i="1"/>
  <c r="AT50" i="1"/>
  <c r="AU50" i="1" s="1"/>
  <c r="AT27" i="1"/>
  <c r="AU27" i="1" s="1"/>
  <c r="AT278" i="1"/>
  <c r="AU278" i="1" s="1"/>
  <c r="AT342" i="1"/>
  <c r="AU342" i="1" s="1"/>
  <c r="AT333" i="1"/>
  <c r="AT5" i="1"/>
  <c r="AT316" i="1"/>
  <c r="AU316" i="1" s="1"/>
  <c r="AT243" i="1"/>
  <c r="AU243" i="1" s="1"/>
  <c r="AT238" i="1"/>
  <c r="AU238" i="1" s="1"/>
  <c r="AT240" i="1"/>
  <c r="AU240" i="1" s="1"/>
  <c r="AT46" i="1"/>
  <c r="AU46" i="1" s="1"/>
  <c r="AT35" i="1"/>
  <c r="AU35" i="1" s="1"/>
  <c r="AT137" i="1"/>
  <c r="AU137" i="1" s="1"/>
  <c r="AT150" i="1"/>
  <c r="AT47" i="1"/>
  <c r="AU47" i="1" s="1"/>
  <c r="AT290" i="1"/>
  <c r="AT224" i="1"/>
  <c r="AT264" i="1"/>
  <c r="AT135" i="1"/>
  <c r="AU135" i="1" s="1"/>
  <c r="AT341" i="1"/>
  <c r="AU341" i="1" s="1"/>
  <c r="AT94" i="1"/>
  <c r="AU94" i="1" s="1"/>
  <c r="AT123" i="1"/>
  <c r="AU123" i="1" s="1"/>
  <c r="AT189" i="1"/>
  <c r="AU189" i="1" s="1"/>
  <c r="AT38" i="1"/>
  <c r="AU38" i="1" s="1"/>
  <c r="AT203" i="1"/>
  <c r="AU203" i="1" s="1"/>
  <c r="AT268" i="1"/>
  <c r="AU268" i="1" s="1"/>
  <c r="AT40" i="1"/>
  <c r="AU40" i="1" s="1"/>
  <c r="AT301" i="1"/>
  <c r="AU301" i="1" s="1"/>
  <c r="AT352" i="1"/>
  <c r="AT349" i="1"/>
  <c r="AT183" i="1"/>
  <c r="AU183" i="1" s="1"/>
  <c r="AT219" i="1"/>
  <c r="AU219" i="1" s="1"/>
  <c r="AT312" i="1"/>
  <c r="AU312" i="1" s="1"/>
  <c r="AT288" i="1"/>
  <c r="AU288" i="1" s="1"/>
  <c r="AT241" i="1"/>
  <c r="AU241" i="1" s="1"/>
  <c r="AT97" i="1"/>
  <c r="AU97" i="1" s="1"/>
  <c r="AT267" i="1"/>
  <c r="AU267" i="1" s="1"/>
  <c r="AT161" i="1"/>
  <c r="AU161" i="1" s="1"/>
  <c r="AT296" i="1"/>
  <c r="AU296" i="1" s="1"/>
  <c r="AT53" i="1"/>
  <c r="AU53" i="1" s="1"/>
  <c r="AT334" i="1"/>
  <c r="AT119" i="1"/>
  <c r="AT321" i="1"/>
  <c r="AU321" i="1" s="1"/>
  <c r="AT9" i="1"/>
  <c r="AU9" i="1" s="1"/>
  <c r="AT71" i="1"/>
  <c r="AU71" i="1" s="1"/>
  <c r="AT43" i="1"/>
  <c r="AU43" i="1" s="1"/>
  <c r="AT51" i="1"/>
  <c r="AU51" i="1" s="1"/>
  <c r="AT75" i="1"/>
  <c r="AU75" i="1" s="1"/>
  <c r="AT10" i="1"/>
  <c r="AU10" i="1" s="1"/>
  <c r="AT230" i="1"/>
  <c r="AU230" i="1" s="1"/>
  <c r="AT134" i="1"/>
  <c r="AU134" i="1" s="1"/>
  <c r="AT151" i="1"/>
  <c r="AU151" i="1" s="1"/>
  <c r="AT116" i="1"/>
  <c r="AU116" i="1" s="1"/>
  <c r="AT320" i="1"/>
  <c r="AT187" i="1"/>
  <c r="AU187" i="1" s="1"/>
  <c r="AT32" i="1"/>
  <c r="AU32" i="1" s="1"/>
  <c r="AT19" i="1"/>
  <c r="AU19" i="1" s="1"/>
  <c r="AT138" i="1"/>
  <c r="AU138" i="1" s="1"/>
  <c r="AT263" i="1"/>
  <c r="AU263" i="1" s="1"/>
  <c r="AT195" i="1"/>
  <c r="AU195" i="1" s="1"/>
  <c r="AT95" i="1"/>
  <c r="AU95" i="1" s="1"/>
  <c r="AT8" i="1"/>
  <c r="AU8" i="1" s="1"/>
  <c r="AT344" i="1"/>
  <c r="AU344" i="1" s="1"/>
  <c r="AT57" i="1"/>
  <c r="AU57" i="1" s="1"/>
  <c r="AT293" i="1"/>
  <c r="AU293" i="1" s="1"/>
  <c r="AT23" i="1"/>
  <c r="AT104" i="1"/>
  <c r="AU104" i="1" s="1"/>
  <c r="AT121" i="1"/>
  <c r="AU121" i="1" s="1"/>
  <c r="AT284" i="1"/>
  <c r="AU284" i="1" s="1"/>
  <c r="AT39" i="1"/>
  <c r="AU39" i="1" s="1"/>
  <c r="AT59" i="1"/>
  <c r="AU59" i="1" s="1"/>
  <c r="AT3" i="1"/>
  <c r="AU3" i="1" s="1"/>
  <c r="AT302" i="1"/>
  <c r="AT285" i="1"/>
  <c r="AU285" i="1" s="1"/>
  <c r="AT125" i="1"/>
  <c r="AU125" i="1" s="1"/>
  <c r="AT98" i="1"/>
  <c r="AU98" i="1" s="1"/>
  <c r="AT331" i="1"/>
  <c r="AT16" i="1"/>
  <c r="AT84" i="1"/>
  <c r="AU84" i="1" s="1"/>
  <c r="AT190" i="1"/>
  <c r="AU190" i="1" s="1"/>
  <c r="AT79" i="1"/>
  <c r="AU79" i="1" s="1"/>
  <c r="AT260" i="1"/>
  <c r="AU260" i="1" s="1"/>
  <c r="AT174" i="1"/>
  <c r="AU174" i="1" s="1"/>
  <c r="AT277" i="1"/>
  <c r="AU277" i="1" s="1"/>
  <c r="AT147" i="1"/>
  <c r="AU147" i="1" s="1"/>
  <c r="AT131" i="1"/>
  <c r="AU131" i="1" s="1"/>
  <c r="AT108" i="1"/>
  <c r="AU108" i="1" s="1"/>
  <c r="AT209" i="1"/>
  <c r="AU209" i="1" s="1"/>
  <c r="AT129" i="1"/>
  <c r="AT245" i="1"/>
  <c r="AT181" i="1"/>
  <c r="AU181" i="1" s="1"/>
  <c r="AT176" i="1"/>
  <c r="AU176" i="1" s="1"/>
  <c r="AT73" i="1"/>
  <c r="AU73" i="1" s="1"/>
  <c r="AT87" i="1"/>
  <c r="AU87" i="1" s="1"/>
  <c r="AT185" i="1"/>
  <c r="AU185" i="1" s="1"/>
  <c r="AT175" i="1"/>
  <c r="AU175" i="1" s="1"/>
  <c r="AT146" i="1"/>
  <c r="AU146" i="1" s="1"/>
  <c r="AT232" i="1"/>
  <c r="AU232" i="1" s="1"/>
  <c r="AT343" i="1"/>
  <c r="AU343" i="1" s="1"/>
  <c r="AT310" i="1"/>
  <c r="AU310" i="1" s="1"/>
  <c r="AT99" i="1"/>
  <c r="AU99" i="1" s="1"/>
  <c r="AT216" i="1"/>
  <c r="AT298" i="1"/>
  <c r="AU298" i="1" s="1"/>
  <c r="AT139" i="1"/>
  <c r="AU139" i="1" s="1"/>
  <c r="AT14" i="1"/>
  <c r="AU14" i="1" s="1"/>
  <c r="AT173" i="1"/>
  <c r="AU173" i="1" s="1"/>
  <c r="AT300" i="1"/>
  <c r="AU300" i="1" s="1"/>
  <c r="AT167" i="1"/>
  <c r="AU167" i="1" s="1"/>
  <c r="AT30" i="1"/>
  <c r="AU30" i="1" s="1"/>
  <c r="AT37" i="1"/>
  <c r="AU37" i="1" s="1"/>
  <c r="AT322" i="1"/>
  <c r="AU322" i="1" s="1"/>
  <c r="AT271" i="1"/>
  <c r="AU271" i="1" s="1"/>
  <c r="AT115" i="1"/>
  <c r="AT231" i="1"/>
  <c r="AT24" i="1"/>
  <c r="AU24" i="1" s="1"/>
  <c r="AT70" i="1"/>
  <c r="AU70" i="1" s="1"/>
  <c r="AT90" i="1"/>
  <c r="AU90" i="1" s="1"/>
  <c r="AT223" i="1"/>
  <c r="AU223" i="1" s="1"/>
  <c r="AT289" i="1"/>
  <c r="AU289" i="1" s="1"/>
  <c r="AT339" i="1"/>
  <c r="AU339" i="1" s="1"/>
  <c r="AT55" i="1"/>
  <c r="AU55" i="1" s="1"/>
  <c r="AT272" i="1"/>
  <c r="AU272" i="1" s="1"/>
  <c r="AT66" i="1"/>
  <c r="AU66" i="1" s="1"/>
  <c r="AT225" i="1"/>
  <c r="AU225" i="1" s="1"/>
  <c r="AT109" i="1"/>
  <c r="AU109" i="1" s="1"/>
  <c r="AT117" i="1"/>
  <c r="AT42" i="1"/>
  <c r="AU42" i="1" s="1"/>
  <c r="AT132" i="1"/>
  <c r="AU132" i="1" s="1"/>
  <c r="AT292" i="1"/>
  <c r="AU292" i="1" s="1"/>
  <c r="AT148" i="1"/>
  <c r="AU148" i="1" s="1"/>
  <c r="AT93" i="1"/>
  <c r="AU93" i="1" s="1"/>
  <c r="AT78" i="1"/>
  <c r="AU78" i="1" s="1"/>
  <c r="AT318" i="1"/>
  <c r="AU318" i="1" s="1"/>
  <c r="AT153" i="1"/>
  <c r="AU153" i="1" s="1"/>
  <c r="AT313" i="1"/>
  <c r="AU313" i="1" s="1"/>
  <c r="AT113" i="1"/>
  <c r="AU113" i="1" s="1"/>
  <c r="AT338" i="1"/>
  <c r="AU338" i="1" s="1"/>
  <c r="AT118" i="1"/>
  <c r="AT69" i="1"/>
  <c r="AU69" i="1" s="1"/>
  <c r="AT126" i="1"/>
  <c r="AU126" i="1" s="1"/>
  <c r="AT255" i="1"/>
  <c r="AU255" i="1" s="1"/>
  <c r="AT336" i="1"/>
  <c r="AU336" i="1" s="1"/>
  <c r="AT311" i="1"/>
  <c r="AU311" i="1" s="1"/>
  <c r="AT297" i="1"/>
  <c r="AU297" i="1" s="1"/>
  <c r="AT317" i="1"/>
  <c r="AU317" i="1" s="1"/>
  <c r="AT186" i="1"/>
  <c r="AU186" i="1" s="1"/>
  <c r="AT308" i="1"/>
  <c r="AU308" i="1" s="1"/>
  <c r="AT88" i="1"/>
  <c r="AU88" i="1" s="1"/>
  <c r="AT213" i="1"/>
  <c r="AU213" i="1" s="1"/>
  <c r="AT45" i="1"/>
  <c r="AU45" i="1" s="1"/>
  <c r="AT249" i="1"/>
  <c r="AU249" i="1" s="1"/>
  <c r="AT281" i="1"/>
  <c r="AU281" i="1" s="1"/>
  <c r="AT192" i="1"/>
  <c r="AU192" i="1" s="1"/>
  <c r="AT191" i="1"/>
  <c r="AU191" i="1" s="1"/>
  <c r="AT346" i="1"/>
  <c r="AU346" i="1" s="1"/>
  <c r="AT26" i="1"/>
  <c r="AU26" i="1" s="1"/>
  <c r="AT122" i="1"/>
  <c r="AU122" i="1" s="1"/>
  <c r="AT154" i="1"/>
  <c r="AU154" i="1" s="1"/>
  <c r="AT141" i="1"/>
  <c r="AU141" i="1" s="1"/>
  <c r="AT328" i="1"/>
  <c r="AU328" i="1" s="1"/>
  <c r="AT309" i="1"/>
  <c r="AU309" i="1" s="1"/>
  <c r="AT345" i="1"/>
  <c r="AU345" i="1" s="1"/>
  <c r="AT197" i="1"/>
  <c r="AU197" i="1" s="1"/>
  <c r="AT22" i="1"/>
  <c r="AU22" i="1" s="1"/>
  <c r="AT86" i="1"/>
  <c r="AU86" i="1" s="1"/>
  <c r="AT101" i="1"/>
  <c r="AU101" i="1" s="1"/>
  <c r="AT74" i="1"/>
  <c r="AU74" i="1" s="1"/>
  <c r="AT158" i="1"/>
  <c r="AU158" i="1" s="1"/>
  <c r="AT340" i="1"/>
  <c r="AU340" i="1" s="1"/>
  <c r="AT157" i="1"/>
  <c r="AU157" i="1" s="1"/>
  <c r="AT287" i="1"/>
  <c r="AU287" i="1" s="1"/>
  <c r="AU334" i="1"/>
  <c r="AU129" i="1"/>
  <c r="AU214" i="1"/>
  <c r="AU242" i="1"/>
  <c r="AU324" i="1"/>
  <c r="AU303" i="1"/>
  <c r="AU16" i="1"/>
  <c r="AU274" i="1"/>
  <c r="AU110" i="1"/>
  <c r="AU331" i="1"/>
  <c r="AU319" i="1"/>
  <c r="AU273" i="1"/>
  <c r="AU306" i="1"/>
  <c r="AU333" i="1"/>
  <c r="AU337" i="1"/>
  <c r="AU231" i="1"/>
  <c r="AU244" i="1"/>
  <c r="AU124" i="1"/>
  <c r="AU353" i="1"/>
  <c r="AU120" i="1"/>
  <c r="AU352" i="1"/>
  <c r="AU282" i="1"/>
  <c r="AU253" i="1"/>
  <c r="AU41" i="1"/>
  <c r="AU270" i="1"/>
  <c r="AU112" i="1"/>
  <c r="AU216" i="1"/>
  <c r="AU145" i="1"/>
  <c r="AU168" i="1"/>
  <c r="AU21" i="1"/>
  <c r="AU49" i="1"/>
  <c r="AU261" i="1"/>
  <c r="AU28" i="1"/>
  <c r="AU33" i="1"/>
  <c r="AU314" i="1"/>
  <c r="AU349" i="1"/>
  <c r="AU63" i="1"/>
  <c r="AU166" i="1"/>
  <c r="AU58" i="1"/>
  <c r="AU210" i="1"/>
  <c r="AU218" i="1"/>
  <c r="AU254" i="1"/>
  <c r="AU182" i="1"/>
  <c r="AU290" i="1"/>
  <c r="AU188" i="1"/>
  <c r="AU193" i="1"/>
  <c r="AU115" i="1"/>
  <c r="AU5" i="1"/>
  <c r="AU302" i="1"/>
  <c r="AU111" i="1"/>
  <c r="AU103" i="1"/>
  <c r="AU82" i="1"/>
  <c r="AU178" i="1"/>
  <c r="AU36" i="1"/>
  <c r="AU222" i="1"/>
  <c r="AU207" i="1"/>
  <c r="AU81" i="1"/>
  <c r="AU169" i="1"/>
  <c r="AU323" i="1"/>
  <c r="AU224" i="1"/>
  <c r="AU29" i="1"/>
  <c r="AU150" i="1"/>
  <c r="AU6" i="1"/>
  <c r="AU100" i="1"/>
  <c r="AU235" i="1"/>
  <c r="AU291" i="1"/>
  <c r="AU118" i="1"/>
  <c r="AT2" i="1"/>
  <c r="AU2" i="1" s="1"/>
  <c r="AU228" i="1"/>
  <c r="AU264" i="1"/>
  <c r="AU80" i="1"/>
  <c r="AU221" i="1"/>
  <c r="AU23" i="1"/>
  <c r="AU102" i="1"/>
  <c r="AU117" i="1"/>
  <c r="AU350" i="1"/>
  <c r="AU327" i="1"/>
  <c r="AU18" i="1"/>
  <c r="AU142" i="1"/>
  <c r="AU119" i="1"/>
  <c r="AU262" i="1"/>
  <c r="AU245" i="1"/>
  <c r="AU180" i="1"/>
  <c r="AU320" i="1"/>
</calcChain>
</file>

<file path=xl/sharedStrings.xml><?xml version="1.0" encoding="utf-8"?>
<sst xmlns="http://schemas.openxmlformats.org/spreadsheetml/2006/main" count="5372" uniqueCount="453">
  <si>
    <t>TeamName</t>
  </si>
  <si>
    <t>Tempo</t>
  </si>
  <si>
    <t>RankTempo</t>
  </si>
  <si>
    <t>AdjTempo</t>
  </si>
  <si>
    <t>RankAdjTempo</t>
  </si>
  <si>
    <t>OE</t>
  </si>
  <si>
    <t>RankOE</t>
  </si>
  <si>
    <t>AdjOE</t>
  </si>
  <si>
    <t>RankAdjOE</t>
  </si>
  <si>
    <t>DE</t>
  </si>
  <si>
    <t>RankDE</t>
  </si>
  <si>
    <t>AdjDE</t>
  </si>
  <si>
    <t>RankAdjDE</t>
  </si>
  <si>
    <t>AdjEM</t>
  </si>
  <si>
    <t>RankAdjEM</t>
  </si>
  <si>
    <t>A-N</t>
  </si>
  <si>
    <t>H</t>
  </si>
  <si>
    <t>AN-H AVG</t>
  </si>
  <si>
    <t>Rank AN-H</t>
  </si>
  <si>
    <t>Champ Filter</t>
  </si>
  <si>
    <t>Power Filter</t>
  </si>
  <si>
    <t>TOP RANK (P/C)</t>
  </si>
  <si>
    <t>TEAM</t>
  </si>
  <si>
    <t>CHAMP DV</t>
  </si>
  <si>
    <t>CHAMP DV 2</t>
  </si>
  <si>
    <t>DAVIS VALUE</t>
  </si>
  <si>
    <t>TOP 30?</t>
  </si>
  <si>
    <t>Noinclude</t>
  </si>
  <si>
    <t>Power 9?</t>
  </si>
  <si>
    <t>Power 7?</t>
  </si>
  <si>
    <t>Abilene Christian</t>
  </si>
  <si>
    <t>Air Force</t>
  </si>
  <si>
    <t>Akron</t>
  </si>
  <si>
    <t>Alabama</t>
  </si>
  <si>
    <t>Alabama A&amp;M</t>
  </si>
  <si>
    <t>Alabama St.</t>
  </si>
  <si>
    <t>Albany</t>
  </si>
  <si>
    <t>Alcorn St.</t>
  </si>
  <si>
    <t>American</t>
  </si>
  <si>
    <t>Appalachian St.</t>
  </si>
  <si>
    <t>Arizona</t>
  </si>
  <si>
    <t>Arizona St.</t>
  </si>
  <si>
    <t>Arkansas</t>
  </si>
  <si>
    <t>Arkansas Pine Bluff</t>
  </si>
  <si>
    <t>Arkansas St.</t>
  </si>
  <si>
    <t>Army</t>
  </si>
  <si>
    <t>Auburn</t>
  </si>
  <si>
    <t>Austin Peay</t>
  </si>
  <si>
    <t>Ball St.</t>
  </si>
  <si>
    <t>Baylor</t>
  </si>
  <si>
    <t>Belmont</t>
  </si>
  <si>
    <t>Bethune Cookman</t>
  </si>
  <si>
    <t>Binghamton</t>
  </si>
  <si>
    <t>Boise St.</t>
  </si>
  <si>
    <t>Boston College</t>
  </si>
  <si>
    <t>Boston University</t>
  </si>
  <si>
    <t>Bowling Green</t>
  </si>
  <si>
    <t>Bradley</t>
  </si>
  <si>
    <t>Brown</t>
  </si>
  <si>
    <t>Bryant</t>
  </si>
  <si>
    <t>Bucknell</t>
  </si>
  <si>
    <t>Buffalo</t>
  </si>
  <si>
    <t>Butler</t>
  </si>
  <si>
    <t>BYU</t>
  </si>
  <si>
    <t>Cal Baptist</t>
  </si>
  <si>
    <t>Cal Poly</t>
  </si>
  <si>
    <t>Cal St. Bakersfield</t>
  </si>
  <si>
    <t>Cal St. Fullerton</t>
  </si>
  <si>
    <t>Cal St. Northridge</t>
  </si>
  <si>
    <t>California</t>
  </si>
  <si>
    <t>Campbell</t>
  </si>
  <si>
    <t>Canisius</t>
  </si>
  <si>
    <t>Central Arkansas</t>
  </si>
  <si>
    <t>Central Connecticut</t>
  </si>
  <si>
    <t>Central Michigan</t>
  </si>
  <si>
    <t>Charleston</t>
  </si>
  <si>
    <t>Charleston Southern</t>
  </si>
  <si>
    <t>Charlotte</t>
  </si>
  <si>
    <t>Chattanooga</t>
  </si>
  <si>
    <t>Chicago St.</t>
  </si>
  <si>
    <t>Cincinnati</t>
  </si>
  <si>
    <t>Clemson</t>
  </si>
  <si>
    <t>Cleveland St.</t>
  </si>
  <si>
    <t>Coastal Carolina</t>
  </si>
  <si>
    <t>Colgate</t>
  </si>
  <si>
    <t>Colorado</t>
  </si>
  <si>
    <t>Colorado St.</t>
  </si>
  <si>
    <t>Columbia</t>
  </si>
  <si>
    <t>Connecticut</t>
  </si>
  <si>
    <t>Coppin St.</t>
  </si>
  <si>
    <t>Cornell</t>
  </si>
  <si>
    <t>Creighton</t>
  </si>
  <si>
    <t>Dartmouth</t>
  </si>
  <si>
    <t>Davidson</t>
  </si>
  <si>
    <t>Dayton</t>
  </si>
  <si>
    <t>Delaware</t>
  </si>
  <si>
    <t>Delaware St.</t>
  </si>
  <si>
    <t>Denver</t>
  </si>
  <si>
    <t>DePaul</t>
  </si>
  <si>
    <t>Detroit</t>
  </si>
  <si>
    <t>Drake</t>
  </si>
  <si>
    <t>Drexel</t>
  </si>
  <si>
    <t>Duke</t>
  </si>
  <si>
    <t>Duquesne</t>
  </si>
  <si>
    <t>East Carolina</t>
  </si>
  <si>
    <t>East Tennessee St.</t>
  </si>
  <si>
    <t>Eastern Illinois</t>
  </si>
  <si>
    <t>Eastern Kentucky</t>
  </si>
  <si>
    <t>Eastern Michigan</t>
  </si>
  <si>
    <t>Eastern Washington</t>
  </si>
  <si>
    <t>Elon</t>
  </si>
  <si>
    <t>Evansville</t>
  </si>
  <si>
    <t>Fairfield</t>
  </si>
  <si>
    <t>Fairleigh Dickinson</t>
  </si>
  <si>
    <t>FIU</t>
  </si>
  <si>
    <t>Florida</t>
  </si>
  <si>
    <t>Florida A&amp;M</t>
  </si>
  <si>
    <t>Florida Atlantic</t>
  </si>
  <si>
    <t>Florida Gulf Coast</t>
  </si>
  <si>
    <t>Florida St.</t>
  </si>
  <si>
    <t>Fordham</t>
  </si>
  <si>
    <t>Fresno St.</t>
  </si>
  <si>
    <t>Furman</t>
  </si>
  <si>
    <t>Gardner Webb</t>
  </si>
  <si>
    <t>George Mason</t>
  </si>
  <si>
    <t>George Washington</t>
  </si>
  <si>
    <t>Georgetown</t>
  </si>
  <si>
    <t>Georgia</t>
  </si>
  <si>
    <t>Georgia Southern</t>
  </si>
  <si>
    <t>Georgia St.</t>
  </si>
  <si>
    <t>Georgia Tech</t>
  </si>
  <si>
    <t>Gonzaga</t>
  </si>
  <si>
    <t>Grambling St.</t>
  </si>
  <si>
    <t>Grand Canyon</t>
  </si>
  <si>
    <t>Green Bay</t>
  </si>
  <si>
    <t>Hampton</t>
  </si>
  <si>
    <t>Hartford</t>
  </si>
  <si>
    <t>Harvard</t>
  </si>
  <si>
    <t>Hawaii</t>
  </si>
  <si>
    <t>High Point</t>
  </si>
  <si>
    <t>Hofstra</t>
  </si>
  <si>
    <t>Holy Cross</t>
  </si>
  <si>
    <t>Houston</t>
  </si>
  <si>
    <t>Houston Baptist</t>
  </si>
  <si>
    <t>Howard</t>
  </si>
  <si>
    <t>Idaho</t>
  </si>
  <si>
    <t>Idaho St.</t>
  </si>
  <si>
    <t>Illinois</t>
  </si>
  <si>
    <t>Illinois Chicago</t>
  </si>
  <si>
    <t>Illinois St.</t>
  </si>
  <si>
    <t>Incarnate Word</t>
  </si>
  <si>
    <t>Indiana</t>
  </si>
  <si>
    <t>Indiana St.</t>
  </si>
  <si>
    <t>Iona</t>
  </si>
  <si>
    <t>Iowa</t>
  </si>
  <si>
    <t>Iowa St.</t>
  </si>
  <si>
    <t>IUPUI</t>
  </si>
  <si>
    <t>Jackson St.</t>
  </si>
  <si>
    <t>Jacksonville</t>
  </si>
  <si>
    <t>Jacksonville St.</t>
  </si>
  <si>
    <t>James Madison</t>
  </si>
  <si>
    <t>Kansas</t>
  </si>
  <si>
    <t>Kansas St.</t>
  </si>
  <si>
    <t>Kennesaw St.</t>
  </si>
  <si>
    <t>Kent St.</t>
  </si>
  <si>
    <t>Kentucky</t>
  </si>
  <si>
    <t>La Salle</t>
  </si>
  <si>
    <t>Lafayette</t>
  </si>
  <si>
    <t>Lamar</t>
  </si>
  <si>
    <t>Lehigh</t>
  </si>
  <si>
    <t>Liberty</t>
  </si>
  <si>
    <t>Lipscomb</t>
  </si>
  <si>
    <t>Little Rock</t>
  </si>
  <si>
    <t>LIU Brooklyn</t>
  </si>
  <si>
    <t>Long Beach St.</t>
  </si>
  <si>
    <t>Longwood</t>
  </si>
  <si>
    <t>Louisiana</t>
  </si>
  <si>
    <t>Louisiana Monroe</t>
  </si>
  <si>
    <t>Louisiana Tech</t>
  </si>
  <si>
    <t>Louisville</t>
  </si>
  <si>
    <t>Loyola Chicago</t>
  </si>
  <si>
    <t>Loyola Marymount</t>
  </si>
  <si>
    <t>Loyola MD</t>
  </si>
  <si>
    <t>LSU</t>
  </si>
  <si>
    <t>Maine</t>
  </si>
  <si>
    <t>Manhattan</t>
  </si>
  <si>
    <t>Marist</t>
  </si>
  <si>
    <t>Marquette</t>
  </si>
  <si>
    <t>Marshall</t>
  </si>
  <si>
    <t>Maryland</t>
  </si>
  <si>
    <t>Maryland Eastern Shore</t>
  </si>
  <si>
    <t>Massachusetts</t>
  </si>
  <si>
    <t>McNeese St.</t>
  </si>
  <si>
    <t>Memphis</t>
  </si>
  <si>
    <t>Mercer</t>
  </si>
  <si>
    <t>Miami FL</t>
  </si>
  <si>
    <t>Miami OH</t>
  </si>
  <si>
    <t>Michigan</t>
  </si>
  <si>
    <t>Michigan St.</t>
  </si>
  <si>
    <t>Middle Tennessee</t>
  </si>
  <si>
    <t>Milwaukee</t>
  </si>
  <si>
    <t>Minnesota</t>
  </si>
  <si>
    <t>Mississippi</t>
  </si>
  <si>
    <t>Mississippi St.</t>
  </si>
  <si>
    <t>Mississippi Valley St.</t>
  </si>
  <si>
    <t>Missouri</t>
  </si>
  <si>
    <t>Missouri St.</t>
  </si>
  <si>
    <t>Monmouth</t>
  </si>
  <si>
    <t>Montana</t>
  </si>
  <si>
    <t>Montana St.</t>
  </si>
  <si>
    <t>Morehead St.</t>
  </si>
  <si>
    <t>Morgan St.</t>
  </si>
  <si>
    <t>Mount St. Mary's</t>
  </si>
  <si>
    <t>Murray St.</t>
  </si>
  <si>
    <t>N.C. State</t>
  </si>
  <si>
    <t>Navy</t>
  </si>
  <si>
    <t>Nebraska</t>
  </si>
  <si>
    <t>Nebraska Omaha</t>
  </si>
  <si>
    <t>Nevada</t>
  </si>
  <si>
    <t>New Hampshire</t>
  </si>
  <si>
    <t>New Mexico</t>
  </si>
  <si>
    <t>New Mexico St.</t>
  </si>
  <si>
    <t>New Orleans</t>
  </si>
  <si>
    <t>Niagara</t>
  </si>
  <si>
    <t>Nicholls St.</t>
  </si>
  <si>
    <t>NJIT</t>
  </si>
  <si>
    <t>Norfolk St.</t>
  </si>
  <si>
    <t>North Alabama</t>
  </si>
  <si>
    <t>North Carolina</t>
  </si>
  <si>
    <t>North Carolina A&amp;T</t>
  </si>
  <si>
    <t>North Carolina Central</t>
  </si>
  <si>
    <t>North Dakota</t>
  </si>
  <si>
    <t>North Dakota St.</t>
  </si>
  <si>
    <t>North Florida</t>
  </si>
  <si>
    <t>North Texas</t>
  </si>
  <si>
    <t>Northeastern</t>
  </si>
  <si>
    <t>Northern Arizona</t>
  </si>
  <si>
    <t>Northern Colorado</t>
  </si>
  <si>
    <t>Northern Illinois</t>
  </si>
  <si>
    <t>Northern Iowa</t>
  </si>
  <si>
    <t>Northern Kentucky</t>
  </si>
  <si>
    <t>Northwestern</t>
  </si>
  <si>
    <t>Northwestern St.</t>
  </si>
  <si>
    <t>Notre Dame</t>
  </si>
  <si>
    <t>Oakland</t>
  </si>
  <si>
    <t>Ohio</t>
  </si>
  <si>
    <t>Ohio St.</t>
  </si>
  <si>
    <t>Oklahoma</t>
  </si>
  <si>
    <t>Oklahoma St.</t>
  </si>
  <si>
    <t>Old Dominion</t>
  </si>
  <si>
    <t>Oral Roberts</t>
  </si>
  <si>
    <t>Oregon</t>
  </si>
  <si>
    <t>Oregon St.</t>
  </si>
  <si>
    <t>Pacific</t>
  </si>
  <si>
    <t>Penn</t>
  </si>
  <si>
    <t>Penn St.</t>
  </si>
  <si>
    <t>Pepperdine</t>
  </si>
  <si>
    <t>Pittsburgh</t>
  </si>
  <si>
    <t>Portland</t>
  </si>
  <si>
    <t>Portland St.</t>
  </si>
  <si>
    <t>Prairie View A&amp;M</t>
  </si>
  <si>
    <t>Presbyterian</t>
  </si>
  <si>
    <t>Princeton</t>
  </si>
  <si>
    <t>Providence</t>
  </si>
  <si>
    <t>Purdue</t>
  </si>
  <si>
    <t>Purdue Fort Wayne</t>
  </si>
  <si>
    <t>Quinnipiac</t>
  </si>
  <si>
    <t>Radford</t>
  </si>
  <si>
    <t>Rhode Island</t>
  </si>
  <si>
    <t>Rice</t>
  </si>
  <si>
    <t>Richmond</t>
  </si>
  <si>
    <t>Rider</t>
  </si>
  <si>
    <t>Robert Morris</t>
  </si>
  <si>
    <t>Rutgers</t>
  </si>
  <si>
    <t>Sacramento St.</t>
  </si>
  <si>
    <t>Sacred Heart</t>
  </si>
  <si>
    <t>Saint Joseph's</t>
  </si>
  <si>
    <t>Saint Louis</t>
  </si>
  <si>
    <t>Saint Mary's</t>
  </si>
  <si>
    <t>Saint Peter's</t>
  </si>
  <si>
    <t>Sam Houston St.</t>
  </si>
  <si>
    <t>Samford</t>
  </si>
  <si>
    <t>San Diego</t>
  </si>
  <si>
    <t>San Diego St.</t>
  </si>
  <si>
    <t>San Francisco</t>
  </si>
  <si>
    <t>San Jose St.</t>
  </si>
  <si>
    <t>Santa Clara</t>
  </si>
  <si>
    <t>Savannah St.</t>
  </si>
  <si>
    <t>Seattle</t>
  </si>
  <si>
    <t>Seton Hall</t>
  </si>
  <si>
    <t>Siena</t>
  </si>
  <si>
    <t>SIU Edwardsville</t>
  </si>
  <si>
    <t>SMU</t>
  </si>
  <si>
    <t>South Alabama</t>
  </si>
  <si>
    <t>South Carolina</t>
  </si>
  <si>
    <t>South Carolina St.</t>
  </si>
  <si>
    <t>South Dakota</t>
  </si>
  <si>
    <t>South Dakota St.</t>
  </si>
  <si>
    <t>South Florida</t>
  </si>
  <si>
    <t>Southeast Missouri St.</t>
  </si>
  <si>
    <t>Southeastern Louisiana</t>
  </si>
  <si>
    <t>Southern</t>
  </si>
  <si>
    <t>Southern Illinois</t>
  </si>
  <si>
    <t>Southern Miss</t>
  </si>
  <si>
    <t>Southern Utah</t>
  </si>
  <si>
    <t>St. Bonaventure</t>
  </si>
  <si>
    <t>St. Francis NY</t>
  </si>
  <si>
    <t>St. Francis PA</t>
  </si>
  <si>
    <t>St. John's</t>
  </si>
  <si>
    <t>Stanford</t>
  </si>
  <si>
    <t>Stephen F. Austin</t>
  </si>
  <si>
    <t>Stetson</t>
  </si>
  <si>
    <t>Stony Brook</t>
  </si>
  <si>
    <t>Syracuse</t>
  </si>
  <si>
    <t>TCU</t>
  </si>
  <si>
    <t>Temple</t>
  </si>
  <si>
    <t>Tennessee</t>
  </si>
  <si>
    <t>Tennessee Martin</t>
  </si>
  <si>
    <t>Tennessee St.</t>
  </si>
  <si>
    <t>Tennessee Tech</t>
  </si>
  <si>
    <t>Texas</t>
  </si>
  <si>
    <t>Texas A&amp;M</t>
  </si>
  <si>
    <t>Texas A&amp;M Corpus Chris</t>
  </si>
  <si>
    <t>Texas Southern</t>
  </si>
  <si>
    <t>Texas St.</t>
  </si>
  <si>
    <t>Texas Tech</t>
  </si>
  <si>
    <t>The Citadel</t>
  </si>
  <si>
    <t>Toledo</t>
  </si>
  <si>
    <t>Towson</t>
  </si>
  <si>
    <t>Troy</t>
  </si>
  <si>
    <t>Tulane</t>
  </si>
  <si>
    <t>Tulsa</t>
  </si>
  <si>
    <t>UAB</t>
  </si>
  <si>
    <t>UC Davis</t>
  </si>
  <si>
    <t>UC Irvine</t>
  </si>
  <si>
    <t>UC Riverside</t>
  </si>
  <si>
    <t>UC Santa Barbara</t>
  </si>
  <si>
    <t>UCF</t>
  </si>
  <si>
    <t>UCLA</t>
  </si>
  <si>
    <t>UMass Lowell</t>
  </si>
  <si>
    <t>UMBC</t>
  </si>
  <si>
    <t>UMKC</t>
  </si>
  <si>
    <t>UNC Asheville</t>
  </si>
  <si>
    <t>UNC Greensboro</t>
  </si>
  <si>
    <t>UNC Wilmington</t>
  </si>
  <si>
    <t>UNLV</t>
  </si>
  <si>
    <t>USC</t>
  </si>
  <si>
    <t>USC Upstate</t>
  </si>
  <si>
    <t>UT Arlington</t>
  </si>
  <si>
    <t>UT Rio Grande Valley</t>
  </si>
  <si>
    <t>Utah</t>
  </si>
  <si>
    <t>Utah St.</t>
  </si>
  <si>
    <t>Utah Valley</t>
  </si>
  <si>
    <t>UTEP</t>
  </si>
  <si>
    <t>UTSA</t>
  </si>
  <si>
    <t>Valparaiso</t>
  </si>
  <si>
    <t>Vanderbilt</t>
  </si>
  <si>
    <t>VCU</t>
  </si>
  <si>
    <t>Vermont</t>
  </si>
  <si>
    <t>Villanova</t>
  </si>
  <si>
    <t>Virginia</t>
  </si>
  <si>
    <t>Virginia Tech</t>
  </si>
  <si>
    <t>VMI</t>
  </si>
  <si>
    <t>Wagner</t>
  </si>
  <si>
    <t>Wake Forest</t>
  </si>
  <si>
    <t>Washington</t>
  </si>
  <si>
    <t>Washington St.</t>
  </si>
  <si>
    <t>Weber St.</t>
  </si>
  <si>
    <t>West Virginia</t>
  </si>
  <si>
    <t>Western Carolina</t>
  </si>
  <si>
    <t>Western Illinois</t>
  </si>
  <si>
    <t>Western Kentucky</t>
  </si>
  <si>
    <t>Western Michigan</t>
  </si>
  <si>
    <t>Wichita St.</t>
  </si>
  <si>
    <t>William &amp; Mary</t>
  </si>
  <si>
    <t>Winthrop</t>
  </si>
  <si>
    <t>Wisconsin</t>
  </si>
  <si>
    <t>Wofford</t>
  </si>
  <si>
    <t>Wright St.</t>
  </si>
  <si>
    <t>Wyoming</t>
  </si>
  <si>
    <t>Xavier</t>
  </si>
  <si>
    <t>Yale</t>
  </si>
  <si>
    <t>Youngstown St.</t>
  </si>
  <si>
    <t>A-Z T-RANK</t>
  </si>
  <si>
    <t>MATCHES?</t>
  </si>
  <si>
    <t>A-ZKENPOM</t>
  </si>
  <si>
    <t>Houston Christian</t>
  </si>
  <si>
    <t>Louisiana Lafayette</t>
  </si>
  <si>
    <t>Champ</t>
  </si>
  <si>
    <t>power</t>
  </si>
  <si>
    <t xml:space="preserve">AVG DV AND TOP </t>
  </si>
  <si>
    <t>Team</t>
  </si>
  <si>
    <t>momrk</t>
  </si>
  <si>
    <t>BARTHAG</t>
  </si>
  <si>
    <t>   1 seed, Sweet Sixteen</t>
  </si>
  <si>
    <t>   1 seed, CHAMPS</t>
  </si>
  <si>
    <t>   3 seed, Finals</t>
  </si>
  <si>
    <t>   3 seed, Sweet Sixteen</t>
  </si>
  <si>
    <t>   1 seed, Elite Eight</t>
  </si>
  <si>
    <t>   8 seed, R64</t>
  </si>
  <si>
    <t>   4 seed, Sweet Sixteen</t>
  </si>
  <si>
    <t>   4 seed, R64</t>
  </si>
  <si>
    <t>   2 seed, Elite Eight</t>
  </si>
  <si>
    <t>   10 seed, R32</t>
  </si>
  <si>
    <t>   5 seed, R64</t>
  </si>
  <si>
    <t>   2 seed, Final Four</t>
  </si>
  <si>
    <t>   2 seed, Sweet Sixteen</t>
  </si>
  <si>
    <t>   7 seed, R32</t>
  </si>
  <si>
    <t>   9 seed, R32</t>
  </si>
  <si>
    <t>   3 seed, Elite Eight</t>
  </si>
  <si>
    <t>North Carolina St.</t>
  </si>
  <si>
    <t>   11 seed, R64</t>
  </si>
  <si>
    <t>   7 seed, R64</t>
  </si>
  <si>
    <t>   13 seed, R32</t>
  </si>
  <si>
    <t>   12 seed, R64</t>
  </si>
  <si>
    <t>   6 seed, R32</t>
  </si>
  <si>
    <t>   6 seed, R64</t>
  </si>
  <si>
    <t>   12 seed, R32</t>
  </si>
  <si>
    <t>   5 seed, Final Four</t>
  </si>
  <si>
    <t>   15 seed, R64</t>
  </si>
  <si>
    <t>   13 seed, R64</t>
  </si>
  <si>
    <t>   11 seed, R68</t>
  </si>
  <si>
    <t>   4 seed, R32</t>
  </si>
  <si>
    <t>Fort Wayne</t>
  </si>
  <si>
    <t>   14 seed, R64</t>
  </si>
  <si>
    <t>   12 seed, Sweet Sixteen</t>
  </si>
  <si>
    <t>College of Charleston</t>
  </si>
  <si>
    <t>   16 seed, R64</t>
  </si>
  <si>
    <t>   10 seed, R64</t>
  </si>
  <si>
    <t>   16 seed, R68</t>
  </si>
  <si>
    <t>   11 seed, R32</t>
  </si>
  <si>
    <t>Momt</t>
  </si>
  <si>
    <t>Momrk</t>
  </si>
  <si>
    <t>nonconall</t>
  </si>
  <si>
    <t>nonconrk</t>
  </si>
  <si>
    <t>all</t>
  </si>
  <si>
    <t>rk</t>
  </si>
  <si>
    <t>chrk</t>
  </si>
  <si>
    <t>pwrk</t>
  </si>
  <si>
    <t>dvrk</t>
  </si>
  <si>
    <t>adjrk</t>
  </si>
  <si>
    <t>INDEXRANK</t>
  </si>
  <si>
    <t>rank</t>
  </si>
  <si>
    <t>test d</t>
  </si>
  <si>
    <t>NEWRKD</t>
  </si>
  <si>
    <t>test o</t>
  </si>
  <si>
    <t>NEWRKO</t>
  </si>
  <si>
    <t>trde</t>
  </si>
  <si>
    <t>Strde+ Rk</t>
  </si>
  <si>
    <t>StRDE</t>
  </si>
  <si>
    <t>AVG RANK BIG 6</t>
  </si>
  <si>
    <t>16 ind</t>
  </si>
  <si>
    <t>Wins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</si>
</sst>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rgb="FFFFFF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rgb="FFFFFFFF"/>
      <name val="Arial"/>
      <family val="2"/>
    </font>
    <font>
      <b/>
      <sz val="9"/>
      <color rgb="FF000000"/>
      <name val="Arial"/>
      <family val="2"/>
    </font>
    <font>
      <b/>
      <sz val="6"/>
      <color rgb="FF000000"/>
      <name val="Arial"/>
      <family val="2"/>
    </font>
    <font>
      <b/>
      <sz val="9"/>
      <color rgb="FF2100B7"/>
      <name val="Arial"/>
      <family val="2"/>
    </font>
    <font>
      <b/>
      <sz val="6"/>
      <color rgb="FF2100B7"/>
      <name val="Arial"/>
      <family val="2"/>
    </font>
    <font>
      <u/>
      <sz val="11"/>
      <color theme="10"/>
      <name val="Calibri"/>
      <family val="2"/>
      <scheme val="minor"/>
    </font>
  </fonts>
  <fills count="21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5B9BD5"/>
        <bgColor indexed="64"/>
      </patternFill>
    </fill>
    <fill>
      <patternFill patternType="solid">
        <fgColor rgb="FFA9DBB8"/>
        <bgColor indexed="64"/>
      </patternFill>
    </fill>
    <fill>
      <patternFill patternType="solid">
        <fgColor rgb="FFA6D9B5"/>
        <bgColor indexed="64"/>
      </patternFill>
    </fill>
    <fill>
      <patternFill patternType="solid">
        <fgColor rgb="FFA5D9B4"/>
        <bgColor indexed="64"/>
      </patternFill>
    </fill>
    <fill>
      <patternFill patternType="solid">
        <fgColor rgb="FFD9EEE1"/>
        <bgColor indexed="64"/>
      </patternFill>
    </fill>
    <fill>
      <patternFill patternType="solid">
        <fgColor rgb="FFB5DFC2"/>
        <bgColor indexed="64"/>
      </patternFill>
    </fill>
    <fill>
      <patternFill patternType="solid">
        <fgColor rgb="FFF9FBFF"/>
        <bgColor indexed="64"/>
      </patternFill>
    </fill>
    <fill>
      <patternFill patternType="solid">
        <fgColor rgb="FFC5E6CF"/>
        <bgColor indexed="64"/>
      </patternFill>
    </fill>
    <fill>
      <patternFill patternType="solid">
        <fgColor rgb="FFD3ECDC"/>
        <bgColor indexed="64"/>
      </patternFill>
    </fill>
    <fill>
      <patternFill patternType="solid">
        <fgColor rgb="FFFAD2D4"/>
        <bgColor indexed="64"/>
      </patternFill>
    </fill>
    <fill>
      <patternFill patternType="solid">
        <fgColor rgb="FFB0DEBE"/>
        <bgColor indexed="64"/>
      </patternFill>
    </fill>
    <fill>
      <patternFill patternType="solid">
        <fgColor rgb="FFCCE9D5"/>
        <bgColor indexed="64"/>
      </patternFill>
    </fill>
    <fill>
      <patternFill patternType="solid">
        <fgColor rgb="FFD5EDDE"/>
        <bgColor indexed="64"/>
      </patternFill>
    </fill>
    <fill>
      <patternFill patternType="solid">
        <fgColor rgb="FFB8E1C5"/>
        <bgColor indexed="64"/>
      </patternFill>
    </fill>
    <fill>
      <patternFill patternType="solid">
        <fgColor rgb="FFFAC5C8"/>
        <bgColor indexed="64"/>
      </patternFill>
    </fill>
    <fill>
      <patternFill patternType="solid">
        <fgColor rgb="FFA7DAB6"/>
        <bgColor indexed="64"/>
      </patternFill>
    </fill>
    <fill>
      <patternFill patternType="solid">
        <fgColor rgb="FFA8DAB6"/>
        <bgColor indexed="64"/>
      </patternFill>
    </fill>
    <fill>
      <patternFill patternType="solid">
        <fgColor rgb="FFADDCBB"/>
        <bgColor indexed="64"/>
      </patternFill>
    </fill>
    <fill>
      <patternFill patternType="solid">
        <fgColor rgb="FFEEF6F3"/>
        <bgColor indexed="64"/>
      </patternFill>
    </fill>
    <fill>
      <patternFill patternType="solid">
        <fgColor rgb="FFFAB7B9"/>
        <bgColor indexed="64"/>
      </patternFill>
    </fill>
    <fill>
      <patternFill patternType="solid">
        <fgColor rgb="FFFBDDE0"/>
        <bgColor indexed="64"/>
      </patternFill>
    </fill>
    <fill>
      <patternFill patternType="solid">
        <fgColor rgb="FFFBE7EA"/>
        <bgColor indexed="64"/>
      </patternFill>
    </fill>
    <fill>
      <patternFill patternType="solid">
        <fgColor rgb="FFECF6F1"/>
        <bgColor indexed="64"/>
      </patternFill>
    </fill>
    <fill>
      <patternFill patternType="solid">
        <fgColor rgb="FFB4DFC1"/>
        <bgColor indexed="64"/>
      </patternFill>
    </fill>
    <fill>
      <patternFill patternType="solid">
        <fgColor rgb="FFDBEFE3"/>
        <bgColor indexed="64"/>
      </patternFill>
    </fill>
    <fill>
      <patternFill patternType="solid">
        <fgColor rgb="FFF9B0B2"/>
        <bgColor indexed="64"/>
      </patternFill>
    </fill>
    <fill>
      <patternFill patternType="solid">
        <fgColor rgb="FFF9A8AA"/>
        <bgColor indexed="64"/>
      </patternFill>
    </fill>
    <fill>
      <patternFill patternType="solid">
        <fgColor rgb="FFE2F2E9"/>
        <bgColor indexed="64"/>
      </patternFill>
    </fill>
    <fill>
      <patternFill patternType="solid">
        <fgColor rgb="FFD4ECDD"/>
        <bgColor indexed="64"/>
      </patternFill>
    </fill>
    <fill>
      <patternFill patternType="solid">
        <fgColor rgb="FFD2EBDB"/>
        <bgColor indexed="64"/>
      </patternFill>
    </fill>
    <fill>
      <patternFill patternType="solid">
        <fgColor rgb="FFDDF0E4"/>
        <bgColor indexed="64"/>
      </patternFill>
    </fill>
    <fill>
      <patternFill patternType="solid">
        <fgColor rgb="FFFAC0C2"/>
        <bgColor indexed="64"/>
      </patternFill>
    </fill>
    <fill>
      <patternFill patternType="solid">
        <fgColor rgb="FFFBF6F9"/>
        <bgColor indexed="64"/>
      </patternFill>
    </fill>
    <fill>
      <patternFill patternType="solid">
        <fgColor rgb="FFAFDDBC"/>
        <bgColor indexed="64"/>
      </patternFill>
    </fill>
    <fill>
      <patternFill patternType="solid">
        <fgColor rgb="FFB7E1C4"/>
        <bgColor indexed="64"/>
      </patternFill>
    </fill>
    <fill>
      <patternFill patternType="solid">
        <fgColor rgb="FFB1DEBF"/>
        <bgColor indexed="64"/>
      </patternFill>
    </fill>
    <fill>
      <patternFill patternType="solid">
        <fgColor rgb="FFC5E6D0"/>
        <bgColor indexed="64"/>
      </patternFill>
    </fill>
    <fill>
      <patternFill patternType="solid">
        <fgColor rgb="FFBAE2C6"/>
        <bgColor indexed="64"/>
      </patternFill>
    </fill>
    <fill>
      <patternFill patternType="solid">
        <fgColor rgb="FFFABEC1"/>
        <bgColor indexed="64"/>
      </patternFill>
    </fill>
    <fill>
      <patternFill patternType="solid">
        <fgColor rgb="FFC8E7D2"/>
        <bgColor indexed="64"/>
      </patternFill>
    </fill>
    <fill>
      <patternFill patternType="solid">
        <fgColor rgb="FFA9DAB7"/>
        <bgColor indexed="64"/>
      </patternFill>
    </fill>
    <fill>
      <patternFill patternType="solid">
        <fgColor rgb="FFEDF6F2"/>
        <bgColor indexed="64"/>
      </patternFill>
    </fill>
    <fill>
      <patternFill patternType="solid">
        <fgColor rgb="FFE3F2EA"/>
        <bgColor indexed="64"/>
      </patternFill>
    </fill>
    <fill>
      <patternFill patternType="solid">
        <fgColor rgb="FFB2DEBF"/>
        <bgColor indexed="64"/>
      </patternFill>
    </fill>
    <fill>
      <patternFill patternType="solid">
        <fgColor rgb="FFC2E5CD"/>
        <bgColor indexed="64"/>
      </patternFill>
    </fill>
    <fill>
      <patternFill patternType="solid">
        <fgColor rgb="FFBDE3C8"/>
        <bgColor indexed="64"/>
      </patternFill>
    </fill>
    <fill>
      <patternFill patternType="solid">
        <fgColor rgb="FFFBFBFE"/>
        <bgColor indexed="64"/>
      </patternFill>
    </fill>
    <fill>
      <patternFill patternType="solid">
        <fgColor rgb="FFFAC7C9"/>
        <bgColor indexed="64"/>
      </patternFill>
    </fill>
    <fill>
      <patternFill patternType="solid">
        <fgColor rgb="FFC7E7D1"/>
        <bgColor indexed="64"/>
      </patternFill>
    </fill>
    <fill>
      <patternFill patternType="solid">
        <fgColor rgb="FFFAD2D5"/>
        <bgColor indexed="64"/>
      </patternFill>
    </fill>
    <fill>
      <patternFill patternType="solid">
        <fgColor rgb="FFFBE1E4"/>
        <bgColor indexed="64"/>
      </patternFill>
    </fill>
    <fill>
      <patternFill patternType="solid">
        <fgColor rgb="FFFBE4E7"/>
        <bgColor indexed="64"/>
      </patternFill>
    </fill>
    <fill>
      <patternFill patternType="solid">
        <fgColor rgb="FFFAB2B5"/>
        <bgColor indexed="64"/>
      </patternFill>
    </fill>
    <fill>
      <patternFill patternType="solid">
        <fgColor rgb="FFF0F8F5"/>
        <bgColor indexed="64"/>
      </patternFill>
    </fill>
    <fill>
      <patternFill patternType="solid">
        <fgColor rgb="FFB9E1C5"/>
        <bgColor indexed="64"/>
      </patternFill>
    </fill>
    <fill>
      <patternFill patternType="solid">
        <fgColor rgb="FFF6FAFA"/>
        <bgColor indexed="64"/>
      </patternFill>
    </fill>
    <fill>
      <patternFill patternType="solid">
        <fgColor rgb="FFF8FBFC"/>
        <bgColor indexed="64"/>
      </patternFill>
    </fill>
    <fill>
      <patternFill patternType="solid">
        <fgColor rgb="FFE9F5EF"/>
        <bgColor indexed="64"/>
      </patternFill>
    </fill>
    <fill>
      <patternFill patternType="solid">
        <fgColor rgb="FFB6E0C2"/>
        <bgColor indexed="64"/>
      </patternFill>
    </fill>
    <fill>
      <patternFill patternType="solid">
        <fgColor rgb="FFABDCB9"/>
        <bgColor indexed="64"/>
      </patternFill>
    </fill>
    <fill>
      <patternFill patternType="solid">
        <fgColor rgb="FFC1E4CC"/>
        <bgColor indexed="64"/>
      </patternFill>
    </fill>
    <fill>
      <patternFill patternType="solid">
        <fgColor rgb="FFAADBB9"/>
        <bgColor indexed="64"/>
      </patternFill>
    </fill>
    <fill>
      <patternFill patternType="solid">
        <fgColor rgb="FFE4F3EA"/>
        <bgColor indexed="64"/>
      </patternFill>
    </fill>
    <fill>
      <patternFill patternType="solid">
        <fgColor rgb="FFFACDD0"/>
        <bgColor indexed="64"/>
      </patternFill>
    </fill>
    <fill>
      <patternFill patternType="solid">
        <fgColor rgb="FFCCE9D6"/>
        <bgColor indexed="64"/>
      </patternFill>
    </fill>
    <fill>
      <patternFill patternType="solid">
        <fgColor rgb="FFCFEAD8"/>
        <bgColor indexed="64"/>
      </patternFill>
    </fill>
    <fill>
      <patternFill patternType="solid">
        <fgColor rgb="FFFBF7FA"/>
        <bgColor indexed="64"/>
      </patternFill>
    </fill>
    <fill>
      <patternFill patternType="solid">
        <fgColor rgb="FFD3EBDB"/>
        <bgColor indexed="64"/>
      </patternFill>
    </fill>
    <fill>
      <patternFill patternType="solid">
        <fgColor rgb="FFFBF2F5"/>
        <bgColor indexed="64"/>
      </patternFill>
    </fill>
    <fill>
      <patternFill patternType="solid">
        <fgColor rgb="FFFABBBD"/>
        <bgColor indexed="64"/>
      </patternFill>
    </fill>
    <fill>
      <patternFill patternType="solid">
        <fgColor rgb="FFFBE1E3"/>
        <bgColor indexed="64"/>
      </patternFill>
    </fill>
    <fill>
      <patternFill patternType="solid">
        <fgColor rgb="FFACDCBA"/>
        <bgColor indexed="64"/>
      </patternFill>
    </fill>
    <fill>
      <patternFill patternType="solid">
        <fgColor rgb="FFE0F1E7"/>
        <bgColor indexed="64"/>
      </patternFill>
    </fill>
    <fill>
      <patternFill patternType="solid">
        <fgColor rgb="FFD8EEE0"/>
        <bgColor indexed="64"/>
      </patternFill>
    </fill>
    <fill>
      <patternFill patternType="solid">
        <fgColor rgb="FFFABDBF"/>
        <bgColor indexed="64"/>
      </patternFill>
    </fill>
    <fill>
      <patternFill patternType="solid">
        <fgColor rgb="FFF4F9F8"/>
        <bgColor indexed="64"/>
      </patternFill>
    </fill>
    <fill>
      <patternFill patternType="solid">
        <fgColor rgb="FFDAEFE2"/>
        <bgColor indexed="64"/>
      </patternFill>
    </fill>
    <fill>
      <patternFill patternType="solid">
        <fgColor rgb="FFF9A9AC"/>
        <bgColor indexed="64"/>
      </patternFill>
    </fill>
    <fill>
      <patternFill patternType="solid">
        <fgColor rgb="FFFACED1"/>
        <bgColor indexed="64"/>
      </patternFill>
    </fill>
    <fill>
      <patternFill patternType="solid">
        <fgColor rgb="FFFAC8CB"/>
        <bgColor indexed="64"/>
      </patternFill>
    </fill>
    <fill>
      <patternFill patternType="solid">
        <fgColor rgb="FFCAE8D4"/>
        <bgColor indexed="64"/>
      </patternFill>
    </fill>
    <fill>
      <patternFill patternType="solid">
        <fgColor rgb="FFB7E0C3"/>
        <bgColor indexed="64"/>
      </patternFill>
    </fill>
    <fill>
      <patternFill patternType="solid">
        <fgColor rgb="FFFABCBE"/>
        <bgColor indexed="64"/>
      </patternFill>
    </fill>
    <fill>
      <patternFill patternType="solid">
        <fgColor rgb="FFE6F3EC"/>
        <bgColor indexed="64"/>
      </patternFill>
    </fill>
    <fill>
      <patternFill patternType="solid">
        <fgColor rgb="FFF9ACAE"/>
        <bgColor indexed="64"/>
      </patternFill>
    </fill>
    <fill>
      <patternFill patternType="solid">
        <fgColor rgb="FFBCE2C8"/>
        <bgColor indexed="64"/>
      </patternFill>
    </fill>
    <fill>
      <patternFill patternType="solid">
        <fgColor rgb="FFAEDDBC"/>
        <bgColor indexed="64"/>
      </patternFill>
    </fill>
    <fill>
      <patternFill patternType="solid">
        <fgColor rgb="FFC4E5CE"/>
        <bgColor indexed="64"/>
      </patternFill>
    </fill>
    <fill>
      <patternFill patternType="solid">
        <fgColor rgb="FFFAC4C7"/>
        <bgColor indexed="64"/>
      </patternFill>
    </fill>
    <fill>
      <patternFill patternType="solid">
        <fgColor rgb="FFFACFD2"/>
        <bgColor indexed="64"/>
      </patternFill>
    </fill>
    <fill>
      <patternFill patternType="solid">
        <fgColor rgb="FFC0E4CB"/>
        <bgColor indexed="64"/>
      </patternFill>
    </fill>
    <fill>
      <patternFill patternType="solid">
        <fgColor rgb="FFF7FAFB"/>
        <bgColor indexed="64"/>
      </patternFill>
    </fill>
    <fill>
      <patternFill patternType="solid">
        <fgColor rgb="FFFAD4D7"/>
        <bgColor indexed="64"/>
      </patternFill>
    </fill>
    <fill>
      <patternFill patternType="solid">
        <fgColor rgb="FFFBE3E6"/>
        <bgColor indexed="64"/>
      </patternFill>
    </fill>
    <fill>
      <patternFill patternType="solid">
        <fgColor rgb="FFFACCCF"/>
        <bgColor indexed="64"/>
      </patternFill>
    </fill>
    <fill>
      <patternFill patternType="solid">
        <fgColor rgb="FFFBDBDE"/>
        <bgColor indexed="64"/>
      </patternFill>
    </fill>
    <fill>
      <patternFill patternType="solid">
        <fgColor rgb="FFBEE3CA"/>
        <bgColor indexed="64"/>
      </patternFill>
    </fill>
    <fill>
      <patternFill patternType="solid">
        <fgColor rgb="FFB3DFC0"/>
        <bgColor indexed="64"/>
      </patternFill>
    </fill>
    <fill>
      <patternFill patternType="solid">
        <fgColor rgb="FFB0DDBD"/>
        <bgColor indexed="64"/>
      </patternFill>
    </fill>
    <fill>
      <patternFill patternType="solid">
        <fgColor rgb="FFFBDADD"/>
        <bgColor indexed="64"/>
      </patternFill>
    </fill>
    <fill>
      <patternFill patternType="solid">
        <fgColor rgb="FFFAD3D6"/>
        <bgColor indexed="64"/>
      </patternFill>
    </fill>
    <fill>
      <patternFill patternType="solid">
        <fgColor rgb="FFFACBCD"/>
        <bgColor indexed="64"/>
      </patternFill>
    </fill>
    <fill>
      <patternFill patternType="solid">
        <fgColor rgb="FFFBEEF1"/>
        <bgColor indexed="64"/>
      </patternFill>
    </fill>
    <fill>
      <patternFill patternType="solid">
        <fgColor rgb="FFBBE2C7"/>
        <bgColor indexed="64"/>
      </patternFill>
    </fill>
    <fill>
      <patternFill patternType="solid">
        <fgColor rgb="FFCBE8D5"/>
        <bgColor indexed="64"/>
      </patternFill>
    </fill>
    <fill>
      <patternFill patternType="solid">
        <fgColor rgb="FFFCFCFF"/>
        <bgColor indexed="64"/>
      </patternFill>
    </fill>
    <fill>
      <patternFill patternType="solid">
        <fgColor rgb="FFFBECEF"/>
        <bgColor indexed="64"/>
      </patternFill>
    </fill>
    <fill>
      <patternFill patternType="solid">
        <fgColor rgb="FFFBD8DB"/>
        <bgColor indexed="64"/>
      </patternFill>
    </fill>
    <fill>
      <patternFill patternType="solid">
        <fgColor rgb="FFD0EAD9"/>
        <bgColor indexed="64"/>
      </patternFill>
    </fill>
    <fill>
      <patternFill patternType="solid">
        <fgColor rgb="FFFAB6B8"/>
        <bgColor indexed="64"/>
      </patternFill>
    </fill>
    <fill>
      <patternFill patternType="solid">
        <fgColor rgb="FFE1F1E7"/>
        <bgColor indexed="64"/>
      </patternFill>
    </fill>
    <fill>
      <patternFill patternType="solid">
        <fgColor rgb="FFFAC2C5"/>
        <bgColor indexed="64"/>
      </patternFill>
    </fill>
    <fill>
      <patternFill patternType="solid">
        <fgColor rgb="FFF1F8F6"/>
        <bgColor indexed="64"/>
      </patternFill>
    </fill>
    <fill>
      <patternFill patternType="solid">
        <fgColor rgb="FFF3F9F7"/>
        <bgColor indexed="64"/>
      </patternFill>
    </fill>
    <fill>
      <patternFill patternType="solid">
        <fgColor rgb="FFE1F2E8"/>
        <bgColor indexed="64"/>
      </patternFill>
    </fill>
    <fill>
      <patternFill patternType="solid">
        <fgColor rgb="FFC9E8D3"/>
        <bgColor indexed="64"/>
      </patternFill>
    </fill>
    <fill>
      <patternFill patternType="solid">
        <fgColor rgb="FFF9AFB2"/>
        <bgColor indexed="64"/>
      </patternFill>
    </fill>
    <fill>
      <patternFill patternType="solid">
        <fgColor rgb="FFE7F4ED"/>
        <bgColor indexed="64"/>
      </patternFill>
    </fill>
    <fill>
      <patternFill patternType="solid">
        <fgColor rgb="FFC3E5CE"/>
        <bgColor indexed="64"/>
      </patternFill>
    </fill>
    <fill>
      <patternFill patternType="solid">
        <fgColor rgb="FFD1EBDA"/>
        <bgColor indexed="64"/>
      </patternFill>
    </fill>
    <fill>
      <patternFill patternType="solid">
        <fgColor rgb="FFEAF5F0"/>
        <bgColor indexed="64"/>
      </patternFill>
    </fill>
    <fill>
      <patternFill patternType="solid">
        <fgColor rgb="FFFAD1D3"/>
        <bgColor indexed="64"/>
      </patternFill>
    </fill>
    <fill>
      <patternFill patternType="solid">
        <fgColor rgb="FFFBEAED"/>
        <bgColor indexed="64"/>
      </patternFill>
    </fill>
    <fill>
      <patternFill patternType="solid">
        <fgColor rgb="FFFBE8EB"/>
        <bgColor indexed="64"/>
      </patternFill>
    </fill>
    <fill>
      <patternFill patternType="solid">
        <fgColor rgb="FFFAC3C6"/>
        <bgColor indexed="64"/>
      </patternFill>
    </fill>
    <fill>
      <patternFill patternType="solid">
        <fgColor rgb="FFFBF9FC"/>
        <bgColor indexed="64"/>
      </patternFill>
    </fill>
    <fill>
      <patternFill patternType="solid">
        <fgColor rgb="FFE8F4ED"/>
        <bgColor indexed="64"/>
      </patternFill>
    </fill>
    <fill>
      <patternFill patternType="solid">
        <fgColor rgb="FFFBE0E3"/>
        <bgColor indexed="64"/>
      </patternFill>
    </fill>
    <fill>
      <patternFill patternType="solid">
        <fgColor rgb="FFBFE4CB"/>
        <bgColor indexed="64"/>
      </patternFill>
    </fill>
    <fill>
      <patternFill patternType="solid">
        <fgColor rgb="FFFBDEE1"/>
        <bgColor indexed="64"/>
      </patternFill>
    </fill>
    <fill>
      <patternFill patternType="solid">
        <fgColor rgb="FFD6EDDE"/>
        <bgColor indexed="64"/>
      </patternFill>
    </fill>
    <fill>
      <patternFill patternType="solid">
        <fgColor rgb="FFEFF7F3"/>
        <bgColor indexed="64"/>
      </patternFill>
    </fill>
    <fill>
      <patternFill patternType="solid">
        <fgColor rgb="FFFABFC2"/>
        <bgColor indexed="64"/>
      </patternFill>
    </fill>
    <fill>
      <patternFill patternType="solid">
        <fgColor rgb="FFBEE3C9"/>
        <bgColor indexed="64"/>
      </patternFill>
    </fill>
    <fill>
      <patternFill patternType="solid">
        <fgColor rgb="FFFBEBEE"/>
        <bgColor indexed="64"/>
      </patternFill>
    </fill>
    <fill>
      <patternFill patternType="solid">
        <fgColor rgb="FFFBF1F4"/>
        <bgColor indexed="64"/>
      </patternFill>
    </fill>
    <fill>
      <patternFill patternType="solid">
        <fgColor rgb="FFFBE2E5"/>
        <bgColor indexed="64"/>
      </patternFill>
    </fill>
    <fill>
      <patternFill patternType="solid">
        <fgColor rgb="FFDFF0E6"/>
        <bgColor indexed="64"/>
      </patternFill>
    </fill>
    <fill>
      <patternFill patternType="solid">
        <fgColor rgb="FFF5F9F9"/>
        <bgColor indexed="64"/>
      </patternFill>
    </fill>
    <fill>
      <patternFill patternType="solid">
        <fgColor rgb="FFF2F8F6"/>
        <bgColor indexed="64"/>
      </patternFill>
    </fill>
    <fill>
      <patternFill patternType="solid">
        <fgColor rgb="FFE5F3EB"/>
        <bgColor indexed="64"/>
      </patternFill>
    </fill>
    <fill>
      <patternFill patternType="solid">
        <fgColor rgb="FFFAD6D8"/>
        <bgColor indexed="64"/>
      </patternFill>
    </fill>
    <fill>
      <patternFill patternType="solid">
        <fgColor rgb="FFC6E7D1"/>
        <bgColor indexed="64"/>
      </patternFill>
    </fill>
    <fill>
      <patternFill patternType="solid">
        <fgColor rgb="FFFBF0F3"/>
        <bgColor indexed="64"/>
      </patternFill>
    </fill>
    <fill>
      <patternFill patternType="solid">
        <fgColor rgb="FFFBF5F8"/>
        <bgColor indexed="64"/>
      </patternFill>
    </fill>
    <fill>
      <patternFill patternType="solid">
        <fgColor rgb="FFFAB8BB"/>
        <bgColor indexed="64"/>
      </patternFill>
    </fill>
    <fill>
      <patternFill patternType="solid">
        <fgColor rgb="FFE8F4EE"/>
        <bgColor indexed="64"/>
      </patternFill>
    </fill>
    <fill>
      <patternFill patternType="solid">
        <fgColor rgb="FFFAFBFD"/>
        <bgColor indexed="64"/>
      </patternFill>
    </fill>
    <fill>
      <patternFill patternType="solid">
        <fgColor rgb="FFFBF4F7"/>
        <bgColor indexed="64"/>
      </patternFill>
    </fill>
    <fill>
      <patternFill patternType="solid">
        <fgColor rgb="FFFBE6E9"/>
        <bgColor indexed="64"/>
      </patternFill>
    </fill>
    <fill>
      <patternFill patternType="solid">
        <fgColor rgb="FFFBFCFE"/>
        <bgColor indexed="64"/>
      </patternFill>
    </fill>
    <fill>
      <patternFill patternType="solid">
        <fgColor rgb="FFFAD5D8"/>
        <bgColor indexed="64"/>
      </patternFill>
    </fill>
    <fill>
      <patternFill patternType="solid">
        <fgColor rgb="FFFAB9BC"/>
        <bgColor indexed="64"/>
      </patternFill>
    </fill>
    <fill>
      <patternFill patternType="solid">
        <fgColor rgb="FFF9ADAF"/>
        <bgColor indexed="64"/>
      </patternFill>
    </fill>
    <fill>
      <patternFill patternType="solid">
        <fgColor rgb="FFFACCCE"/>
        <bgColor indexed="64"/>
      </patternFill>
    </fill>
    <fill>
      <patternFill patternType="solid">
        <fgColor rgb="FFDCEFE4"/>
        <bgColor indexed="64"/>
      </patternFill>
    </fill>
    <fill>
      <patternFill patternType="solid">
        <fgColor rgb="FFFABABD"/>
        <bgColor indexed="64"/>
      </patternFill>
    </fill>
    <fill>
      <patternFill patternType="solid">
        <fgColor rgb="FFEBF5F0"/>
        <bgColor indexed="64"/>
      </patternFill>
    </fill>
    <fill>
      <patternFill patternType="solid">
        <fgColor rgb="FFF9AAAC"/>
        <bgColor indexed="64"/>
      </patternFill>
    </fill>
    <fill>
      <patternFill patternType="solid">
        <fgColor rgb="FFDEF0E5"/>
        <bgColor indexed="64"/>
      </patternFill>
    </fill>
    <fill>
      <patternFill patternType="solid">
        <fgColor rgb="FFFAD7D9"/>
        <bgColor indexed="64"/>
      </patternFill>
    </fill>
    <fill>
      <patternFill patternType="solid">
        <fgColor rgb="FFFBF8FB"/>
        <bgColor indexed="64"/>
      </patternFill>
    </fill>
    <fill>
      <patternFill patternType="solid">
        <fgColor rgb="FFD7EDDF"/>
        <bgColor indexed="64"/>
      </patternFill>
    </fill>
    <fill>
      <patternFill patternType="solid">
        <fgColor rgb="FFFBEDF0"/>
        <bgColor indexed="64"/>
      </patternFill>
    </fill>
    <fill>
      <patternFill patternType="solid">
        <fgColor rgb="FFCEEAD8"/>
        <bgColor indexed="64"/>
      </patternFill>
    </fill>
    <fill>
      <patternFill patternType="solid">
        <fgColor rgb="FFFAC1C3"/>
        <bgColor indexed="64"/>
      </patternFill>
    </fill>
    <fill>
      <patternFill patternType="solid">
        <fgColor rgb="FFFBE9EC"/>
        <bgColor indexed="64"/>
      </patternFill>
    </fill>
    <fill>
      <patternFill patternType="solid">
        <fgColor rgb="FFFBD9DC"/>
        <bgColor indexed="64"/>
      </patternFill>
    </fill>
    <fill>
      <patternFill patternType="solid">
        <fgColor rgb="FFDAEEE1"/>
        <bgColor indexed="64"/>
      </patternFill>
    </fill>
    <fill>
      <patternFill patternType="solid">
        <fgColor rgb="FFEFF7F4"/>
        <bgColor indexed="64"/>
      </patternFill>
    </fill>
    <fill>
      <patternFill patternType="solid">
        <fgColor rgb="FFFBECEE"/>
        <bgColor indexed="64"/>
      </patternFill>
    </fill>
    <fill>
      <patternFill patternType="solid">
        <fgColor rgb="FFFBE7E9"/>
        <bgColor indexed="64"/>
      </patternFill>
    </fill>
    <fill>
      <patternFill patternType="solid">
        <fgColor rgb="FFFAB7BA"/>
        <bgColor indexed="64"/>
      </patternFill>
    </fill>
    <fill>
      <patternFill patternType="solid">
        <fgColor rgb="FFFAC6C8"/>
        <bgColor indexed="64"/>
      </patternFill>
    </fill>
    <fill>
      <patternFill patternType="solid">
        <fgColor rgb="FFF9ABAD"/>
        <bgColor indexed="64"/>
      </patternFill>
    </fill>
    <fill>
      <patternFill patternType="solid">
        <fgColor rgb="FFFABDC0"/>
        <bgColor indexed="64"/>
      </patternFill>
    </fill>
    <fill>
      <patternFill patternType="solid">
        <fgColor rgb="FFFBFAFD"/>
        <bgColor indexed="64"/>
      </patternFill>
    </fill>
    <fill>
      <patternFill patternType="solid">
        <fgColor rgb="FFFACACD"/>
        <bgColor indexed="64"/>
      </patternFill>
    </fill>
    <fill>
      <patternFill patternType="solid">
        <fgColor rgb="FFCDE9D7"/>
        <bgColor indexed="64"/>
      </patternFill>
    </fill>
    <fill>
      <patternFill patternType="solid">
        <fgColor rgb="FFF6FAF9"/>
        <bgColor indexed="64"/>
      </patternFill>
    </fill>
    <fill>
      <patternFill patternType="solid">
        <fgColor rgb="FFF9B1B3"/>
        <bgColor indexed="64"/>
      </patternFill>
    </fill>
    <fill>
      <patternFill patternType="solid">
        <fgColor rgb="FFFBDCDF"/>
        <bgColor indexed="64"/>
      </patternFill>
    </fill>
    <fill>
      <patternFill patternType="solid">
        <fgColor rgb="FFFBEFF2"/>
        <bgColor indexed="64"/>
      </patternFill>
    </fill>
    <fill>
      <patternFill patternType="solid">
        <fgColor rgb="FFFBF3F6"/>
        <bgColor indexed="64"/>
      </patternFill>
    </fill>
    <fill>
      <patternFill patternType="solid">
        <fgColor rgb="FFFAB3B6"/>
        <bgColor indexed="64"/>
      </patternFill>
    </fill>
    <fill>
      <patternFill patternType="solid">
        <fgColor rgb="FFF9ADB0"/>
        <bgColor indexed="64"/>
      </patternFill>
    </fill>
    <fill>
      <patternFill patternType="solid">
        <fgColor rgb="FFFAD0D3"/>
        <bgColor indexed="64"/>
      </patternFill>
    </fill>
    <fill>
      <patternFill patternType="solid">
        <fgColor rgb="FFFAC2C4"/>
        <bgColor indexed="64"/>
      </patternFill>
    </fill>
    <fill>
      <patternFill patternType="solid">
        <fgColor rgb="FFFAB5B7"/>
        <bgColor indexed="64"/>
      </patternFill>
    </fill>
    <fill>
      <patternFill patternType="solid">
        <fgColor rgb="FFFAC9CC"/>
        <bgColor indexed="64"/>
      </patternFill>
    </fill>
    <fill>
      <patternFill patternType="solid">
        <fgColor rgb="FFFAC7CA"/>
        <bgColor indexed="64"/>
      </patternFill>
    </fill>
    <fill>
      <patternFill patternType="solid">
        <fgColor rgb="FFFBDFE2"/>
        <bgColor indexed="64"/>
      </patternFill>
    </fill>
    <fill>
      <patternFill patternType="solid">
        <fgColor rgb="FFF9B2B4"/>
        <bgColor indexed="64"/>
      </patternFill>
    </fill>
    <fill>
      <patternFill patternType="solid">
        <fgColor rgb="FFF9FBFC"/>
        <bgColor indexed="64"/>
      </patternFill>
    </fill>
    <fill>
      <patternFill patternType="solid">
        <fgColor rgb="FFFBD7DA"/>
        <bgColor indexed="64"/>
      </patternFill>
    </fill>
    <fill>
      <patternFill patternType="solid">
        <fgColor rgb="FFF9AEB1"/>
        <bgColor indexed="64"/>
      </patternFill>
    </fill>
    <fill>
      <patternFill patternType="solid">
        <fgColor rgb="FFFBE5E8"/>
        <bgColor indexed="64"/>
      </patternFill>
    </fill>
    <fill>
      <patternFill patternType="solid">
        <fgColor rgb="FFFAB4B7"/>
        <bgColor indexed="64"/>
      </patternFill>
    </fill>
    <fill>
      <patternFill patternType="solid">
        <fgColor rgb="FFFBDCDE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21FF46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/>
      <top style="medium">
        <color rgb="FF000000"/>
      </top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426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0" fillId="3" borderId="0" xfId="0" applyFill="1"/>
    <xf numFmtId="0" fontId="2" fillId="4" borderId="0" xfId="0" applyFont="1" applyFill="1"/>
    <xf numFmtId="0" fontId="0" fillId="5" borderId="0" xfId="0" applyFill="1"/>
    <xf numFmtId="0" fontId="0" fillId="4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1" fillId="9" borderId="0" xfId="0" applyFont="1" applyFill="1"/>
    <xf numFmtId="0" fontId="0" fillId="10" borderId="0" xfId="0" applyFill="1"/>
    <xf numFmtId="0" fontId="3" fillId="4" borderId="0" xfId="0" applyFont="1" applyFill="1"/>
    <xf numFmtId="0" fontId="0" fillId="2" borderId="0" xfId="0" applyFill="1"/>
    <xf numFmtId="0" fontId="4" fillId="11" borderId="1" xfId="0" applyFont="1" applyFill="1" applyBorder="1" applyAlignment="1">
      <alignment horizontal="left" vertical="center"/>
    </xf>
    <xf numFmtId="0" fontId="9" fillId="11" borderId="1" xfId="1" applyFill="1" applyBorder="1" applyAlignment="1">
      <alignment horizontal="left" vertical="center"/>
    </xf>
    <xf numFmtId="0" fontId="9" fillId="11" borderId="2" xfId="1" applyFill="1" applyBorder="1" applyAlignment="1">
      <alignment horizontal="center" vertical="center"/>
    </xf>
    <xf numFmtId="0" fontId="9" fillId="0" borderId="0" xfId="1" applyAlignment="1">
      <alignment horizontal="left" vertical="center"/>
    </xf>
    <xf numFmtId="0" fontId="9" fillId="0" borderId="1" xfId="1" applyBorder="1" applyAlignment="1">
      <alignment horizontal="left" vertical="center"/>
    </xf>
    <xf numFmtId="0" fontId="5" fillId="14" borderId="3" xfId="0" applyFont="1" applyFill="1" applyBorder="1" applyAlignment="1">
      <alignment horizontal="center" vertical="center"/>
    </xf>
    <xf numFmtId="0" fontId="6" fillId="14" borderId="2" xfId="0" applyFont="1" applyFill="1" applyBorder="1" applyAlignment="1">
      <alignment horizontal="center" vertical="center"/>
    </xf>
    <xf numFmtId="0" fontId="5" fillId="13" borderId="3" xfId="0" applyFont="1" applyFill="1" applyBorder="1" applyAlignment="1">
      <alignment horizontal="center" vertical="center"/>
    </xf>
    <xf numFmtId="0" fontId="6" fillId="13" borderId="2" xfId="0" applyFont="1" applyFill="1" applyBorder="1" applyAlignment="1">
      <alignment horizontal="center" vertical="center"/>
    </xf>
    <xf numFmtId="0" fontId="5" fillId="26" borderId="3" xfId="0" applyFont="1" applyFill="1" applyBorder="1" applyAlignment="1">
      <alignment horizontal="center" vertical="center"/>
    </xf>
    <xf numFmtId="0" fontId="6" fillId="26" borderId="2" xfId="0" applyFont="1" applyFill="1" applyBorder="1" applyAlignment="1">
      <alignment horizontal="center" vertical="center"/>
    </xf>
    <xf numFmtId="0" fontId="5" fillId="27" borderId="3" xfId="0" applyFont="1" applyFill="1" applyBorder="1" applyAlignment="1">
      <alignment horizontal="center" vertical="center"/>
    </xf>
    <xf numFmtId="0" fontId="6" fillId="27" borderId="2" xfId="0" applyFont="1" applyFill="1" applyBorder="1" applyAlignment="1">
      <alignment horizontal="center" vertical="center"/>
    </xf>
    <xf numFmtId="0" fontId="5" fillId="51" borderId="3" xfId="0" applyFont="1" applyFill="1" applyBorder="1" applyAlignment="1">
      <alignment horizontal="center" vertical="center"/>
    </xf>
    <xf numFmtId="0" fontId="6" fillId="51" borderId="2" xfId="0" applyFont="1" applyFill="1" applyBorder="1" applyAlignment="1">
      <alignment horizontal="center" vertical="center"/>
    </xf>
    <xf numFmtId="0" fontId="5" fillId="12" borderId="3" xfId="0" applyFont="1" applyFill="1" applyBorder="1" applyAlignment="1">
      <alignment horizontal="center" vertical="center"/>
    </xf>
    <xf numFmtId="0" fontId="6" fillId="12" borderId="2" xfId="0" applyFont="1" applyFill="1" applyBorder="1" applyAlignment="1">
      <alignment horizontal="center" vertical="center"/>
    </xf>
    <xf numFmtId="0" fontId="5" fillId="72" borderId="3" xfId="0" applyFont="1" applyFill="1" applyBorder="1" applyAlignment="1">
      <alignment horizontal="center" vertical="center"/>
    </xf>
    <xf numFmtId="0" fontId="6" fillId="72" borderId="2" xfId="0" applyFont="1" applyFill="1" applyBorder="1" applyAlignment="1">
      <alignment horizontal="center" vertical="center"/>
    </xf>
    <xf numFmtId="0" fontId="7" fillId="70" borderId="3" xfId="0" applyFont="1" applyFill="1" applyBorder="1" applyAlignment="1">
      <alignment horizontal="center" vertical="center"/>
    </xf>
    <xf numFmtId="0" fontId="8" fillId="70" borderId="2" xfId="0" applyFont="1" applyFill="1" applyBorder="1" applyAlignment="1">
      <alignment horizontal="center" vertical="center"/>
    </xf>
    <xf numFmtId="0" fontId="5" fillId="82" borderId="3" xfId="0" applyFont="1" applyFill="1" applyBorder="1" applyAlignment="1">
      <alignment horizontal="center" vertical="center"/>
    </xf>
    <xf numFmtId="0" fontId="6" fillId="82" borderId="2" xfId="0" applyFont="1" applyFill="1" applyBorder="1" applyAlignment="1">
      <alignment horizontal="center" vertical="center"/>
    </xf>
    <xf numFmtId="0" fontId="5" fillId="28" borderId="3" xfId="0" applyFont="1" applyFill="1" applyBorder="1" applyAlignment="1">
      <alignment horizontal="center" vertical="center"/>
    </xf>
    <xf numFmtId="0" fontId="6" fillId="28" borderId="2" xfId="0" applyFont="1" applyFill="1" applyBorder="1" applyAlignment="1">
      <alignment horizontal="center" vertical="center"/>
    </xf>
    <xf numFmtId="0" fontId="5" fillId="97" borderId="3" xfId="0" applyFont="1" applyFill="1" applyBorder="1" applyAlignment="1">
      <alignment horizontal="center" vertical="center"/>
    </xf>
    <xf numFmtId="0" fontId="6" fillId="97" borderId="2" xfId="0" applyFont="1" applyFill="1" applyBorder="1" applyAlignment="1">
      <alignment horizontal="center" vertical="center"/>
    </xf>
    <xf numFmtId="0" fontId="5" fillId="44" borderId="3" xfId="0" applyFont="1" applyFill="1" applyBorder="1" applyAlignment="1">
      <alignment horizontal="center" vertical="center"/>
    </xf>
    <xf numFmtId="0" fontId="6" fillId="44" borderId="2" xfId="0" applyFont="1" applyFill="1" applyBorder="1" applyAlignment="1">
      <alignment horizontal="center" vertical="center"/>
    </xf>
    <xf numFmtId="0" fontId="5" fillId="109" borderId="3" xfId="0" applyFont="1" applyFill="1" applyBorder="1" applyAlignment="1">
      <alignment horizontal="center" vertical="center"/>
    </xf>
    <xf numFmtId="0" fontId="6" fillId="109" borderId="2" xfId="0" applyFont="1" applyFill="1" applyBorder="1" applyAlignment="1">
      <alignment horizontal="center" vertical="center"/>
    </xf>
    <xf numFmtId="0" fontId="5" fillId="21" borderId="3" xfId="0" applyFont="1" applyFill="1" applyBorder="1" applyAlignment="1">
      <alignment horizontal="center" vertical="center"/>
    </xf>
    <xf numFmtId="0" fontId="6" fillId="21" borderId="2" xfId="0" applyFont="1" applyFill="1" applyBorder="1" applyAlignment="1">
      <alignment horizontal="center" vertical="center"/>
    </xf>
    <xf numFmtId="0" fontId="5" fillId="46" borderId="3" xfId="0" applyFont="1" applyFill="1" applyBorder="1" applyAlignment="1">
      <alignment horizontal="center" vertical="center"/>
    </xf>
    <xf numFmtId="0" fontId="6" fillId="46" borderId="2" xfId="0" applyFont="1" applyFill="1" applyBorder="1" applyAlignment="1">
      <alignment horizontal="center" vertical="center"/>
    </xf>
    <xf numFmtId="0" fontId="5" fillId="54" borderId="3" xfId="0" applyFont="1" applyFill="1" applyBorder="1" applyAlignment="1">
      <alignment horizontal="center" vertical="center"/>
    </xf>
    <xf numFmtId="0" fontId="6" fillId="54" borderId="2" xfId="0" applyFont="1" applyFill="1" applyBorder="1" applyAlignment="1">
      <alignment horizontal="center" vertical="center"/>
    </xf>
    <xf numFmtId="0" fontId="5" fillId="108" borderId="3" xfId="0" applyFont="1" applyFill="1" applyBorder="1" applyAlignment="1">
      <alignment horizontal="center" vertical="center"/>
    </xf>
    <xf numFmtId="0" fontId="6" fillId="108" borderId="2" xfId="0" applyFont="1" applyFill="1" applyBorder="1" applyAlignment="1">
      <alignment horizontal="center" vertical="center"/>
    </xf>
    <xf numFmtId="0" fontId="5" fillId="34" borderId="3" xfId="0" applyFont="1" applyFill="1" applyBorder="1" applyAlignment="1">
      <alignment horizontal="center" vertical="center"/>
    </xf>
    <xf numFmtId="0" fontId="6" fillId="34" borderId="2" xfId="0" applyFont="1" applyFill="1" applyBorder="1" applyAlignment="1">
      <alignment horizontal="center" vertical="center"/>
    </xf>
    <xf numFmtId="0" fontId="5" fillId="16" borderId="3" xfId="0" applyFont="1" applyFill="1" applyBorder="1" applyAlignment="1">
      <alignment horizontal="center" vertical="center"/>
    </xf>
    <xf numFmtId="0" fontId="6" fillId="16" borderId="2" xfId="0" applyFont="1" applyFill="1" applyBorder="1" applyAlignment="1">
      <alignment horizontal="center" vertical="center"/>
    </xf>
    <xf numFmtId="0" fontId="5" fillId="69" borderId="3" xfId="0" applyFont="1" applyFill="1" applyBorder="1" applyAlignment="1">
      <alignment horizontal="center" vertical="center"/>
    </xf>
    <xf numFmtId="0" fontId="6" fillId="69" borderId="2" xfId="0" applyFont="1" applyFill="1" applyBorder="1" applyAlignment="1">
      <alignment horizontal="center" vertical="center"/>
    </xf>
    <xf numFmtId="0" fontId="5" fillId="92" borderId="3" xfId="0" applyFont="1" applyFill="1" applyBorder="1" applyAlignment="1">
      <alignment horizontal="center" vertical="center"/>
    </xf>
    <xf numFmtId="0" fontId="6" fillId="92" borderId="2" xfId="0" applyFont="1" applyFill="1" applyBorder="1" applyAlignment="1">
      <alignment horizontal="center" vertical="center"/>
    </xf>
    <xf numFmtId="0" fontId="5" fillId="45" borderId="3" xfId="0" applyFont="1" applyFill="1" applyBorder="1" applyAlignment="1">
      <alignment horizontal="center" vertical="center"/>
    </xf>
    <xf numFmtId="0" fontId="6" fillId="45" borderId="2" xfId="0" applyFont="1" applyFill="1" applyBorder="1" applyAlignment="1">
      <alignment horizontal="center" vertical="center"/>
    </xf>
    <xf numFmtId="0" fontId="5" fillId="24" borderId="3" xfId="0" applyFont="1" applyFill="1" applyBorder="1" applyAlignment="1">
      <alignment horizontal="center" vertical="center"/>
    </xf>
    <xf numFmtId="0" fontId="6" fillId="24" borderId="2" xfId="0" applyFont="1" applyFill="1" applyBorder="1" applyAlignment="1">
      <alignment horizontal="center" vertical="center"/>
    </xf>
    <xf numFmtId="0" fontId="5" fillId="65" borderId="3" xfId="0" applyFont="1" applyFill="1" applyBorder="1" applyAlignment="1">
      <alignment horizontal="center" vertical="center"/>
    </xf>
    <xf numFmtId="0" fontId="6" fillId="65" borderId="2" xfId="0" applyFont="1" applyFill="1" applyBorder="1" applyAlignment="1">
      <alignment horizontal="center" vertical="center"/>
    </xf>
    <xf numFmtId="0" fontId="5" fillId="48" borderId="3" xfId="0" applyFont="1" applyFill="1" applyBorder="1" applyAlignment="1">
      <alignment horizontal="center" vertical="center"/>
    </xf>
    <xf numFmtId="0" fontId="6" fillId="48" borderId="2" xfId="0" applyFont="1" applyFill="1" applyBorder="1" applyAlignment="1">
      <alignment horizontal="center" vertical="center"/>
    </xf>
    <xf numFmtId="0" fontId="5" fillId="114" borderId="3" xfId="0" applyFont="1" applyFill="1" applyBorder="1" applyAlignment="1">
      <alignment horizontal="center" vertical="center"/>
    </xf>
    <xf numFmtId="0" fontId="6" fillId="114" borderId="2" xfId="0" applyFont="1" applyFill="1" applyBorder="1" applyAlignment="1">
      <alignment horizontal="center" vertical="center"/>
    </xf>
    <xf numFmtId="0" fontId="5" fillId="96" borderId="3" xfId="0" applyFont="1" applyFill="1" applyBorder="1" applyAlignment="1">
      <alignment horizontal="center" vertical="center"/>
    </xf>
    <xf numFmtId="0" fontId="6" fillId="96" borderId="2" xfId="0" applyFont="1" applyFill="1" applyBorder="1" applyAlignment="1">
      <alignment horizontal="center" vertical="center"/>
    </xf>
    <xf numFmtId="0" fontId="5" fillId="56" borderId="3" xfId="0" applyFont="1" applyFill="1" applyBorder="1" applyAlignment="1">
      <alignment horizontal="center" vertical="center"/>
    </xf>
    <xf numFmtId="0" fontId="6" fillId="56" borderId="2" xfId="0" applyFont="1" applyFill="1" applyBorder="1" applyAlignment="1">
      <alignment horizontal="center" vertical="center"/>
    </xf>
    <xf numFmtId="0" fontId="5" fillId="144" borderId="3" xfId="0" applyFont="1" applyFill="1" applyBorder="1" applyAlignment="1">
      <alignment horizontal="center" vertical="center"/>
    </xf>
    <xf numFmtId="0" fontId="6" fillId="144" borderId="2" xfId="0" applyFont="1" applyFill="1" applyBorder="1" applyAlignment="1">
      <alignment horizontal="center" vertical="center"/>
    </xf>
    <xf numFmtId="0" fontId="5" fillId="107" borderId="3" xfId="0" applyFont="1" applyFill="1" applyBorder="1" applyAlignment="1">
      <alignment horizontal="center" vertical="center"/>
    </xf>
    <xf numFmtId="0" fontId="6" fillId="107" borderId="2" xfId="0" applyFont="1" applyFill="1" applyBorder="1" applyAlignment="1">
      <alignment horizontal="center" vertical="center"/>
    </xf>
    <xf numFmtId="0" fontId="5" fillId="139" borderId="3" xfId="0" applyFont="1" applyFill="1" applyBorder="1" applyAlignment="1">
      <alignment horizontal="center" vertical="center"/>
    </xf>
    <xf numFmtId="0" fontId="6" fillId="139" borderId="2" xfId="0" applyFont="1" applyFill="1" applyBorder="1" applyAlignment="1">
      <alignment horizontal="center" vertical="center"/>
    </xf>
    <xf numFmtId="0" fontId="5" fillId="101" borderId="3" xfId="0" applyFont="1" applyFill="1" applyBorder="1" applyAlignment="1">
      <alignment horizontal="center" vertical="center"/>
    </xf>
    <xf numFmtId="0" fontId="6" fillId="101" borderId="2" xfId="0" applyFont="1" applyFill="1" applyBorder="1" applyAlignment="1">
      <alignment horizontal="center" vertical="center"/>
    </xf>
    <xf numFmtId="0" fontId="5" fillId="71" borderId="3" xfId="0" applyFont="1" applyFill="1" applyBorder="1" applyAlignment="1">
      <alignment horizontal="center" vertical="center"/>
    </xf>
    <xf numFmtId="0" fontId="6" fillId="71" borderId="2" xfId="0" applyFont="1" applyFill="1" applyBorder="1" applyAlignment="1">
      <alignment horizontal="center" vertical="center"/>
    </xf>
    <xf numFmtId="0" fontId="5" fillId="55" borderId="3" xfId="0" applyFont="1" applyFill="1" applyBorder="1" applyAlignment="1">
      <alignment horizontal="center" vertical="center"/>
    </xf>
    <xf numFmtId="0" fontId="6" fillId="55" borderId="2" xfId="0" applyFont="1" applyFill="1" applyBorder="1" applyAlignment="1">
      <alignment horizontal="center" vertical="center"/>
    </xf>
    <xf numFmtId="0" fontId="5" fillId="129" borderId="3" xfId="0" applyFont="1" applyFill="1" applyBorder="1" applyAlignment="1">
      <alignment horizontal="center" vertical="center"/>
    </xf>
    <xf numFmtId="0" fontId="6" fillId="129" borderId="2" xfId="0" applyFont="1" applyFill="1" applyBorder="1" applyAlignment="1">
      <alignment horizontal="center" vertical="center"/>
    </xf>
    <xf numFmtId="0" fontId="5" fillId="98" borderId="3" xfId="0" applyFont="1" applyFill="1" applyBorder="1" applyAlignment="1">
      <alignment horizontal="center" vertical="center"/>
    </xf>
    <xf numFmtId="0" fontId="6" fillId="98" borderId="2" xfId="0" applyFont="1" applyFill="1" applyBorder="1" applyAlignment="1">
      <alignment horizontal="center" vertical="center"/>
    </xf>
    <xf numFmtId="0" fontId="5" fillId="18" borderId="3" xfId="0" applyFont="1" applyFill="1" applyBorder="1" applyAlignment="1">
      <alignment horizontal="center" vertical="center"/>
    </xf>
    <xf numFmtId="0" fontId="6" fillId="18" borderId="2" xfId="0" applyFont="1" applyFill="1" applyBorder="1" applyAlignment="1">
      <alignment horizontal="center" vertical="center"/>
    </xf>
    <xf numFmtId="0" fontId="5" fillId="47" borderId="3" xfId="0" applyFont="1" applyFill="1" applyBorder="1" applyAlignment="1">
      <alignment horizontal="center" vertical="center"/>
    </xf>
    <xf numFmtId="0" fontId="6" fillId="47" borderId="2" xfId="0" applyFont="1" applyFill="1" applyBorder="1" applyAlignment="1">
      <alignment horizontal="center" vertical="center"/>
    </xf>
    <xf numFmtId="0" fontId="5" fillId="153" borderId="3" xfId="0" applyFont="1" applyFill="1" applyBorder="1" applyAlignment="1">
      <alignment horizontal="center" vertical="center"/>
    </xf>
    <xf numFmtId="0" fontId="6" fillId="153" borderId="2" xfId="0" applyFont="1" applyFill="1" applyBorder="1" applyAlignment="1">
      <alignment horizontal="center" vertical="center"/>
    </xf>
    <xf numFmtId="0" fontId="5" fillId="59" borderId="3" xfId="0" applyFont="1" applyFill="1" applyBorder="1" applyAlignment="1">
      <alignment horizontal="center" vertical="center"/>
    </xf>
    <xf numFmtId="0" fontId="6" fillId="59" borderId="2" xfId="0" applyFont="1" applyFill="1" applyBorder="1" applyAlignment="1">
      <alignment horizontal="center" vertical="center"/>
    </xf>
    <xf numFmtId="0" fontId="5" fillId="50" borderId="3" xfId="0" applyFont="1" applyFill="1" applyBorder="1" applyAlignment="1">
      <alignment horizontal="center" vertical="center"/>
    </xf>
    <xf numFmtId="0" fontId="6" fillId="50" borderId="2" xfId="0" applyFont="1" applyFill="1" applyBorder="1" applyAlignment="1">
      <alignment horizontal="center" vertical="center"/>
    </xf>
    <xf numFmtId="0" fontId="5" fillId="126" borderId="3" xfId="0" applyFont="1" applyFill="1" applyBorder="1" applyAlignment="1">
      <alignment horizontal="center" vertical="center"/>
    </xf>
    <xf numFmtId="0" fontId="6" fillId="126" borderId="2" xfId="0" applyFont="1" applyFill="1" applyBorder="1" applyAlignment="1">
      <alignment horizontal="center" vertical="center"/>
    </xf>
    <xf numFmtId="0" fontId="5" fillId="91" borderId="3" xfId="0" applyFont="1" applyFill="1" applyBorder="1" applyAlignment="1">
      <alignment horizontal="center" vertical="center"/>
    </xf>
    <xf numFmtId="0" fontId="6" fillId="91" borderId="2" xfId="0" applyFont="1" applyFill="1" applyBorder="1" applyAlignment="1">
      <alignment horizontal="center" vertical="center"/>
    </xf>
    <xf numFmtId="0" fontId="5" fillId="115" borderId="3" xfId="0" applyFont="1" applyFill="1" applyBorder="1" applyAlignment="1">
      <alignment horizontal="center" vertical="center"/>
    </xf>
    <xf numFmtId="0" fontId="6" fillId="115" borderId="2" xfId="0" applyFont="1" applyFill="1" applyBorder="1" applyAlignment="1">
      <alignment horizontal="center" vertical="center"/>
    </xf>
    <xf numFmtId="0" fontId="5" fillId="22" borderId="3" xfId="0" applyFont="1" applyFill="1" applyBorder="1" applyAlignment="1">
      <alignment horizontal="center" vertical="center"/>
    </xf>
    <xf numFmtId="0" fontId="6" fillId="22" borderId="2" xfId="0" applyFont="1" applyFill="1" applyBorder="1" applyAlignment="1">
      <alignment horizontal="center" vertical="center"/>
    </xf>
    <xf numFmtId="0" fontId="5" fillId="75" borderId="3" xfId="0" applyFont="1" applyFill="1" applyBorder="1" applyAlignment="1">
      <alignment horizontal="center" vertical="center"/>
    </xf>
    <xf numFmtId="0" fontId="6" fillId="75" borderId="2" xfId="0" applyFont="1" applyFill="1" applyBorder="1" applyAlignment="1">
      <alignment horizontal="center" vertical="center"/>
    </xf>
    <xf numFmtId="0" fontId="5" fillId="189" borderId="3" xfId="0" applyFont="1" applyFill="1" applyBorder="1" applyAlignment="1">
      <alignment horizontal="center" vertical="center"/>
    </xf>
    <xf numFmtId="0" fontId="6" fillId="189" borderId="2" xfId="0" applyFont="1" applyFill="1" applyBorder="1" applyAlignment="1">
      <alignment horizontal="center" vertical="center"/>
    </xf>
    <xf numFmtId="0" fontId="5" fillId="175" borderId="3" xfId="0" applyFont="1" applyFill="1" applyBorder="1" applyAlignment="1">
      <alignment horizontal="center" vertical="center"/>
    </xf>
    <xf numFmtId="0" fontId="6" fillId="175" borderId="2" xfId="0" applyFont="1" applyFill="1" applyBorder="1" applyAlignment="1">
      <alignment horizontal="center" vertical="center"/>
    </xf>
    <xf numFmtId="0" fontId="5" fillId="76" borderId="3" xfId="0" applyFont="1" applyFill="1" applyBorder="1" applyAlignment="1">
      <alignment horizontal="center" vertical="center"/>
    </xf>
    <xf numFmtId="0" fontId="6" fillId="76" borderId="2" xfId="0" applyFont="1" applyFill="1" applyBorder="1" applyAlignment="1">
      <alignment horizontal="center" vertical="center"/>
    </xf>
    <xf numFmtId="0" fontId="5" fillId="119" borderId="3" xfId="0" applyFont="1" applyFill="1" applyBorder="1" applyAlignment="1">
      <alignment horizontal="center" vertical="center"/>
    </xf>
    <xf numFmtId="0" fontId="6" fillId="119" borderId="2" xfId="0" applyFont="1" applyFill="1" applyBorder="1" applyAlignment="1">
      <alignment horizontal="center" vertical="center"/>
    </xf>
    <xf numFmtId="0" fontId="5" fillId="130" borderId="3" xfId="0" applyFont="1" applyFill="1" applyBorder="1" applyAlignment="1">
      <alignment horizontal="center" vertical="center"/>
    </xf>
    <xf numFmtId="0" fontId="6" fillId="130" borderId="2" xfId="0" applyFont="1" applyFill="1" applyBorder="1" applyAlignment="1">
      <alignment horizontal="center" vertical="center"/>
    </xf>
    <xf numFmtId="0" fontId="5" fillId="40" borderId="3" xfId="0" applyFont="1" applyFill="1" applyBorder="1" applyAlignment="1">
      <alignment horizontal="center" vertical="center"/>
    </xf>
    <xf numFmtId="0" fontId="6" fillId="40" borderId="2" xfId="0" applyFont="1" applyFill="1" applyBorder="1" applyAlignment="1">
      <alignment horizontal="center" vertical="center"/>
    </xf>
    <xf numFmtId="0" fontId="5" fillId="78" borderId="3" xfId="0" applyFont="1" applyFill="1" applyBorder="1" applyAlignment="1">
      <alignment horizontal="center" vertical="center"/>
    </xf>
    <xf numFmtId="0" fontId="6" fillId="78" borderId="2" xfId="0" applyFont="1" applyFill="1" applyBorder="1" applyAlignment="1">
      <alignment horizontal="center" vertical="center"/>
    </xf>
    <xf numFmtId="0" fontId="5" fillId="19" borderId="3" xfId="0" applyFont="1" applyFill="1" applyBorder="1" applyAlignment="1">
      <alignment horizontal="center" vertical="center"/>
    </xf>
    <xf numFmtId="0" fontId="6" fillId="19" borderId="2" xfId="0" applyFont="1" applyFill="1" applyBorder="1" applyAlignment="1">
      <alignment horizontal="center" vertical="center"/>
    </xf>
    <xf numFmtId="0" fontId="5" fillId="39" borderId="3" xfId="0" applyFont="1" applyFill="1" applyBorder="1" applyAlignment="1">
      <alignment horizontal="center" vertical="center"/>
    </xf>
    <xf numFmtId="0" fontId="6" fillId="39" borderId="2" xfId="0" applyFont="1" applyFill="1" applyBorder="1" applyAlignment="1">
      <alignment horizontal="center" vertical="center"/>
    </xf>
    <xf numFmtId="0" fontId="5" fillId="23" borderId="3" xfId="0" applyFont="1" applyFill="1" applyBorder="1" applyAlignment="1">
      <alignment horizontal="center" vertical="center"/>
    </xf>
    <xf numFmtId="0" fontId="6" fillId="23" borderId="2" xfId="0" applyFont="1" applyFill="1" applyBorder="1" applyAlignment="1">
      <alignment horizontal="center" vertical="center"/>
    </xf>
    <xf numFmtId="0" fontId="5" fillId="141" borderId="3" xfId="0" applyFont="1" applyFill="1" applyBorder="1" applyAlignment="1">
      <alignment horizontal="center" vertical="center"/>
    </xf>
    <xf numFmtId="0" fontId="6" fillId="141" borderId="2" xfId="0" applyFont="1" applyFill="1" applyBorder="1" applyAlignment="1">
      <alignment horizontal="center" vertical="center"/>
    </xf>
    <xf numFmtId="0" fontId="5" fillId="173" borderId="3" xfId="0" applyFont="1" applyFill="1" applyBorder="1" applyAlignment="1">
      <alignment horizontal="center" vertical="center"/>
    </xf>
    <xf numFmtId="0" fontId="6" fillId="173" borderId="2" xfId="0" applyFont="1" applyFill="1" applyBorder="1" applyAlignment="1">
      <alignment horizontal="center" vertical="center"/>
    </xf>
    <xf numFmtId="0" fontId="5" fillId="84" borderId="3" xfId="0" applyFont="1" applyFill="1" applyBorder="1" applyAlignment="1">
      <alignment horizontal="center" vertical="center"/>
    </xf>
    <xf numFmtId="0" fontId="6" fillId="84" borderId="2" xfId="0" applyFont="1" applyFill="1" applyBorder="1" applyAlignment="1">
      <alignment horizontal="center" vertical="center"/>
    </xf>
    <xf numFmtId="0" fontId="5" fillId="15" borderId="3" xfId="0" applyFont="1" applyFill="1" applyBorder="1" applyAlignment="1">
      <alignment horizontal="center" vertical="center"/>
    </xf>
    <xf numFmtId="0" fontId="6" fillId="15" borderId="2" xfId="0" applyFont="1" applyFill="1" applyBorder="1" applyAlignment="1">
      <alignment horizontal="center" vertical="center"/>
    </xf>
    <xf numFmtId="0" fontId="5" fillId="179" borderId="3" xfId="0" applyFont="1" applyFill="1" applyBorder="1" applyAlignment="1">
      <alignment horizontal="center" vertical="center"/>
    </xf>
    <xf numFmtId="0" fontId="6" fillId="179" borderId="2" xfId="0" applyFont="1" applyFill="1" applyBorder="1" applyAlignment="1">
      <alignment horizontal="center" vertical="center"/>
    </xf>
    <xf numFmtId="0" fontId="5" fillId="87" borderId="3" xfId="0" applyFont="1" applyFill="1" applyBorder="1" applyAlignment="1">
      <alignment horizontal="center" vertical="center"/>
    </xf>
    <xf numFmtId="0" fontId="6" fillId="87" borderId="2" xfId="0" applyFont="1" applyFill="1" applyBorder="1" applyAlignment="1">
      <alignment horizontal="center" vertical="center"/>
    </xf>
    <xf numFmtId="0" fontId="5" fillId="35" borderId="3" xfId="0" applyFont="1" applyFill="1" applyBorder="1" applyAlignment="1">
      <alignment horizontal="center" vertical="center"/>
    </xf>
    <xf numFmtId="0" fontId="6" fillId="35" borderId="2" xfId="0" applyFont="1" applyFill="1" applyBorder="1" applyAlignment="1">
      <alignment horizontal="center" vertical="center"/>
    </xf>
    <xf numFmtId="0" fontId="5" fillId="166" borderId="3" xfId="0" applyFont="1" applyFill="1" applyBorder="1" applyAlignment="1">
      <alignment horizontal="center" vertical="center"/>
    </xf>
    <xf numFmtId="0" fontId="6" fillId="166" borderId="2" xfId="0" applyFont="1" applyFill="1" applyBorder="1" applyAlignment="1">
      <alignment horizontal="center" vertical="center"/>
    </xf>
    <xf numFmtId="0" fontId="5" fillId="41" borderId="3" xfId="0" applyFont="1" applyFill="1" applyBorder="1" applyAlignment="1">
      <alignment horizontal="center" vertical="center"/>
    </xf>
    <xf numFmtId="0" fontId="6" fillId="41" borderId="2" xfId="0" applyFont="1" applyFill="1" applyBorder="1" applyAlignment="1">
      <alignment horizontal="center" vertical="center"/>
    </xf>
    <xf numFmtId="0" fontId="5" fillId="170" borderId="3" xfId="0" applyFont="1" applyFill="1" applyBorder="1" applyAlignment="1">
      <alignment horizontal="center" vertical="center"/>
    </xf>
    <xf numFmtId="0" fontId="6" fillId="170" borderId="2" xfId="0" applyFont="1" applyFill="1" applyBorder="1" applyAlignment="1">
      <alignment horizontal="center" vertical="center"/>
    </xf>
    <xf numFmtId="0" fontId="5" fillId="148" borderId="3" xfId="0" applyFont="1" applyFill="1" applyBorder="1" applyAlignment="1">
      <alignment horizontal="center" vertical="center"/>
    </xf>
    <xf numFmtId="0" fontId="6" fillId="148" borderId="2" xfId="0" applyFont="1" applyFill="1" applyBorder="1" applyAlignment="1">
      <alignment horizontal="center" vertical="center"/>
    </xf>
    <xf numFmtId="0" fontId="5" fillId="83" borderId="3" xfId="0" applyFont="1" applyFill="1" applyBorder="1" applyAlignment="1">
      <alignment horizontal="center" vertical="center"/>
    </xf>
    <xf numFmtId="0" fontId="6" fillId="83" borderId="2" xfId="0" applyFont="1" applyFill="1" applyBorder="1" applyAlignment="1">
      <alignment horizontal="center" vertical="center"/>
    </xf>
    <xf numFmtId="0" fontId="5" fillId="121" borderId="3" xfId="0" applyFont="1" applyFill="1" applyBorder="1" applyAlignment="1">
      <alignment horizontal="center" vertical="center"/>
    </xf>
    <xf numFmtId="0" fontId="6" fillId="121" borderId="2" xfId="0" applyFont="1" applyFill="1" applyBorder="1" applyAlignment="1">
      <alignment horizontal="center" vertical="center"/>
    </xf>
    <xf numFmtId="0" fontId="5" fillId="125" borderId="3" xfId="0" applyFont="1" applyFill="1" applyBorder="1" applyAlignment="1">
      <alignment horizontal="center" vertical="center"/>
    </xf>
    <xf numFmtId="0" fontId="6" fillId="125" borderId="2" xfId="0" applyFont="1" applyFill="1" applyBorder="1" applyAlignment="1">
      <alignment horizontal="center" vertical="center"/>
    </xf>
    <xf numFmtId="0" fontId="5" fillId="38" borderId="3" xfId="0" applyFont="1" applyFill="1" applyBorder="1" applyAlignment="1">
      <alignment horizontal="center" vertical="center"/>
    </xf>
    <xf numFmtId="0" fontId="6" fillId="38" borderId="2" xfId="0" applyFont="1" applyFill="1" applyBorder="1" applyAlignment="1">
      <alignment horizontal="center" vertical="center"/>
    </xf>
    <xf numFmtId="0" fontId="5" fillId="53" borderId="3" xfId="0" applyFont="1" applyFill="1" applyBorder="1" applyAlignment="1">
      <alignment horizontal="center" vertical="center"/>
    </xf>
    <xf numFmtId="0" fontId="6" fillId="53" borderId="2" xfId="0" applyFont="1" applyFill="1" applyBorder="1" applyAlignment="1">
      <alignment horizontal="center" vertical="center"/>
    </xf>
    <xf numFmtId="0" fontId="5" fillId="73" borderId="3" xfId="0" applyFont="1" applyFill="1" applyBorder="1" applyAlignment="1">
      <alignment horizontal="center" vertical="center"/>
    </xf>
    <xf numFmtId="0" fontId="6" fillId="73" borderId="2" xfId="0" applyFont="1" applyFill="1" applyBorder="1" applyAlignment="1">
      <alignment horizontal="center" vertical="center"/>
    </xf>
    <xf numFmtId="0" fontId="5" fillId="151" borderId="3" xfId="0" applyFont="1" applyFill="1" applyBorder="1" applyAlignment="1">
      <alignment horizontal="center" vertical="center"/>
    </xf>
    <xf numFmtId="0" fontId="6" fillId="151" borderId="2" xfId="0" applyFont="1" applyFill="1" applyBorder="1" applyAlignment="1">
      <alignment horizontal="center" vertical="center"/>
    </xf>
    <xf numFmtId="0" fontId="5" fillId="94" borderId="3" xfId="0" applyFont="1" applyFill="1" applyBorder="1" applyAlignment="1">
      <alignment horizontal="center" vertical="center"/>
    </xf>
    <xf numFmtId="0" fontId="6" fillId="94" borderId="2" xfId="0" applyFont="1" applyFill="1" applyBorder="1" applyAlignment="1">
      <alignment horizontal="center" vertical="center"/>
    </xf>
    <xf numFmtId="0" fontId="5" fillId="128" borderId="3" xfId="0" applyFont="1" applyFill="1" applyBorder="1" applyAlignment="1">
      <alignment horizontal="center" vertical="center"/>
    </xf>
    <xf numFmtId="0" fontId="6" fillId="128" borderId="2" xfId="0" applyFont="1" applyFill="1" applyBorder="1" applyAlignment="1">
      <alignment horizontal="center" vertical="center"/>
    </xf>
    <xf numFmtId="0" fontId="5" fillId="137" borderId="3" xfId="0" applyFont="1" applyFill="1" applyBorder="1" applyAlignment="1">
      <alignment horizontal="center" vertical="center"/>
    </xf>
    <xf numFmtId="0" fontId="6" fillId="137" borderId="2" xfId="0" applyFont="1" applyFill="1" applyBorder="1" applyAlignment="1">
      <alignment horizontal="center" vertical="center"/>
    </xf>
    <xf numFmtId="0" fontId="5" fillId="157" borderId="3" xfId="0" applyFont="1" applyFill="1" applyBorder="1" applyAlignment="1">
      <alignment horizontal="center" vertical="center"/>
    </xf>
    <xf numFmtId="0" fontId="6" fillId="157" borderId="2" xfId="0" applyFont="1" applyFill="1" applyBorder="1" applyAlignment="1">
      <alignment horizontal="center" vertical="center"/>
    </xf>
    <xf numFmtId="0" fontId="5" fillId="68" borderId="3" xfId="0" applyFont="1" applyFill="1" applyBorder="1" applyAlignment="1">
      <alignment horizontal="center" vertical="center"/>
    </xf>
    <xf numFmtId="0" fontId="6" fillId="68" borderId="2" xfId="0" applyFont="1" applyFill="1" applyBorder="1" applyAlignment="1">
      <alignment horizontal="center" vertical="center"/>
    </xf>
    <xf numFmtId="0" fontId="5" fillId="131" borderId="3" xfId="0" applyFont="1" applyFill="1" applyBorder="1" applyAlignment="1">
      <alignment horizontal="center" vertical="center"/>
    </xf>
    <xf numFmtId="0" fontId="6" fillId="131" borderId="2" xfId="0" applyFont="1" applyFill="1" applyBorder="1" applyAlignment="1">
      <alignment horizontal="center" vertical="center"/>
    </xf>
    <xf numFmtId="0" fontId="5" fillId="168" borderId="3" xfId="0" applyFont="1" applyFill="1" applyBorder="1" applyAlignment="1">
      <alignment horizontal="center" vertical="center"/>
    </xf>
    <xf numFmtId="0" fontId="6" fillId="168" borderId="2" xfId="0" applyFont="1" applyFill="1" applyBorder="1" applyAlignment="1">
      <alignment horizontal="center" vertical="center"/>
    </xf>
    <xf numFmtId="0" fontId="5" fillId="33" borderId="3" xfId="0" applyFont="1" applyFill="1" applyBorder="1" applyAlignment="1">
      <alignment horizontal="center" vertical="center"/>
    </xf>
    <xf numFmtId="0" fontId="6" fillId="33" borderId="2" xfId="0" applyFont="1" applyFill="1" applyBorder="1" applyAlignment="1">
      <alignment horizontal="center" vertical="center"/>
    </xf>
    <xf numFmtId="0" fontId="5" fillId="52" borderId="3" xfId="0" applyFont="1" applyFill="1" applyBorder="1" applyAlignment="1">
      <alignment horizontal="center" vertical="center"/>
    </xf>
    <xf numFmtId="0" fontId="6" fillId="52" borderId="2" xfId="0" applyFont="1" applyFill="1" applyBorder="1" applyAlignment="1">
      <alignment horizontal="center" vertical="center"/>
    </xf>
    <xf numFmtId="0" fontId="5" fillId="29" borderId="3" xfId="0" applyFont="1" applyFill="1" applyBorder="1" applyAlignment="1">
      <alignment horizontal="center" vertical="center"/>
    </xf>
    <xf numFmtId="0" fontId="6" fillId="29" borderId="2" xfId="0" applyFont="1" applyFill="1" applyBorder="1" applyAlignment="1">
      <alignment horizontal="center" vertical="center"/>
    </xf>
    <xf numFmtId="0" fontId="5" fillId="142" borderId="3" xfId="0" applyFont="1" applyFill="1" applyBorder="1" applyAlignment="1">
      <alignment horizontal="center" vertical="center"/>
    </xf>
    <xf numFmtId="0" fontId="6" fillId="142" borderId="2" xfId="0" applyFont="1" applyFill="1" applyBorder="1" applyAlignment="1">
      <alignment horizontal="center" vertical="center"/>
    </xf>
    <xf numFmtId="0" fontId="5" fillId="180" borderId="3" xfId="0" applyFont="1" applyFill="1" applyBorder="1" applyAlignment="1">
      <alignment horizontal="center" vertical="center"/>
    </xf>
    <xf numFmtId="0" fontId="6" fillId="180" borderId="2" xfId="0" applyFont="1" applyFill="1" applyBorder="1" applyAlignment="1">
      <alignment horizontal="center" vertical="center"/>
    </xf>
    <xf numFmtId="0" fontId="5" fillId="64" borderId="3" xfId="0" applyFont="1" applyFill="1" applyBorder="1" applyAlignment="1">
      <alignment horizontal="center" vertical="center"/>
    </xf>
    <xf numFmtId="0" fontId="6" fillId="64" borderId="2" xfId="0" applyFont="1" applyFill="1" applyBorder="1" applyAlignment="1">
      <alignment horizontal="center" vertical="center"/>
    </xf>
    <xf numFmtId="0" fontId="5" fillId="123" borderId="3" xfId="0" applyFont="1" applyFill="1" applyBorder="1" applyAlignment="1">
      <alignment horizontal="center" vertical="center"/>
    </xf>
    <xf numFmtId="0" fontId="6" fillId="123" borderId="2" xfId="0" applyFont="1" applyFill="1" applyBorder="1" applyAlignment="1">
      <alignment horizontal="center" vertical="center"/>
    </xf>
    <xf numFmtId="0" fontId="5" fillId="150" borderId="3" xfId="0" applyFont="1" applyFill="1" applyBorder="1" applyAlignment="1">
      <alignment horizontal="center" vertical="center"/>
    </xf>
    <xf numFmtId="0" fontId="6" fillId="150" borderId="2" xfId="0" applyFont="1" applyFill="1" applyBorder="1" applyAlignment="1">
      <alignment horizontal="center" vertical="center"/>
    </xf>
    <xf numFmtId="0" fontId="5" fillId="124" borderId="3" xfId="0" applyFont="1" applyFill="1" applyBorder="1" applyAlignment="1">
      <alignment horizontal="center" vertical="center"/>
    </xf>
    <xf numFmtId="0" fontId="6" fillId="124" borderId="2" xfId="0" applyFont="1" applyFill="1" applyBorder="1" applyAlignment="1">
      <alignment horizontal="center" vertical="center"/>
    </xf>
    <xf numFmtId="0" fontId="5" fillId="86" borderId="3" xfId="0" applyFont="1" applyFill="1" applyBorder="1" applyAlignment="1">
      <alignment horizontal="center" vertical="center"/>
    </xf>
    <xf numFmtId="0" fontId="6" fillId="86" borderId="2" xfId="0" applyFont="1" applyFill="1" applyBorder="1" applyAlignment="1">
      <alignment horizontal="center" vertical="center"/>
    </xf>
    <xf numFmtId="0" fontId="5" fillId="149" borderId="3" xfId="0" applyFont="1" applyFill="1" applyBorder="1" applyAlignment="1">
      <alignment horizontal="center" vertical="center"/>
    </xf>
    <xf numFmtId="0" fontId="6" fillId="149" borderId="2" xfId="0" applyFont="1" applyFill="1" applyBorder="1" applyAlignment="1">
      <alignment horizontal="center" vertical="center"/>
    </xf>
    <xf numFmtId="0" fontId="5" fillId="190" borderId="3" xfId="0" applyFont="1" applyFill="1" applyBorder="1" applyAlignment="1">
      <alignment horizontal="center" vertical="center"/>
    </xf>
    <xf numFmtId="0" fontId="6" fillId="190" borderId="2" xfId="0" applyFont="1" applyFill="1" applyBorder="1" applyAlignment="1">
      <alignment horizontal="center" vertical="center"/>
    </xf>
    <xf numFmtId="0" fontId="5" fillId="66" borderId="3" xfId="0" applyFont="1" applyFill="1" applyBorder="1" applyAlignment="1">
      <alignment horizontal="center" vertical="center"/>
    </xf>
    <xf numFmtId="0" fontId="6" fillId="66" borderId="2" xfId="0" applyFont="1" applyFill="1" applyBorder="1" applyAlignment="1">
      <alignment horizontal="center" vertical="center"/>
    </xf>
    <xf numFmtId="0" fontId="5" fillId="102" borderId="3" xfId="0" applyFont="1" applyFill="1" applyBorder="1" applyAlignment="1">
      <alignment horizontal="center" vertical="center"/>
    </xf>
    <xf numFmtId="0" fontId="6" fillId="102" borderId="2" xfId="0" applyFont="1" applyFill="1" applyBorder="1" applyAlignment="1">
      <alignment horizontal="center" vertical="center"/>
    </xf>
    <xf numFmtId="0" fontId="5" fillId="67" borderId="3" xfId="0" applyFont="1" applyFill="1" applyBorder="1" applyAlignment="1">
      <alignment horizontal="center" vertical="center"/>
    </xf>
    <xf numFmtId="0" fontId="6" fillId="67" borderId="2" xfId="0" applyFont="1" applyFill="1" applyBorder="1" applyAlignment="1">
      <alignment horizontal="center" vertical="center"/>
    </xf>
    <xf numFmtId="0" fontId="5" fillId="204" borderId="3" xfId="0" applyFont="1" applyFill="1" applyBorder="1" applyAlignment="1">
      <alignment horizontal="center" vertical="center"/>
    </xf>
    <xf numFmtId="0" fontId="6" fillId="204" borderId="2" xfId="0" applyFont="1" applyFill="1" applyBorder="1" applyAlignment="1">
      <alignment horizontal="center" vertical="center"/>
    </xf>
    <xf numFmtId="0" fontId="5" fillId="158" borderId="3" xfId="0" applyFont="1" applyFill="1" applyBorder="1" applyAlignment="1">
      <alignment horizontal="center" vertical="center"/>
    </xf>
    <xf numFmtId="0" fontId="6" fillId="158" borderId="2" xfId="0" applyFont="1" applyFill="1" applyBorder="1" applyAlignment="1">
      <alignment horizontal="center" vertical="center"/>
    </xf>
    <xf numFmtId="0" fontId="5" fillId="161" borderId="3" xfId="0" applyFont="1" applyFill="1" applyBorder="1" applyAlignment="1">
      <alignment horizontal="center" vertical="center"/>
    </xf>
    <xf numFmtId="0" fontId="6" fillId="161" borderId="2" xfId="0" applyFont="1" applyFill="1" applyBorder="1" applyAlignment="1">
      <alignment horizontal="center" vertical="center"/>
    </xf>
    <xf numFmtId="0" fontId="5" fillId="116" borderId="3" xfId="0" applyFont="1" applyFill="1" applyBorder="1" applyAlignment="1">
      <alignment horizontal="center" vertical="center"/>
    </xf>
    <xf numFmtId="0" fontId="6" fillId="116" borderId="2" xfId="0" applyFont="1" applyFill="1" applyBorder="1" applyAlignment="1">
      <alignment horizontal="center" vertical="center"/>
    </xf>
    <xf numFmtId="0" fontId="5" fillId="17" borderId="3" xfId="0" applyFont="1" applyFill="1" applyBorder="1" applyAlignment="1">
      <alignment horizontal="center" vertical="center"/>
    </xf>
    <xf numFmtId="0" fontId="6" fillId="17" borderId="2" xfId="0" applyFont="1" applyFill="1" applyBorder="1" applyAlignment="1">
      <alignment horizontal="center" vertical="center"/>
    </xf>
    <xf numFmtId="0" fontId="5" fillId="57" borderId="3" xfId="0" applyFont="1" applyFill="1" applyBorder="1" applyAlignment="1">
      <alignment horizontal="center" vertical="center"/>
    </xf>
    <xf numFmtId="0" fontId="6" fillId="57" borderId="2" xfId="0" applyFont="1" applyFill="1" applyBorder="1" applyAlignment="1">
      <alignment horizontal="center" vertical="center"/>
    </xf>
    <xf numFmtId="0" fontId="5" fillId="187" borderId="3" xfId="0" applyFont="1" applyFill="1" applyBorder="1" applyAlignment="1">
      <alignment horizontal="center" vertical="center"/>
    </xf>
    <xf numFmtId="0" fontId="6" fillId="187" borderId="2" xfId="0" applyFont="1" applyFill="1" applyBorder="1" applyAlignment="1">
      <alignment horizontal="center" vertical="center"/>
    </xf>
    <xf numFmtId="0" fontId="5" fillId="136" borderId="3" xfId="0" applyFont="1" applyFill="1" applyBorder="1" applyAlignment="1">
      <alignment horizontal="center" vertical="center"/>
    </xf>
    <xf numFmtId="0" fontId="6" fillId="136" borderId="2" xfId="0" applyFont="1" applyFill="1" applyBorder="1" applyAlignment="1">
      <alignment horizontal="center" vertical="center"/>
    </xf>
    <xf numFmtId="0" fontId="5" fillId="172" borderId="3" xfId="0" applyFont="1" applyFill="1" applyBorder="1" applyAlignment="1">
      <alignment horizontal="center" vertical="center"/>
    </xf>
    <xf numFmtId="0" fontId="6" fillId="172" borderId="2" xfId="0" applyFont="1" applyFill="1" applyBorder="1" applyAlignment="1">
      <alignment horizontal="center" vertical="center"/>
    </xf>
    <xf numFmtId="0" fontId="5" fillId="77" borderId="3" xfId="0" applyFont="1" applyFill="1" applyBorder="1" applyAlignment="1">
      <alignment horizontal="center" vertical="center"/>
    </xf>
    <xf numFmtId="0" fontId="6" fillId="77" borderId="2" xfId="0" applyFont="1" applyFill="1" applyBorder="1" applyAlignment="1">
      <alignment horizontal="center" vertical="center"/>
    </xf>
    <xf numFmtId="0" fontId="5" fillId="43" borderId="3" xfId="0" applyFont="1" applyFill="1" applyBorder="1" applyAlignment="1">
      <alignment horizontal="center" vertical="center"/>
    </xf>
    <xf numFmtId="0" fontId="6" fillId="43" borderId="2" xfId="0" applyFont="1" applyFill="1" applyBorder="1" applyAlignment="1">
      <alignment horizontal="center" vertical="center"/>
    </xf>
    <xf numFmtId="0" fontId="5" fillId="155" borderId="3" xfId="0" applyFont="1" applyFill="1" applyBorder="1" applyAlignment="1">
      <alignment horizontal="center" vertical="center"/>
    </xf>
    <xf numFmtId="0" fontId="6" fillId="155" borderId="2" xfId="0" applyFont="1" applyFill="1" applyBorder="1" applyAlignment="1">
      <alignment horizontal="center" vertical="center"/>
    </xf>
    <xf numFmtId="0" fontId="5" fillId="159" borderId="3" xfId="0" applyFont="1" applyFill="1" applyBorder="1" applyAlignment="1">
      <alignment horizontal="center" vertical="center"/>
    </xf>
    <xf numFmtId="0" fontId="6" fillId="159" borderId="2" xfId="0" applyFont="1" applyFill="1" applyBorder="1" applyAlignment="1">
      <alignment horizontal="center" vertical="center"/>
    </xf>
    <xf numFmtId="0" fontId="5" fillId="194" borderId="3" xfId="0" applyFont="1" applyFill="1" applyBorder="1" applyAlignment="1">
      <alignment horizontal="center" vertical="center"/>
    </xf>
    <xf numFmtId="0" fontId="6" fillId="194" borderId="2" xfId="0" applyFont="1" applyFill="1" applyBorder="1" applyAlignment="1">
      <alignment horizontal="center" vertical="center"/>
    </xf>
    <xf numFmtId="0" fontId="5" fillId="79" borderId="3" xfId="0" applyFont="1" applyFill="1" applyBorder="1" applyAlignment="1">
      <alignment horizontal="center" vertical="center"/>
    </xf>
    <xf numFmtId="0" fontId="6" fillId="79" borderId="2" xfId="0" applyFont="1" applyFill="1" applyBorder="1" applyAlignment="1">
      <alignment horizontal="center" vertical="center"/>
    </xf>
    <xf numFmtId="0" fontId="5" fillId="146" borderId="3" xfId="0" applyFont="1" applyFill="1" applyBorder="1" applyAlignment="1">
      <alignment horizontal="center" vertical="center"/>
    </xf>
    <xf numFmtId="0" fontId="6" fillId="146" borderId="2" xfId="0" applyFont="1" applyFill="1" applyBorder="1" applyAlignment="1">
      <alignment horizontal="center" vertical="center"/>
    </xf>
    <xf numFmtId="0" fontId="5" fillId="154" borderId="3" xfId="0" applyFont="1" applyFill="1" applyBorder="1" applyAlignment="1">
      <alignment horizontal="center" vertical="center"/>
    </xf>
    <xf numFmtId="0" fontId="6" fillId="154" borderId="2" xfId="0" applyFont="1" applyFill="1" applyBorder="1" applyAlignment="1">
      <alignment horizontal="center" vertical="center"/>
    </xf>
    <xf numFmtId="0" fontId="5" fillId="193" borderId="3" xfId="0" applyFont="1" applyFill="1" applyBorder="1" applyAlignment="1">
      <alignment horizontal="center" vertical="center"/>
    </xf>
    <xf numFmtId="0" fontId="6" fillId="193" borderId="2" xfId="0" applyFont="1" applyFill="1" applyBorder="1" applyAlignment="1">
      <alignment horizontal="center" vertical="center"/>
    </xf>
    <xf numFmtId="0" fontId="5" fillId="113" borderId="3" xfId="0" applyFont="1" applyFill="1" applyBorder="1" applyAlignment="1">
      <alignment horizontal="center" vertical="center"/>
    </xf>
    <xf numFmtId="0" fontId="6" fillId="113" borderId="2" xfId="0" applyFont="1" applyFill="1" applyBorder="1" applyAlignment="1">
      <alignment horizontal="center" vertical="center"/>
    </xf>
    <xf numFmtId="0" fontId="5" fillId="174" borderId="3" xfId="0" applyFont="1" applyFill="1" applyBorder="1" applyAlignment="1">
      <alignment horizontal="center" vertical="center"/>
    </xf>
    <xf numFmtId="0" fontId="6" fillId="174" borderId="2" xfId="0" applyFont="1" applyFill="1" applyBorder="1" applyAlignment="1">
      <alignment horizontal="center" vertical="center"/>
    </xf>
    <xf numFmtId="0" fontId="5" fillId="117" borderId="3" xfId="0" applyFont="1" applyFill="1" applyBorder="1" applyAlignment="1">
      <alignment horizontal="center" vertical="center"/>
    </xf>
    <xf numFmtId="0" fontId="6" fillId="117" borderId="2" xfId="0" applyFont="1" applyFill="1" applyBorder="1" applyAlignment="1">
      <alignment horizontal="center" vertical="center"/>
    </xf>
    <xf numFmtId="0" fontId="5" fillId="181" borderId="3" xfId="0" applyFont="1" applyFill="1" applyBorder="1" applyAlignment="1">
      <alignment horizontal="center" vertical="center"/>
    </xf>
    <xf numFmtId="0" fontId="6" fillId="181" borderId="2" xfId="0" applyFont="1" applyFill="1" applyBorder="1" applyAlignment="1">
      <alignment horizontal="center" vertical="center"/>
    </xf>
    <xf numFmtId="0" fontId="5" fillId="145" borderId="3" xfId="0" applyFont="1" applyFill="1" applyBorder="1" applyAlignment="1">
      <alignment horizontal="center" vertical="center"/>
    </xf>
    <xf numFmtId="0" fontId="6" fillId="145" borderId="2" xfId="0" applyFont="1" applyFill="1" applyBorder="1" applyAlignment="1">
      <alignment horizontal="center" vertical="center"/>
    </xf>
    <xf numFmtId="0" fontId="5" fillId="133" borderId="3" xfId="0" applyFont="1" applyFill="1" applyBorder="1" applyAlignment="1">
      <alignment horizontal="center" vertical="center"/>
    </xf>
    <xf numFmtId="0" fontId="6" fillId="133" borderId="2" xfId="0" applyFont="1" applyFill="1" applyBorder="1" applyAlignment="1">
      <alignment horizontal="center" vertical="center"/>
    </xf>
    <xf numFmtId="0" fontId="5" fillId="177" borderId="3" xfId="0" applyFont="1" applyFill="1" applyBorder="1" applyAlignment="1">
      <alignment horizontal="center" vertical="center"/>
    </xf>
    <xf numFmtId="0" fontId="6" fillId="177" borderId="2" xfId="0" applyFont="1" applyFill="1" applyBorder="1" applyAlignment="1">
      <alignment horizontal="center" vertical="center"/>
    </xf>
    <xf numFmtId="0" fontId="5" fillId="134" borderId="3" xfId="0" applyFont="1" applyFill="1" applyBorder="1" applyAlignment="1">
      <alignment horizontal="center" vertical="center"/>
    </xf>
    <xf numFmtId="0" fontId="6" fillId="134" borderId="2" xfId="0" applyFont="1" applyFill="1" applyBorder="1" applyAlignment="1">
      <alignment horizontal="center" vertical="center"/>
    </xf>
    <xf numFmtId="0" fontId="5" fillId="32" borderId="3" xfId="0" applyFont="1" applyFill="1" applyBorder="1" applyAlignment="1">
      <alignment horizontal="center" vertical="center"/>
    </xf>
    <xf numFmtId="0" fontId="6" fillId="32" borderId="2" xfId="0" applyFont="1" applyFill="1" applyBorder="1" applyAlignment="1">
      <alignment horizontal="center" vertical="center"/>
    </xf>
    <xf numFmtId="0" fontId="5" fillId="182" borderId="3" xfId="0" applyFont="1" applyFill="1" applyBorder="1" applyAlignment="1">
      <alignment horizontal="center" vertical="center"/>
    </xf>
    <xf numFmtId="0" fontId="6" fillId="182" borderId="2" xfId="0" applyFont="1" applyFill="1" applyBorder="1" applyAlignment="1">
      <alignment horizontal="center" vertical="center"/>
    </xf>
    <xf numFmtId="0" fontId="5" fillId="160" borderId="3" xfId="0" applyFont="1" applyFill="1" applyBorder="1" applyAlignment="1">
      <alignment horizontal="center" vertical="center"/>
    </xf>
    <xf numFmtId="0" fontId="6" fillId="160" borderId="2" xfId="0" applyFont="1" applyFill="1" applyBorder="1" applyAlignment="1">
      <alignment horizontal="center" vertical="center"/>
    </xf>
    <xf numFmtId="0" fontId="5" fillId="207" borderId="3" xfId="0" applyFont="1" applyFill="1" applyBorder="1" applyAlignment="1">
      <alignment horizontal="center" vertical="center"/>
    </xf>
    <xf numFmtId="0" fontId="6" fillId="207" borderId="2" xfId="0" applyFont="1" applyFill="1" applyBorder="1" applyAlignment="1">
      <alignment horizontal="center" vertical="center"/>
    </xf>
    <xf numFmtId="0" fontId="5" fillId="62" borderId="3" xfId="0" applyFont="1" applyFill="1" applyBorder="1" applyAlignment="1">
      <alignment horizontal="center" vertical="center"/>
    </xf>
    <xf numFmtId="0" fontId="6" fillId="62" borderId="2" xfId="0" applyFont="1" applyFill="1" applyBorder="1" applyAlignment="1">
      <alignment horizontal="center" vertical="center"/>
    </xf>
    <xf numFmtId="0" fontId="5" fillId="104" borderId="3" xfId="0" applyFont="1" applyFill="1" applyBorder="1" applyAlignment="1">
      <alignment horizontal="center" vertical="center"/>
    </xf>
    <xf numFmtId="0" fontId="6" fillId="104" borderId="2" xfId="0" applyFont="1" applyFill="1" applyBorder="1" applyAlignment="1">
      <alignment horizontal="center" vertical="center"/>
    </xf>
    <xf numFmtId="0" fontId="5" fillId="147" borderId="3" xfId="0" applyFont="1" applyFill="1" applyBorder="1" applyAlignment="1">
      <alignment horizontal="center" vertical="center"/>
    </xf>
    <xf numFmtId="0" fontId="6" fillId="147" borderId="2" xfId="0" applyFont="1" applyFill="1" applyBorder="1" applyAlignment="1">
      <alignment horizontal="center" vertical="center"/>
    </xf>
    <xf numFmtId="0" fontId="5" fillId="61" borderId="3" xfId="0" applyFont="1" applyFill="1" applyBorder="1" applyAlignment="1">
      <alignment horizontal="center" vertical="center"/>
    </xf>
    <xf numFmtId="0" fontId="6" fillId="61" borderId="2" xfId="0" applyFont="1" applyFill="1" applyBorder="1" applyAlignment="1">
      <alignment horizontal="center" vertical="center"/>
    </xf>
    <xf numFmtId="0" fontId="5" fillId="81" borderId="3" xfId="0" applyFont="1" applyFill="1" applyBorder="1" applyAlignment="1">
      <alignment horizontal="center" vertical="center"/>
    </xf>
    <xf numFmtId="0" fontId="6" fillId="81" borderId="2" xfId="0" applyFont="1" applyFill="1" applyBorder="1" applyAlignment="1">
      <alignment horizontal="center" vertical="center"/>
    </xf>
    <xf numFmtId="0" fontId="5" fillId="138" borderId="3" xfId="0" applyFont="1" applyFill="1" applyBorder="1" applyAlignment="1">
      <alignment horizontal="center" vertical="center"/>
    </xf>
    <xf numFmtId="0" fontId="6" fillId="138" borderId="2" xfId="0" applyFont="1" applyFill="1" applyBorder="1" applyAlignment="1">
      <alignment horizontal="center" vertical="center"/>
    </xf>
    <xf numFmtId="0" fontId="5" fillId="202" borderId="3" xfId="0" applyFont="1" applyFill="1" applyBorder="1" applyAlignment="1">
      <alignment horizontal="center" vertical="center"/>
    </xf>
    <xf numFmtId="0" fontId="6" fillId="202" borderId="2" xfId="0" applyFont="1" applyFill="1" applyBorder="1" applyAlignment="1">
      <alignment horizontal="center" vertical="center"/>
    </xf>
    <xf numFmtId="0" fontId="5" fillId="140" borderId="3" xfId="0" applyFont="1" applyFill="1" applyBorder="1" applyAlignment="1">
      <alignment horizontal="center" vertical="center"/>
    </xf>
    <xf numFmtId="0" fontId="6" fillId="140" borderId="2" xfId="0" applyFont="1" applyFill="1" applyBorder="1" applyAlignment="1">
      <alignment horizontal="center" vertical="center"/>
    </xf>
    <xf numFmtId="0" fontId="5" fillId="31" borderId="3" xfId="0" applyFont="1" applyFill="1" applyBorder="1" applyAlignment="1">
      <alignment horizontal="center" vertical="center"/>
    </xf>
    <xf numFmtId="0" fontId="6" fillId="31" borderId="2" xfId="0" applyFont="1" applyFill="1" applyBorder="1" applyAlignment="1">
      <alignment horizontal="center" vertical="center"/>
    </xf>
    <xf numFmtId="0" fontId="5" fillId="192" borderId="3" xfId="0" applyFont="1" applyFill="1" applyBorder="1" applyAlignment="1">
      <alignment horizontal="center" vertical="center"/>
    </xf>
    <xf numFmtId="0" fontId="6" fillId="192" borderId="2" xfId="0" applyFont="1" applyFill="1" applyBorder="1" applyAlignment="1">
      <alignment horizontal="center" vertical="center"/>
    </xf>
    <xf numFmtId="0" fontId="5" fillId="209" borderId="3" xfId="0" applyFont="1" applyFill="1" applyBorder="1" applyAlignment="1">
      <alignment horizontal="center" vertical="center"/>
    </xf>
    <xf numFmtId="0" fontId="6" fillId="209" borderId="2" xfId="0" applyFont="1" applyFill="1" applyBorder="1" applyAlignment="1">
      <alignment horizontal="center" vertical="center"/>
    </xf>
    <xf numFmtId="0" fontId="5" fillId="106" borderId="3" xfId="0" applyFont="1" applyFill="1" applyBorder="1" applyAlignment="1">
      <alignment horizontal="center" vertical="center"/>
    </xf>
    <xf numFmtId="0" fontId="6" fillId="106" borderId="2" xfId="0" applyFont="1" applyFill="1" applyBorder="1" applyAlignment="1">
      <alignment horizontal="center" vertical="center"/>
    </xf>
    <xf numFmtId="0" fontId="5" fillId="110" borderId="3" xfId="0" applyFont="1" applyFill="1" applyBorder="1" applyAlignment="1">
      <alignment horizontal="center" vertical="center"/>
    </xf>
    <xf numFmtId="0" fontId="6" fillId="110" borderId="2" xfId="0" applyFont="1" applyFill="1" applyBorder="1" applyAlignment="1">
      <alignment horizontal="center" vertical="center"/>
    </xf>
    <xf numFmtId="0" fontId="5" fillId="178" borderId="3" xfId="0" applyFont="1" applyFill="1" applyBorder="1" applyAlignment="1">
      <alignment horizontal="center" vertical="center"/>
    </xf>
    <xf numFmtId="0" fontId="6" fillId="178" borderId="2" xfId="0" applyFont="1" applyFill="1" applyBorder="1" applyAlignment="1">
      <alignment horizontal="center" vertical="center"/>
    </xf>
    <xf numFmtId="0" fontId="5" fillId="118" borderId="3" xfId="0" applyFont="1" applyFill="1" applyBorder="1" applyAlignment="1">
      <alignment horizontal="center" vertical="center"/>
    </xf>
    <xf numFmtId="0" fontId="6" fillId="118" borderId="2" xfId="0" applyFont="1" applyFill="1" applyBorder="1" applyAlignment="1">
      <alignment horizontal="center" vertical="center"/>
    </xf>
    <xf numFmtId="0" fontId="5" fillId="205" borderId="3" xfId="0" applyFont="1" applyFill="1" applyBorder="1" applyAlignment="1">
      <alignment horizontal="center" vertical="center"/>
    </xf>
    <xf numFmtId="0" fontId="6" fillId="205" borderId="2" xfId="0" applyFont="1" applyFill="1" applyBorder="1" applyAlignment="1">
      <alignment horizontal="center" vertical="center"/>
    </xf>
    <xf numFmtId="0" fontId="5" fillId="171" borderId="3" xfId="0" applyFont="1" applyFill="1" applyBorder="1" applyAlignment="1">
      <alignment horizontal="center" vertical="center"/>
    </xf>
    <xf numFmtId="0" fontId="6" fillId="171" borderId="2" xfId="0" applyFont="1" applyFill="1" applyBorder="1" applyAlignment="1">
      <alignment horizontal="center" vertical="center"/>
    </xf>
    <xf numFmtId="0" fontId="5" fillId="152" borderId="3" xfId="0" applyFont="1" applyFill="1" applyBorder="1" applyAlignment="1">
      <alignment horizontal="center" vertical="center"/>
    </xf>
    <xf numFmtId="0" fontId="6" fillId="152" borderId="2" xfId="0" applyFont="1" applyFill="1" applyBorder="1" applyAlignment="1">
      <alignment horizontal="center" vertical="center"/>
    </xf>
    <xf numFmtId="0" fontId="5" fillId="162" borderId="3" xfId="0" applyFont="1" applyFill="1" applyBorder="1" applyAlignment="1">
      <alignment horizontal="center" vertical="center"/>
    </xf>
    <xf numFmtId="0" fontId="6" fillId="162" borderId="2" xfId="0" applyFont="1" applyFill="1" applyBorder="1" applyAlignment="1">
      <alignment horizontal="center" vertical="center"/>
    </xf>
    <xf numFmtId="0" fontId="5" fillId="103" borderId="3" xfId="0" applyFont="1" applyFill="1" applyBorder="1" applyAlignment="1">
      <alignment horizontal="center" vertical="center"/>
    </xf>
    <xf numFmtId="0" fontId="6" fillId="103" borderId="2" xfId="0" applyFont="1" applyFill="1" applyBorder="1" applyAlignment="1">
      <alignment horizontal="center" vertical="center"/>
    </xf>
    <xf numFmtId="0" fontId="5" fillId="111" borderId="3" xfId="0" applyFont="1" applyFill="1" applyBorder="1" applyAlignment="1">
      <alignment horizontal="center" vertical="center"/>
    </xf>
    <xf numFmtId="0" fontId="6" fillId="111" borderId="2" xfId="0" applyFont="1" applyFill="1" applyBorder="1" applyAlignment="1">
      <alignment horizontal="center" vertical="center"/>
    </xf>
    <xf numFmtId="0" fontId="5" fillId="60" borderId="3" xfId="0" applyFont="1" applyFill="1" applyBorder="1" applyAlignment="1">
      <alignment horizontal="center" vertical="center"/>
    </xf>
    <xf numFmtId="0" fontId="6" fillId="60" borderId="2" xfId="0" applyFont="1" applyFill="1" applyBorder="1" applyAlignment="1">
      <alignment horizontal="center" vertical="center"/>
    </xf>
    <xf numFmtId="0" fontId="5" fillId="20" borderId="3" xfId="0" applyFont="1" applyFill="1" applyBorder="1" applyAlignment="1">
      <alignment horizontal="center" vertical="center"/>
    </xf>
    <xf numFmtId="0" fontId="6" fillId="20" borderId="2" xfId="0" applyFont="1" applyFill="1" applyBorder="1" applyAlignment="1">
      <alignment horizontal="center" vertical="center"/>
    </xf>
    <xf numFmtId="0" fontId="5" fillId="132" borderId="3" xfId="0" applyFont="1" applyFill="1" applyBorder="1" applyAlignment="1">
      <alignment horizontal="center" vertical="center"/>
    </xf>
    <xf numFmtId="0" fontId="6" fillId="132" borderId="2" xfId="0" applyFont="1" applyFill="1" applyBorder="1" applyAlignment="1">
      <alignment horizontal="center" vertical="center"/>
    </xf>
    <xf numFmtId="0" fontId="5" fillId="197" borderId="3" xfId="0" applyFont="1" applyFill="1" applyBorder="1" applyAlignment="1">
      <alignment horizontal="center" vertical="center"/>
    </xf>
    <xf numFmtId="0" fontId="6" fillId="197" borderId="2" xfId="0" applyFont="1" applyFill="1" applyBorder="1" applyAlignment="1">
      <alignment horizontal="center" vertical="center"/>
    </xf>
    <xf numFmtId="0" fontId="5" fillId="100" borderId="3" xfId="0" applyFont="1" applyFill="1" applyBorder="1" applyAlignment="1">
      <alignment horizontal="center" vertical="center"/>
    </xf>
    <xf numFmtId="0" fontId="6" fillId="100" borderId="2" xfId="0" applyFont="1" applyFill="1" applyBorder="1" applyAlignment="1">
      <alignment horizontal="center" vertical="center"/>
    </xf>
    <xf numFmtId="0" fontId="5" fillId="89" borderId="3" xfId="0" applyFont="1" applyFill="1" applyBorder="1" applyAlignment="1">
      <alignment horizontal="center" vertical="center"/>
    </xf>
    <xf numFmtId="0" fontId="6" fillId="89" borderId="2" xfId="0" applyFont="1" applyFill="1" applyBorder="1" applyAlignment="1">
      <alignment horizontal="center" vertical="center"/>
    </xf>
    <xf numFmtId="0" fontId="5" fillId="74" borderId="3" xfId="0" applyFont="1" applyFill="1" applyBorder="1" applyAlignment="1">
      <alignment horizontal="center" vertical="center"/>
    </xf>
    <xf numFmtId="0" fontId="6" fillId="74" borderId="2" xfId="0" applyFont="1" applyFill="1" applyBorder="1" applyAlignment="1">
      <alignment horizontal="center" vertical="center"/>
    </xf>
    <xf numFmtId="0" fontId="5" fillId="105" borderId="3" xfId="0" applyFont="1" applyFill="1" applyBorder="1" applyAlignment="1">
      <alignment horizontal="center" vertical="center"/>
    </xf>
    <xf numFmtId="0" fontId="6" fillId="105" borderId="2" xfId="0" applyFont="1" applyFill="1" applyBorder="1" applyAlignment="1">
      <alignment horizontal="center" vertical="center"/>
    </xf>
    <xf numFmtId="0" fontId="5" fillId="165" borderId="3" xfId="0" applyFont="1" applyFill="1" applyBorder="1" applyAlignment="1">
      <alignment horizontal="center" vertical="center"/>
    </xf>
    <xf numFmtId="0" fontId="6" fillId="165" borderId="2" xfId="0" applyFont="1" applyFill="1" applyBorder="1" applyAlignment="1">
      <alignment horizontal="center" vertical="center"/>
    </xf>
    <xf numFmtId="0" fontId="5" fillId="112" borderId="3" xfId="0" applyFont="1" applyFill="1" applyBorder="1" applyAlignment="1">
      <alignment horizontal="center" vertical="center"/>
    </xf>
    <xf numFmtId="0" fontId="6" fillId="112" borderId="2" xfId="0" applyFont="1" applyFill="1" applyBorder="1" applyAlignment="1">
      <alignment horizontal="center" vertical="center"/>
    </xf>
    <xf numFmtId="0" fontId="5" fillId="188" borderId="3" xfId="0" applyFont="1" applyFill="1" applyBorder="1" applyAlignment="1">
      <alignment horizontal="center" vertical="center"/>
    </xf>
    <xf numFmtId="0" fontId="6" fillId="188" borderId="2" xfId="0" applyFont="1" applyFill="1" applyBorder="1" applyAlignment="1">
      <alignment horizontal="center" vertical="center"/>
    </xf>
    <xf numFmtId="0" fontId="5" fillId="200" borderId="3" xfId="0" applyFont="1" applyFill="1" applyBorder="1" applyAlignment="1">
      <alignment horizontal="center" vertical="center"/>
    </xf>
    <xf numFmtId="0" fontId="6" fillId="200" borderId="2" xfId="0" applyFont="1" applyFill="1" applyBorder="1" applyAlignment="1">
      <alignment horizontal="center" vertical="center"/>
    </xf>
    <xf numFmtId="0" fontId="5" fillId="90" borderId="3" xfId="0" applyFont="1" applyFill="1" applyBorder="1" applyAlignment="1">
      <alignment horizontal="center" vertical="center"/>
    </xf>
    <xf numFmtId="0" fontId="6" fillId="90" borderId="2" xfId="0" applyFont="1" applyFill="1" applyBorder="1" applyAlignment="1">
      <alignment horizontal="center" vertical="center"/>
    </xf>
    <xf numFmtId="0" fontId="5" fillId="201" borderId="3" xfId="0" applyFont="1" applyFill="1" applyBorder="1" applyAlignment="1">
      <alignment horizontal="center" vertical="center"/>
    </xf>
    <xf numFmtId="0" fontId="6" fillId="201" borderId="2" xfId="0" applyFont="1" applyFill="1" applyBorder="1" applyAlignment="1">
      <alignment horizontal="center" vertical="center"/>
    </xf>
    <xf numFmtId="0" fontId="5" fillId="58" borderId="3" xfId="0" applyFont="1" applyFill="1" applyBorder="1" applyAlignment="1">
      <alignment horizontal="center" vertical="center"/>
    </xf>
    <xf numFmtId="0" fontId="6" fillId="58" borderId="2" xfId="0" applyFont="1" applyFill="1" applyBorder="1" applyAlignment="1">
      <alignment horizontal="center" vertical="center"/>
    </xf>
    <xf numFmtId="0" fontId="5" fillId="184" borderId="3" xfId="0" applyFont="1" applyFill="1" applyBorder="1" applyAlignment="1">
      <alignment horizontal="center" vertical="center"/>
    </xf>
    <xf numFmtId="0" fontId="6" fillId="184" borderId="2" xfId="0" applyFont="1" applyFill="1" applyBorder="1" applyAlignment="1">
      <alignment horizontal="center" vertical="center"/>
    </xf>
    <xf numFmtId="0" fontId="5" fillId="25" borderId="3" xfId="0" applyFont="1" applyFill="1" applyBorder="1" applyAlignment="1">
      <alignment horizontal="center" vertical="center"/>
    </xf>
    <xf numFmtId="0" fontId="6" fillId="25" borderId="2" xfId="0" applyFont="1" applyFill="1" applyBorder="1" applyAlignment="1">
      <alignment horizontal="center" vertical="center"/>
    </xf>
    <xf numFmtId="0" fontId="5" fillId="99" borderId="3" xfId="0" applyFont="1" applyFill="1" applyBorder="1" applyAlignment="1">
      <alignment horizontal="center" vertical="center"/>
    </xf>
    <xf numFmtId="0" fontId="6" fillId="99" borderId="2" xfId="0" applyFont="1" applyFill="1" applyBorder="1" applyAlignment="1">
      <alignment horizontal="center" vertical="center"/>
    </xf>
    <xf numFmtId="0" fontId="5" fillId="135" borderId="3" xfId="0" applyFont="1" applyFill="1" applyBorder="1" applyAlignment="1">
      <alignment horizontal="center" vertical="center"/>
    </xf>
    <xf numFmtId="0" fontId="6" fillId="135" borderId="2" xfId="0" applyFont="1" applyFill="1" applyBorder="1" applyAlignment="1">
      <alignment horizontal="center" vertical="center"/>
    </xf>
    <xf numFmtId="0" fontId="5" fillId="122" borderId="3" xfId="0" applyFont="1" applyFill="1" applyBorder="1" applyAlignment="1">
      <alignment horizontal="center" vertical="center"/>
    </xf>
    <xf numFmtId="0" fontId="6" fillId="122" borderId="2" xfId="0" applyFont="1" applyFill="1" applyBorder="1" applyAlignment="1">
      <alignment horizontal="center" vertical="center"/>
    </xf>
    <xf numFmtId="0" fontId="5" fillId="198" borderId="3" xfId="0" applyFont="1" applyFill="1" applyBorder="1" applyAlignment="1">
      <alignment horizontal="center" vertical="center"/>
    </xf>
    <xf numFmtId="0" fontId="6" fillId="198" borderId="2" xfId="0" applyFont="1" applyFill="1" applyBorder="1" applyAlignment="1">
      <alignment horizontal="center" vertical="center"/>
    </xf>
    <xf numFmtId="0" fontId="5" fillId="176" borderId="3" xfId="0" applyFont="1" applyFill="1" applyBorder="1" applyAlignment="1">
      <alignment horizontal="center" vertical="center"/>
    </xf>
    <xf numFmtId="0" fontId="6" fillId="176" borderId="2" xfId="0" applyFont="1" applyFill="1" applyBorder="1" applyAlignment="1">
      <alignment horizontal="center" vertical="center"/>
    </xf>
    <xf numFmtId="0" fontId="5" fillId="42" borderId="3" xfId="0" applyFont="1" applyFill="1" applyBorder="1" applyAlignment="1">
      <alignment horizontal="center" vertical="center"/>
    </xf>
    <xf numFmtId="0" fontId="6" fillId="42" borderId="2" xfId="0" applyFont="1" applyFill="1" applyBorder="1" applyAlignment="1">
      <alignment horizontal="center" vertical="center"/>
    </xf>
    <xf numFmtId="0" fontId="5" fillId="143" borderId="3" xfId="0" applyFont="1" applyFill="1" applyBorder="1" applyAlignment="1">
      <alignment horizontal="center" vertical="center"/>
    </xf>
    <xf numFmtId="0" fontId="6" fillId="143" borderId="2" xfId="0" applyFont="1" applyFill="1" applyBorder="1" applyAlignment="1">
      <alignment horizontal="center" vertical="center"/>
    </xf>
    <xf numFmtId="0" fontId="5" fillId="49" borderId="3" xfId="0" applyFont="1" applyFill="1" applyBorder="1" applyAlignment="1">
      <alignment horizontal="center" vertical="center"/>
    </xf>
    <xf numFmtId="0" fontId="6" fillId="49" borderId="2" xfId="0" applyFont="1" applyFill="1" applyBorder="1" applyAlignment="1">
      <alignment horizontal="center" vertical="center"/>
    </xf>
    <xf numFmtId="0" fontId="5" fillId="186" borderId="3" xfId="0" applyFont="1" applyFill="1" applyBorder="1" applyAlignment="1">
      <alignment horizontal="center" vertical="center"/>
    </xf>
    <xf numFmtId="0" fontId="6" fillId="186" borderId="2" xfId="0" applyFont="1" applyFill="1" applyBorder="1" applyAlignment="1">
      <alignment horizontal="center" vertical="center"/>
    </xf>
    <xf numFmtId="0" fontId="5" fillId="85" borderId="3" xfId="0" applyFont="1" applyFill="1" applyBorder="1" applyAlignment="1">
      <alignment horizontal="center" vertical="center"/>
    </xf>
    <xf numFmtId="0" fontId="6" fillId="85" borderId="2" xfId="0" applyFont="1" applyFill="1" applyBorder="1" applyAlignment="1">
      <alignment horizontal="center" vertical="center"/>
    </xf>
    <xf numFmtId="0" fontId="5" fillId="93" borderId="3" xfId="0" applyFont="1" applyFill="1" applyBorder="1" applyAlignment="1">
      <alignment horizontal="center" vertical="center"/>
    </xf>
    <xf numFmtId="0" fontId="6" fillId="93" borderId="2" xfId="0" applyFont="1" applyFill="1" applyBorder="1" applyAlignment="1">
      <alignment horizontal="center" vertical="center"/>
    </xf>
    <xf numFmtId="0" fontId="5" fillId="80" borderId="3" xfId="0" applyFont="1" applyFill="1" applyBorder="1" applyAlignment="1">
      <alignment horizontal="center" vertical="center"/>
    </xf>
    <xf numFmtId="0" fontId="6" fillId="80" borderId="2" xfId="0" applyFont="1" applyFill="1" applyBorder="1" applyAlignment="1">
      <alignment horizontal="center" vertical="center"/>
    </xf>
    <xf numFmtId="0" fontId="5" fillId="167" borderId="3" xfId="0" applyFont="1" applyFill="1" applyBorder="1" applyAlignment="1">
      <alignment horizontal="center" vertical="center"/>
    </xf>
    <xf numFmtId="0" fontId="6" fillId="167" borderId="2" xfId="0" applyFont="1" applyFill="1" applyBorder="1" applyAlignment="1">
      <alignment horizontal="center" vertical="center"/>
    </xf>
    <xf numFmtId="0" fontId="5" fillId="163" borderId="3" xfId="0" applyFont="1" applyFill="1" applyBorder="1" applyAlignment="1">
      <alignment horizontal="center" vertical="center"/>
    </xf>
    <xf numFmtId="0" fontId="6" fillId="163" borderId="2" xfId="0" applyFont="1" applyFill="1" applyBorder="1" applyAlignment="1">
      <alignment horizontal="center" vertical="center"/>
    </xf>
    <xf numFmtId="0" fontId="5" fillId="156" borderId="3" xfId="0" applyFont="1" applyFill="1" applyBorder="1" applyAlignment="1">
      <alignment horizontal="center" vertical="center"/>
    </xf>
    <xf numFmtId="0" fontId="6" fillId="156" borderId="2" xfId="0" applyFont="1" applyFill="1" applyBorder="1" applyAlignment="1">
      <alignment horizontal="center" vertical="center"/>
    </xf>
    <xf numFmtId="0" fontId="5" fillId="183" borderId="3" xfId="0" applyFont="1" applyFill="1" applyBorder="1" applyAlignment="1">
      <alignment horizontal="center" vertical="center"/>
    </xf>
    <xf numFmtId="0" fontId="6" fillId="183" borderId="2" xfId="0" applyFont="1" applyFill="1" applyBorder="1" applyAlignment="1">
      <alignment horizontal="center" vertical="center"/>
    </xf>
    <xf numFmtId="0" fontId="5" fillId="30" borderId="3" xfId="0" applyFont="1" applyFill="1" applyBorder="1" applyAlignment="1">
      <alignment horizontal="center" vertical="center"/>
    </xf>
    <xf numFmtId="0" fontId="6" fillId="30" borderId="2" xfId="0" applyFont="1" applyFill="1" applyBorder="1" applyAlignment="1">
      <alignment horizontal="center" vertical="center"/>
    </xf>
    <xf numFmtId="0" fontId="5" fillId="120" borderId="3" xfId="0" applyFont="1" applyFill="1" applyBorder="1" applyAlignment="1">
      <alignment horizontal="center" vertical="center"/>
    </xf>
    <xf numFmtId="0" fontId="6" fillId="120" borderId="2" xfId="0" applyFont="1" applyFill="1" applyBorder="1" applyAlignment="1">
      <alignment horizontal="center" vertical="center"/>
    </xf>
    <xf numFmtId="0" fontId="5" fillId="199" borderId="3" xfId="0" applyFont="1" applyFill="1" applyBorder="1" applyAlignment="1">
      <alignment horizontal="center" vertical="center"/>
    </xf>
    <xf numFmtId="0" fontId="6" fillId="199" borderId="2" xfId="0" applyFont="1" applyFill="1" applyBorder="1" applyAlignment="1">
      <alignment horizontal="center" vertical="center"/>
    </xf>
    <xf numFmtId="0" fontId="5" fillId="208" borderId="3" xfId="0" applyFont="1" applyFill="1" applyBorder="1" applyAlignment="1">
      <alignment horizontal="center" vertical="center"/>
    </xf>
    <xf numFmtId="0" fontId="6" fillId="208" borderId="2" xfId="0" applyFont="1" applyFill="1" applyBorder="1" applyAlignment="1">
      <alignment horizontal="center" vertical="center"/>
    </xf>
    <xf numFmtId="0" fontId="5" fillId="195" borderId="3" xfId="0" applyFont="1" applyFill="1" applyBorder="1" applyAlignment="1">
      <alignment horizontal="center" vertical="center"/>
    </xf>
    <xf numFmtId="0" fontId="6" fillId="195" borderId="2" xfId="0" applyFont="1" applyFill="1" applyBorder="1" applyAlignment="1">
      <alignment horizontal="center" vertical="center"/>
    </xf>
    <xf numFmtId="0" fontId="5" fillId="63" borderId="3" xfId="0" applyFont="1" applyFill="1" applyBorder="1" applyAlignment="1">
      <alignment horizontal="center" vertical="center"/>
    </xf>
    <xf numFmtId="0" fontId="6" fillId="63" borderId="2" xfId="0" applyFont="1" applyFill="1" applyBorder="1" applyAlignment="1">
      <alignment horizontal="center" vertical="center"/>
    </xf>
    <xf numFmtId="0" fontId="5" fillId="203" borderId="3" xfId="0" applyFont="1" applyFill="1" applyBorder="1" applyAlignment="1">
      <alignment horizontal="center" vertical="center"/>
    </xf>
    <xf numFmtId="0" fontId="6" fillId="203" borderId="2" xfId="0" applyFont="1" applyFill="1" applyBorder="1" applyAlignment="1">
      <alignment horizontal="center" vertical="center"/>
    </xf>
    <xf numFmtId="0" fontId="5" fillId="191" borderId="3" xfId="0" applyFont="1" applyFill="1" applyBorder="1" applyAlignment="1">
      <alignment horizontal="center" vertical="center"/>
    </xf>
    <xf numFmtId="0" fontId="6" fillId="191" borderId="2" xfId="0" applyFont="1" applyFill="1" applyBorder="1" applyAlignment="1">
      <alignment horizontal="center" vertical="center"/>
    </xf>
    <xf numFmtId="0" fontId="5" fillId="36" borderId="3" xfId="0" applyFont="1" applyFill="1" applyBorder="1" applyAlignment="1">
      <alignment horizontal="center" vertical="center"/>
    </xf>
    <xf numFmtId="0" fontId="6" fillId="36" borderId="2" xfId="0" applyFont="1" applyFill="1" applyBorder="1" applyAlignment="1">
      <alignment horizontal="center" vertical="center"/>
    </xf>
    <xf numFmtId="0" fontId="5" fillId="127" borderId="3" xfId="0" applyFont="1" applyFill="1" applyBorder="1" applyAlignment="1">
      <alignment horizontal="center" vertical="center"/>
    </xf>
    <xf numFmtId="0" fontId="6" fillId="127" borderId="2" xfId="0" applyFont="1" applyFill="1" applyBorder="1" applyAlignment="1">
      <alignment horizontal="center" vertical="center"/>
    </xf>
    <xf numFmtId="0" fontId="5" fillId="206" borderId="3" xfId="0" applyFont="1" applyFill="1" applyBorder="1" applyAlignment="1">
      <alignment horizontal="center" vertical="center"/>
    </xf>
    <xf numFmtId="0" fontId="6" fillId="206" borderId="2" xfId="0" applyFont="1" applyFill="1" applyBorder="1" applyAlignment="1">
      <alignment horizontal="center" vertical="center"/>
    </xf>
    <xf numFmtId="0" fontId="5" fillId="196" borderId="3" xfId="0" applyFont="1" applyFill="1" applyBorder="1" applyAlignment="1">
      <alignment horizontal="center" vertical="center"/>
    </xf>
    <xf numFmtId="0" fontId="6" fillId="196" borderId="2" xfId="0" applyFont="1" applyFill="1" applyBorder="1" applyAlignment="1">
      <alignment horizontal="center" vertical="center"/>
    </xf>
    <xf numFmtId="0" fontId="5" fillId="164" borderId="3" xfId="0" applyFont="1" applyFill="1" applyBorder="1" applyAlignment="1">
      <alignment horizontal="center" vertical="center"/>
    </xf>
    <xf numFmtId="0" fontId="6" fillId="164" borderId="2" xfId="0" applyFont="1" applyFill="1" applyBorder="1" applyAlignment="1">
      <alignment horizontal="center" vertical="center"/>
    </xf>
    <xf numFmtId="0" fontId="5" fillId="95" borderId="3" xfId="0" applyFont="1" applyFill="1" applyBorder="1" applyAlignment="1">
      <alignment horizontal="center" vertical="center"/>
    </xf>
    <xf numFmtId="0" fontId="6" fillId="95" borderId="2" xfId="0" applyFont="1" applyFill="1" applyBorder="1" applyAlignment="1">
      <alignment horizontal="center" vertical="center"/>
    </xf>
    <xf numFmtId="0" fontId="5" fillId="185" borderId="3" xfId="0" applyFont="1" applyFill="1" applyBorder="1" applyAlignment="1">
      <alignment horizontal="center" vertical="center"/>
    </xf>
    <xf numFmtId="0" fontId="6" fillId="185" borderId="2" xfId="0" applyFont="1" applyFill="1" applyBorder="1" applyAlignment="1">
      <alignment horizontal="center" vertical="center"/>
    </xf>
    <xf numFmtId="0" fontId="5" fillId="169" borderId="3" xfId="0" applyFont="1" applyFill="1" applyBorder="1" applyAlignment="1">
      <alignment horizontal="center" vertical="center"/>
    </xf>
    <xf numFmtId="0" fontId="6" fillId="169" borderId="2" xfId="0" applyFont="1" applyFill="1" applyBorder="1" applyAlignment="1">
      <alignment horizontal="center" vertical="center"/>
    </xf>
    <xf numFmtId="0" fontId="5" fillId="88" borderId="3" xfId="0" applyFont="1" applyFill="1" applyBorder="1" applyAlignment="1">
      <alignment horizontal="center" vertical="center"/>
    </xf>
    <xf numFmtId="0" fontId="6" fillId="88" borderId="2" xfId="0" applyFont="1" applyFill="1" applyBorder="1" applyAlignment="1">
      <alignment horizontal="center" vertical="center"/>
    </xf>
    <xf numFmtId="0" fontId="5" fillId="37" borderId="3" xfId="0" applyFont="1" applyFill="1" applyBorder="1" applyAlignment="1">
      <alignment horizontal="center" vertical="center"/>
    </xf>
    <xf numFmtId="0" fontId="6" fillId="37" borderId="2" xfId="0" applyFont="1" applyFill="1" applyBorder="1" applyAlignment="1">
      <alignment horizontal="center" vertical="center"/>
    </xf>
    <xf numFmtId="0" fontId="7" fillId="26" borderId="3" xfId="0" applyFont="1" applyFill="1" applyBorder="1" applyAlignment="1">
      <alignment horizontal="center" vertical="center"/>
    </xf>
    <xf numFmtId="0" fontId="8" fillId="26" borderId="2" xfId="0" applyFont="1" applyFill="1" applyBorder="1" applyAlignment="1">
      <alignment horizontal="center" vertical="center"/>
    </xf>
    <xf numFmtId="0" fontId="5" fillId="70" borderId="3" xfId="0" applyFont="1" applyFill="1" applyBorder="1" applyAlignment="1">
      <alignment horizontal="center" vertical="center"/>
    </xf>
    <xf numFmtId="0" fontId="6" fillId="70" borderId="2" xfId="0" applyFont="1" applyFill="1" applyBorder="1" applyAlignment="1">
      <alignment horizontal="center" vertical="center"/>
    </xf>
    <xf numFmtId="0" fontId="0" fillId="210" borderId="0" xfId="0" applyFill="1"/>
    <xf numFmtId="0" fontId="0" fillId="211" borderId="0" xfId="0" applyFill="1"/>
    <xf numFmtId="0" fontId="0" fillId="212" borderId="0" xfId="0" applyFill="1"/>
    <xf numFmtId="0" fontId="1" fillId="213" borderId="0" xfId="0" applyFont="1" applyFill="1"/>
    <xf numFmtId="0" fontId="1" fillId="0" borderId="0" xfId="0" applyFont="1"/>
    <xf numFmtId="0" fontId="9" fillId="0" borderId="4" xfId="1" applyBorder="1" applyAlignment="1">
      <alignment horizontal="left" vertical="center"/>
    </xf>
    <xf numFmtId="0" fontId="9" fillId="0" borderId="1" xfId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FF99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barttorvik.com/team.php?team=Furman&amp;year=2019" TargetMode="External"/><Relationship Id="rId299" Type="http://schemas.openxmlformats.org/officeDocument/2006/relationships/hyperlink" Target="https://barttorvik.com/team.php?team=California&amp;year=2019" TargetMode="External"/><Relationship Id="rId21" Type="http://schemas.openxmlformats.org/officeDocument/2006/relationships/hyperlink" Target="https://barttorvik.com/team.php?team=Tennessee&amp;year=2019" TargetMode="External"/><Relationship Id="rId63" Type="http://schemas.openxmlformats.org/officeDocument/2006/relationships/hyperlink" Target="https://barttorvik.com/team.php?team=Florida+St.&amp;year=2019" TargetMode="External"/><Relationship Id="rId159" Type="http://schemas.openxmlformats.org/officeDocument/2006/relationships/hyperlink" Target="https://barttorvik.com/team.php?team=Vermont&amp;year=2019" TargetMode="External"/><Relationship Id="rId324" Type="http://schemas.openxmlformats.org/officeDocument/2006/relationships/hyperlink" Target="https://barttorvik.com/team.php?team=South+Alabama&amp;year=2019" TargetMode="External"/><Relationship Id="rId366" Type="http://schemas.openxmlformats.org/officeDocument/2006/relationships/hyperlink" Target="https://barttorvik.com/team.php?team=Morgan+St.&amp;year=2019" TargetMode="External"/><Relationship Id="rId170" Type="http://schemas.openxmlformats.org/officeDocument/2006/relationships/hyperlink" Target="https://barttorvik.com/team.php?team=Davidson&amp;year=2019" TargetMode="External"/><Relationship Id="rId226" Type="http://schemas.openxmlformats.org/officeDocument/2006/relationships/hyperlink" Target="https://barttorvik.com/team.php?team=Rider&amp;year=2019" TargetMode="External"/><Relationship Id="rId433" Type="http://schemas.openxmlformats.org/officeDocument/2006/relationships/hyperlink" Target="https://barttorvik.com/team.php?team=Delaware+St.&amp;year=2019" TargetMode="External"/><Relationship Id="rId268" Type="http://schemas.openxmlformats.org/officeDocument/2006/relationships/hyperlink" Target="https://barttorvik.com/team.php?team=Nebraska+Omaha&amp;year=2019" TargetMode="External"/><Relationship Id="rId32" Type="http://schemas.openxmlformats.org/officeDocument/2006/relationships/hyperlink" Target="https://barttorvik.com/team.php?team=North+Carolina+St.&amp;year=2019" TargetMode="External"/><Relationship Id="rId74" Type="http://schemas.openxmlformats.org/officeDocument/2006/relationships/hyperlink" Target="https://barttorvik.com/team.php?team=Butler&amp;year=2019" TargetMode="External"/><Relationship Id="rId128" Type="http://schemas.openxmlformats.org/officeDocument/2006/relationships/hyperlink" Target="https://barttorvik.com/team.php?team=South+Dakota+St.&amp;year=2019" TargetMode="External"/><Relationship Id="rId335" Type="http://schemas.openxmlformats.org/officeDocument/2006/relationships/hyperlink" Target="https://barttorvik.com/team.php?team=Campbell&amp;year=2019" TargetMode="External"/><Relationship Id="rId377" Type="http://schemas.openxmlformats.org/officeDocument/2006/relationships/hyperlink" Target="https://barttorvik.com/team.php?team=North+Carolina+Central&amp;year=2019" TargetMode="External"/><Relationship Id="rId5" Type="http://schemas.openxmlformats.org/officeDocument/2006/relationships/hyperlink" Target="https://barttorvik.com/team.php?team=Nebraska&amp;year=2019" TargetMode="External"/><Relationship Id="rId181" Type="http://schemas.openxmlformats.org/officeDocument/2006/relationships/hyperlink" Target="https://barttorvik.com/team.php?team=Radford&amp;year=2019" TargetMode="External"/><Relationship Id="rId237" Type="http://schemas.openxmlformats.org/officeDocument/2006/relationships/hyperlink" Target="https://barttorvik.com/team.php?team=Bucknell&amp;year=2019" TargetMode="External"/><Relationship Id="rId402" Type="http://schemas.openxmlformats.org/officeDocument/2006/relationships/hyperlink" Target="https://barttorvik.com/team.php?team=Navy&amp;year=2019" TargetMode="External"/><Relationship Id="rId279" Type="http://schemas.openxmlformats.org/officeDocument/2006/relationships/hyperlink" Target="https://barttorvik.com/team.php?team=Princeton&amp;year=2019" TargetMode="External"/><Relationship Id="rId43" Type="http://schemas.openxmlformats.org/officeDocument/2006/relationships/hyperlink" Target="https://barttorvik.com/team.php?team=Kentucky&amp;year=2019" TargetMode="External"/><Relationship Id="rId139" Type="http://schemas.openxmlformats.org/officeDocument/2006/relationships/hyperlink" Target="https://barttorvik.com/team.php?team=Drake&amp;year=2019" TargetMode="External"/><Relationship Id="rId290" Type="http://schemas.openxmlformats.org/officeDocument/2006/relationships/hyperlink" Target="https://barttorvik.com/team.php?team=Illinois+Chicago&amp;year=2019" TargetMode="External"/><Relationship Id="rId304" Type="http://schemas.openxmlformats.org/officeDocument/2006/relationships/hyperlink" Target="https://barttorvik.com/team.php?team=Canisius&amp;year=2019" TargetMode="External"/><Relationship Id="rId346" Type="http://schemas.openxmlformats.org/officeDocument/2006/relationships/hyperlink" Target="https://barttorvik.com/team.php?team=Quinnipiac&amp;year=2019" TargetMode="External"/><Relationship Id="rId388" Type="http://schemas.openxmlformats.org/officeDocument/2006/relationships/hyperlink" Target="https://barttorvik.com/team.php?team=Western+Carolina&amp;year=2019" TargetMode="External"/><Relationship Id="rId85" Type="http://schemas.openxmlformats.org/officeDocument/2006/relationships/hyperlink" Target="https://barttorvik.com/team.php?team=Northwestern&amp;year=2019" TargetMode="External"/><Relationship Id="rId150" Type="http://schemas.openxmlformats.org/officeDocument/2006/relationships/hyperlink" Target="https://barttorvik.com/team.php?team=East+Tennessee+St.&amp;year=2019" TargetMode="External"/><Relationship Id="rId192" Type="http://schemas.openxmlformats.org/officeDocument/2006/relationships/hyperlink" Target="https://barttorvik.com/team.php?team=Loyola+Marymount&amp;year=2019" TargetMode="External"/><Relationship Id="rId206" Type="http://schemas.openxmlformats.org/officeDocument/2006/relationships/hyperlink" Target="https://barttorvik.com/team.php?team=Louisiana+Monroe&amp;year=2019" TargetMode="External"/><Relationship Id="rId413" Type="http://schemas.openxmlformats.org/officeDocument/2006/relationships/hyperlink" Target="https://barttorvik.com/team.php?team=SIU+Edwardsville&amp;year=2019" TargetMode="External"/><Relationship Id="rId248" Type="http://schemas.openxmlformats.org/officeDocument/2006/relationships/hyperlink" Target="https://barttorvik.com/team.php?team=Troy&amp;year=2019" TargetMode="External"/><Relationship Id="rId269" Type="http://schemas.openxmlformats.org/officeDocument/2006/relationships/hyperlink" Target="https://barttorvik.com/team.php?team=Dartmouth&amp;year=2019" TargetMode="External"/><Relationship Id="rId434" Type="http://schemas.openxmlformats.org/officeDocument/2006/relationships/hyperlink" Target="https://barttorvik.com/team.php?team=Maryland+Eastern+Shore&amp;year=2019" TargetMode="External"/><Relationship Id="rId12" Type="http://schemas.openxmlformats.org/officeDocument/2006/relationships/hyperlink" Target="https://barttorvik.com/team.php?team=Michigan+St.&amp;year=2019" TargetMode="External"/><Relationship Id="rId33" Type="http://schemas.openxmlformats.org/officeDocument/2006/relationships/hyperlink" Target="https://barttorvik.com/team.php?team=Wisconsin&amp;year=2019" TargetMode="External"/><Relationship Id="rId108" Type="http://schemas.openxmlformats.org/officeDocument/2006/relationships/hyperlink" Target="https://barttorvik.com/team.php?team=Minnesota&amp;year=2019" TargetMode="External"/><Relationship Id="rId129" Type="http://schemas.openxmlformats.org/officeDocument/2006/relationships/hyperlink" Target="https://barttorvik.com/team.php?team=Texas+A%26M&amp;year=2019" TargetMode="External"/><Relationship Id="rId280" Type="http://schemas.openxmlformats.org/officeDocument/2006/relationships/hyperlink" Target="https://barttorvik.com/team.php?team=Fort+Wayne&amp;year=2019" TargetMode="External"/><Relationship Id="rId315" Type="http://schemas.openxmlformats.org/officeDocument/2006/relationships/hyperlink" Target="https://barttorvik.com/team.php?team=Fairleigh+Dickinson&amp;year=2019" TargetMode="External"/><Relationship Id="rId336" Type="http://schemas.openxmlformats.org/officeDocument/2006/relationships/hyperlink" Target="https://barttorvik.com/team.php?team=Central+Arkansas&amp;year=2019" TargetMode="External"/><Relationship Id="rId357" Type="http://schemas.openxmlformats.org/officeDocument/2006/relationships/hyperlink" Target="https://barttorvik.com/team.php?team=La+Salle&amp;year=2019" TargetMode="External"/><Relationship Id="rId54" Type="http://schemas.openxmlformats.org/officeDocument/2006/relationships/hyperlink" Target="https://barttorvik.com/team.php?team=LSU&amp;year=2019" TargetMode="External"/><Relationship Id="rId75" Type="http://schemas.openxmlformats.org/officeDocument/2006/relationships/hyperlink" Target="https://barttorvik.com/team.php?team=Toledo&amp;year=2019" TargetMode="External"/><Relationship Id="rId96" Type="http://schemas.openxmlformats.org/officeDocument/2006/relationships/hyperlink" Target="https://barttorvik.com/team.php?team=Penn+St.&amp;year=2019" TargetMode="External"/><Relationship Id="rId140" Type="http://schemas.openxmlformats.org/officeDocument/2006/relationships/hyperlink" Target="https://barttorvik.com/team.php?team=Penn&amp;year=2019" TargetMode="External"/><Relationship Id="rId161" Type="http://schemas.openxmlformats.org/officeDocument/2006/relationships/hyperlink" Target="https://barttorvik.com/team.php?team=Akron&amp;year=2019" TargetMode="External"/><Relationship Id="rId182" Type="http://schemas.openxmlformats.org/officeDocument/2006/relationships/hyperlink" Target="https://barttorvik.com/team.php?team=Tulsa&amp;year=2019" TargetMode="External"/><Relationship Id="rId217" Type="http://schemas.openxmlformats.org/officeDocument/2006/relationships/hyperlink" Target="https://barttorvik.com/team.php?team=Colgate&amp;year=2019" TargetMode="External"/><Relationship Id="rId378" Type="http://schemas.openxmlformats.org/officeDocument/2006/relationships/hyperlink" Target="https://barttorvik.com/team.php?team=Portland&amp;year=2019" TargetMode="External"/><Relationship Id="rId399" Type="http://schemas.openxmlformats.org/officeDocument/2006/relationships/hyperlink" Target="https://barttorvik.com/team.php?team=Lafayette&amp;year=2019" TargetMode="External"/><Relationship Id="rId403" Type="http://schemas.openxmlformats.org/officeDocument/2006/relationships/hyperlink" Target="https://barttorvik.com/team.php?team=Cal+Poly&amp;year=2019" TargetMode="External"/><Relationship Id="rId6" Type="http://schemas.openxmlformats.org/officeDocument/2006/relationships/hyperlink" Target="https://barttorvik.com/team.php?team=Virginia+Tech&amp;year=2019" TargetMode="External"/><Relationship Id="rId238" Type="http://schemas.openxmlformats.org/officeDocument/2006/relationships/hyperlink" Target="https://barttorvik.com/team.php?team=NJIT&amp;year=2019" TargetMode="External"/><Relationship Id="rId259" Type="http://schemas.openxmlformats.org/officeDocument/2006/relationships/hyperlink" Target="https://barttorvik.com/team.php?team=Little+Rock&amp;year=2019" TargetMode="External"/><Relationship Id="rId424" Type="http://schemas.openxmlformats.org/officeDocument/2006/relationships/hyperlink" Target="https://barttorvik.com/team.php?team=Alabama+A%26M&amp;year=2019" TargetMode="External"/><Relationship Id="rId23" Type="http://schemas.openxmlformats.org/officeDocument/2006/relationships/hyperlink" Target="https://barttorvik.com/team.php?team=Oklahoma&amp;year=2019" TargetMode="External"/><Relationship Id="rId119" Type="http://schemas.openxmlformats.org/officeDocument/2006/relationships/hyperlink" Target="https://barttorvik.com/team.php?team=Connecticut&amp;year=2019" TargetMode="External"/><Relationship Id="rId270" Type="http://schemas.openxmlformats.org/officeDocument/2006/relationships/hyperlink" Target="https://barttorvik.com/team.php?team=Long+Beach+St.&amp;year=2019" TargetMode="External"/><Relationship Id="rId291" Type="http://schemas.openxmlformats.org/officeDocument/2006/relationships/hyperlink" Target="https://barttorvik.com/team.php?team=Central+Connecticut&amp;year=2019" TargetMode="External"/><Relationship Id="rId305" Type="http://schemas.openxmlformats.org/officeDocument/2006/relationships/hyperlink" Target="https://barttorvik.com/team.php?team=Tulane&amp;year=2019" TargetMode="External"/><Relationship Id="rId326" Type="http://schemas.openxmlformats.org/officeDocument/2006/relationships/hyperlink" Target="https://barttorvik.com/team.php?team=Hampton&amp;year=2019" TargetMode="External"/><Relationship Id="rId347" Type="http://schemas.openxmlformats.org/officeDocument/2006/relationships/hyperlink" Target="https://barttorvik.com/team.php?team=Prairie+View+A%26M&amp;year=2019" TargetMode="External"/><Relationship Id="rId44" Type="http://schemas.openxmlformats.org/officeDocument/2006/relationships/hyperlink" Target="https://barttorvik.com/team.php?team=Kentucky&amp;year=2019" TargetMode="External"/><Relationship Id="rId65" Type="http://schemas.openxmlformats.org/officeDocument/2006/relationships/hyperlink" Target="https://barttorvik.com/team.php?team=UCF&amp;year=2019" TargetMode="External"/><Relationship Id="rId86" Type="http://schemas.openxmlformats.org/officeDocument/2006/relationships/hyperlink" Target="https://barttorvik.com/team.php?team=Wofford&amp;year=2019" TargetMode="External"/><Relationship Id="rId130" Type="http://schemas.openxmlformats.org/officeDocument/2006/relationships/hyperlink" Target="https://barttorvik.com/team.php?team=Liberty&amp;year=2019" TargetMode="External"/><Relationship Id="rId151" Type="http://schemas.openxmlformats.org/officeDocument/2006/relationships/hyperlink" Target="https://barttorvik.com/team.php?team=North+Texas&amp;year=2019" TargetMode="External"/><Relationship Id="rId368" Type="http://schemas.openxmlformats.org/officeDocument/2006/relationships/hyperlink" Target="https://barttorvik.com/team.php?team=Denver&amp;year=2019" TargetMode="External"/><Relationship Id="rId389" Type="http://schemas.openxmlformats.org/officeDocument/2006/relationships/hyperlink" Target="https://barttorvik.com/team.php?team=Eastern+Washington&amp;year=2019" TargetMode="External"/><Relationship Id="rId172" Type="http://schemas.openxmlformats.org/officeDocument/2006/relationships/hyperlink" Target="https://barttorvik.com/team.php?team=South+Carolina&amp;year=2019" TargetMode="External"/><Relationship Id="rId193" Type="http://schemas.openxmlformats.org/officeDocument/2006/relationships/hyperlink" Target="https://barttorvik.com/team.php?team=Kent+St.&amp;year=2019" TargetMode="External"/><Relationship Id="rId207" Type="http://schemas.openxmlformats.org/officeDocument/2006/relationships/hyperlink" Target="https://barttorvik.com/team.php?team=Holy+Cross&amp;year=2019" TargetMode="External"/><Relationship Id="rId228" Type="http://schemas.openxmlformats.org/officeDocument/2006/relationships/hyperlink" Target="https://barttorvik.com/team.php?team=Northern+Illinois&amp;year=2019" TargetMode="External"/><Relationship Id="rId249" Type="http://schemas.openxmlformats.org/officeDocument/2006/relationships/hyperlink" Target="https://barttorvik.com/team.php?team=Central+Michigan&amp;year=2019" TargetMode="External"/><Relationship Id="rId414" Type="http://schemas.openxmlformats.org/officeDocument/2006/relationships/hyperlink" Target="https://barttorvik.com/team.php?team=Kennesaw+St.&amp;year=2019" TargetMode="External"/><Relationship Id="rId435" Type="http://schemas.openxmlformats.org/officeDocument/2006/relationships/hyperlink" Target="https://barttorvik.com/trank.php?&amp;begin=20181101&amp;end=20190311&amp;conlimit=All&amp;year=2019&amp;top=0&amp;venue=All&amp;type=N&amp;mingames=0&amp;quad=5&amp;rpi=" TargetMode="External"/><Relationship Id="rId13" Type="http://schemas.openxmlformats.org/officeDocument/2006/relationships/hyperlink" Target="https://barttorvik.com/team.php?team=Michigan+St.&amp;year=2019" TargetMode="External"/><Relationship Id="rId109" Type="http://schemas.openxmlformats.org/officeDocument/2006/relationships/hyperlink" Target="https://barttorvik.com/team.php?team=Alabama&amp;year=2019" TargetMode="External"/><Relationship Id="rId260" Type="http://schemas.openxmlformats.org/officeDocument/2006/relationships/hyperlink" Target="https://barttorvik.com/team.php?team=UTSA&amp;year=2019" TargetMode="External"/><Relationship Id="rId281" Type="http://schemas.openxmlformats.org/officeDocument/2006/relationships/hyperlink" Target="https://barttorvik.com/team.php?team=Cal+St.+Bakersfield&amp;year=2019" TargetMode="External"/><Relationship Id="rId316" Type="http://schemas.openxmlformats.org/officeDocument/2006/relationships/hyperlink" Target="https://barttorvik.com/team.php?team=Fairleigh+Dickinson&amp;year=2019" TargetMode="External"/><Relationship Id="rId337" Type="http://schemas.openxmlformats.org/officeDocument/2006/relationships/hyperlink" Target="https://barttorvik.com/team.php?team=Houston+Christian&amp;year=2019" TargetMode="External"/><Relationship Id="rId34" Type="http://schemas.openxmlformats.org/officeDocument/2006/relationships/hyperlink" Target="https://barttorvik.com/team.php?team=Wisconsin&amp;year=2019" TargetMode="External"/><Relationship Id="rId55" Type="http://schemas.openxmlformats.org/officeDocument/2006/relationships/hyperlink" Target="https://barttorvik.com/team.php?team=LSU&amp;year=2019" TargetMode="External"/><Relationship Id="rId76" Type="http://schemas.openxmlformats.org/officeDocument/2006/relationships/hyperlink" Target="https://barttorvik.com/team.php?team=Syracuse&amp;year=2019" TargetMode="External"/><Relationship Id="rId97" Type="http://schemas.openxmlformats.org/officeDocument/2006/relationships/hyperlink" Target="https://barttorvik.com/team.php?team=Lipscomb&amp;year=2019" TargetMode="External"/><Relationship Id="rId120" Type="http://schemas.openxmlformats.org/officeDocument/2006/relationships/hyperlink" Target="https://barttorvik.com/team.php?team=Georgia&amp;year=2019" TargetMode="External"/><Relationship Id="rId141" Type="http://schemas.openxmlformats.org/officeDocument/2006/relationships/hyperlink" Target="https://barttorvik.com/team.php?team=San+Diego&amp;year=2019" TargetMode="External"/><Relationship Id="rId358" Type="http://schemas.openxmlformats.org/officeDocument/2006/relationships/hyperlink" Target="https://barttorvik.com/team.php?team=Albany&amp;year=2019" TargetMode="External"/><Relationship Id="rId379" Type="http://schemas.openxmlformats.org/officeDocument/2006/relationships/hyperlink" Target="https://barttorvik.com/team.php?team=James+Madison&amp;year=2019" TargetMode="External"/><Relationship Id="rId7" Type="http://schemas.openxmlformats.org/officeDocument/2006/relationships/hyperlink" Target="https://barttorvik.com/team.php?team=Virginia+Tech&amp;year=2019" TargetMode="External"/><Relationship Id="rId162" Type="http://schemas.openxmlformats.org/officeDocument/2006/relationships/hyperlink" Target="https://barttorvik.com/team.php?team=BYU&amp;year=2019" TargetMode="External"/><Relationship Id="rId183" Type="http://schemas.openxmlformats.org/officeDocument/2006/relationships/hyperlink" Target="https://barttorvik.com/team.php?team=Brown&amp;year=2019" TargetMode="External"/><Relationship Id="rId218" Type="http://schemas.openxmlformats.org/officeDocument/2006/relationships/hyperlink" Target="https://barttorvik.com/team.php?team=Massachusetts&amp;year=2019" TargetMode="External"/><Relationship Id="rId239" Type="http://schemas.openxmlformats.org/officeDocument/2006/relationships/hyperlink" Target="https://barttorvik.com/team.php?team=Richmond&amp;year=2019" TargetMode="External"/><Relationship Id="rId390" Type="http://schemas.openxmlformats.org/officeDocument/2006/relationships/hyperlink" Target="https://barttorvik.com/team.php?team=Monmouth&amp;year=2019" TargetMode="External"/><Relationship Id="rId404" Type="http://schemas.openxmlformats.org/officeDocument/2006/relationships/hyperlink" Target="https://barttorvik.com/team.php?team=Florida+A%26M&amp;year=2019" TargetMode="External"/><Relationship Id="rId425" Type="http://schemas.openxmlformats.org/officeDocument/2006/relationships/hyperlink" Target="https://barttorvik.com/team.php?team=Coppin+St.&amp;year=2019" TargetMode="External"/><Relationship Id="rId250" Type="http://schemas.openxmlformats.org/officeDocument/2006/relationships/hyperlink" Target="https://barttorvik.com/team.php?team=Western+Michigan&amp;year=2019" TargetMode="External"/><Relationship Id="rId271" Type="http://schemas.openxmlformats.org/officeDocument/2006/relationships/hyperlink" Target="https://barttorvik.com/trank.php?&amp;begin=20181101&amp;end=20190311&amp;conlimit=All&amp;year=2019&amp;top=0&amp;venue=All&amp;type=N&amp;mingames=0&amp;quad=5&amp;rpi=" TargetMode="External"/><Relationship Id="rId292" Type="http://schemas.openxmlformats.org/officeDocument/2006/relationships/hyperlink" Target="https://barttorvik.com/team.php?team=High+Point&amp;year=2019" TargetMode="External"/><Relationship Id="rId306" Type="http://schemas.openxmlformats.org/officeDocument/2006/relationships/hyperlink" Target="https://barttorvik.com/team.php?team=Columbia&amp;year=2019" TargetMode="External"/><Relationship Id="rId24" Type="http://schemas.openxmlformats.org/officeDocument/2006/relationships/hyperlink" Target="https://barttorvik.com/team.php?team=Iowa+St.&amp;year=2019" TargetMode="External"/><Relationship Id="rId45" Type="http://schemas.openxmlformats.org/officeDocument/2006/relationships/hyperlink" Target="https://barttorvik.com/team.php?team=TCU&amp;year=2019" TargetMode="External"/><Relationship Id="rId66" Type="http://schemas.openxmlformats.org/officeDocument/2006/relationships/hyperlink" Target="https://barttorvik.com/team.php?team=UCF&amp;year=2019" TargetMode="External"/><Relationship Id="rId87" Type="http://schemas.openxmlformats.org/officeDocument/2006/relationships/hyperlink" Target="https://barttorvik.com/team.php?team=Wofford&amp;year=2019" TargetMode="External"/><Relationship Id="rId110" Type="http://schemas.openxmlformats.org/officeDocument/2006/relationships/hyperlink" Target="https://barttorvik.com/team.php?team=UCLA&amp;year=2019" TargetMode="External"/><Relationship Id="rId131" Type="http://schemas.openxmlformats.org/officeDocument/2006/relationships/hyperlink" Target="https://barttorvik.com/team.php?team=Liberty&amp;year=2019" TargetMode="External"/><Relationship Id="rId327" Type="http://schemas.openxmlformats.org/officeDocument/2006/relationships/hyperlink" Target="https://barttorvik.com/team.php?team=Southeast+Missouri+St.&amp;year=2019" TargetMode="External"/><Relationship Id="rId348" Type="http://schemas.openxmlformats.org/officeDocument/2006/relationships/hyperlink" Target="https://barttorvik.com/team.php?team=Prairie+View+A%26M&amp;year=2019" TargetMode="External"/><Relationship Id="rId369" Type="http://schemas.openxmlformats.org/officeDocument/2006/relationships/hyperlink" Target="https://barttorvik.com/team.php?team=Towson&amp;year=2019" TargetMode="External"/><Relationship Id="rId152" Type="http://schemas.openxmlformats.org/officeDocument/2006/relationships/hyperlink" Target="https://barttorvik.com/team.php?team=Hofstra&amp;year=2019" TargetMode="External"/><Relationship Id="rId173" Type="http://schemas.openxmlformats.org/officeDocument/2006/relationships/hyperlink" Target="https://barttorvik.com/team.php?team=Vanderbilt&amp;year=2019" TargetMode="External"/><Relationship Id="rId194" Type="http://schemas.openxmlformats.org/officeDocument/2006/relationships/hyperlink" Target="https://barttorvik.com/team.php?team=Rhode+Island&amp;year=2019" TargetMode="External"/><Relationship Id="rId208" Type="http://schemas.openxmlformats.org/officeDocument/2006/relationships/hyperlink" Target="https://barttorvik.com/team.php?team=Coastal+Carolina&amp;year=2019" TargetMode="External"/><Relationship Id="rId229" Type="http://schemas.openxmlformats.org/officeDocument/2006/relationships/hyperlink" Target="https://barttorvik.com/team.php?team=Stony+Brook&amp;year=2019" TargetMode="External"/><Relationship Id="rId380" Type="http://schemas.openxmlformats.org/officeDocument/2006/relationships/hyperlink" Target="https://barttorvik.com/trank.php?&amp;begin=20181101&amp;end=20190311&amp;conlimit=All&amp;year=2019&amp;top=0&amp;venue=All&amp;type=N&amp;mingames=0&amp;quad=5&amp;rpi=" TargetMode="External"/><Relationship Id="rId415" Type="http://schemas.openxmlformats.org/officeDocument/2006/relationships/hyperlink" Target="https://barttorvik.com/team.php?team=South+Carolina+St.&amp;year=2019" TargetMode="External"/><Relationship Id="rId240" Type="http://schemas.openxmlformats.org/officeDocument/2006/relationships/hyperlink" Target="https://barttorvik.com/team.php?team=Florida+Atlantic&amp;year=2019" TargetMode="External"/><Relationship Id="rId261" Type="http://schemas.openxmlformats.org/officeDocument/2006/relationships/hyperlink" Target="https://barttorvik.com/team.php?team=Evansville&amp;year=2019" TargetMode="External"/><Relationship Id="rId14" Type="http://schemas.openxmlformats.org/officeDocument/2006/relationships/hyperlink" Target="https://barttorvik.com/team.php?team=North+Carolina&amp;year=2019" TargetMode="External"/><Relationship Id="rId35" Type="http://schemas.openxmlformats.org/officeDocument/2006/relationships/hyperlink" Target="https://barttorvik.com/team.php?team=Utah+St.&amp;year=2019" TargetMode="External"/><Relationship Id="rId56" Type="http://schemas.openxmlformats.org/officeDocument/2006/relationships/hyperlink" Target="https://barttorvik.com/team.php?team=Houston&amp;year=2019" TargetMode="External"/><Relationship Id="rId77" Type="http://schemas.openxmlformats.org/officeDocument/2006/relationships/hyperlink" Target="https://barttorvik.com/team.php?team=Syracuse&amp;year=2019" TargetMode="External"/><Relationship Id="rId100" Type="http://schemas.openxmlformats.org/officeDocument/2006/relationships/hyperlink" Target="https://barttorvik.com/team.php?team=Fresno+St.&amp;year=2019" TargetMode="External"/><Relationship Id="rId282" Type="http://schemas.openxmlformats.org/officeDocument/2006/relationships/hyperlink" Target="https://barttorvik.com/team.php?team=UTEP&amp;year=2019" TargetMode="External"/><Relationship Id="rId317" Type="http://schemas.openxmlformats.org/officeDocument/2006/relationships/hyperlink" Target="https://barttorvik.com/team.php?team=Longwood&amp;year=2019" TargetMode="External"/><Relationship Id="rId338" Type="http://schemas.openxmlformats.org/officeDocument/2006/relationships/hyperlink" Target="https://barttorvik.com/team.php?team=Charleston+Southern&amp;year=2019" TargetMode="External"/><Relationship Id="rId359" Type="http://schemas.openxmlformats.org/officeDocument/2006/relationships/hyperlink" Target="https://barttorvik.com/team.php?team=St.+Francis+NY&amp;year=2019" TargetMode="External"/><Relationship Id="rId8" Type="http://schemas.openxmlformats.org/officeDocument/2006/relationships/hyperlink" Target="https://barttorvik.com/team.php?team=Michigan&amp;year=2019" TargetMode="External"/><Relationship Id="rId98" Type="http://schemas.openxmlformats.org/officeDocument/2006/relationships/hyperlink" Target="https://barttorvik.com/team.php?team=Dayton&amp;year=2019" TargetMode="External"/><Relationship Id="rId121" Type="http://schemas.openxmlformats.org/officeDocument/2006/relationships/hyperlink" Target="https://barttorvik.com/team.php?team=Illinois&amp;year=2019" TargetMode="External"/><Relationship Id="rId142" Type="http://schemas.openxmlformats.org/officeDocument/2006/relationships/hyperlink" Target="https://barttorvik.com/team.php?team=Xavier&amp;year=2019" TargetMode="External"/><Relationship Id="rId163" Type="http://schemas.openxmlformats.org/officeDocument/2006/relationships/hyperlink" Target="https://barttorvik.com/team.php?team=Georgia+St.&amp;year=2019" TargetMode="External"/><Relationship Id="rId184" Type="http://schemas.openxmlformats.org/officeDocument/2006/relationships/hyperlink" Target="https://barttorvik.com/team.php?team=South+Florida&amp;year=2019" TargetMode="External"/><Relationship Id="rId219" Type="http://schemas.openxmlformats.org/officeDocument/2006/relationships/hyperlink" Target="https://barttorvik.com/team.php?team=UNLV&amp;year=2019" TargetMode="External"/><Relationship Id="rId370" Type="http://schemas.openxmlformats.org/officeDocument/2006/relationships/hyperlink" Target="https://barttorvik.com/team.php?team=Nicholls+St.&amp;year=2019" TargetMode="External"/><Relationship Id="rId391" Type="http://schemas.openxmlformats.org/officeDocument/2006/relationships/hyperlink" Target="https://barttorvik.com/team.php?team=Tennessee+St.&amp;year=2019" TargetMode="External"/><Relationship Id="rId405" Type="http://schemas.openxmlformats.org/officeDocument/2006/relationships/hyperlink" Target="https://barttorvik.com/team.php?team=Incarnate+Word&amp;year=2019" TargetMode="External"/><Relationship Id="rId426" Type="http://schemas.openxmlformats.org/officeDocument/2006/relationships/hyperlink" Target="https://barttorvik.com/team.php?team=Mississippi+Valley+St.&amp;year=2019" TargetMode="External"/><Relationship Id="rId230" Type="http://schemas.openxmlformats.org/officeDocument/2006/relationships/hyperlink" Target="https://barttorvik.com/team.php?team=Gardner+Webb&amp;year=2019" TargetMode="External"/><Relationship Id="rId251" Type="http://schemas.openxmlformats.org/officeDocument/2006/relationships/hyperlink" Target="https://barttorvik.com/team.php?team=Washington+St.&amp;year=2019" TargetMode="External"/><Relationship Id="rId25" Type="http://schemas.openxmlformats.org/officeDocument/2006/relationships/hyperlink" Target="https://barttorvik.com/team.php?team=Iowa+St.&amp;year=2019" TargetMode="External"/><Relationship Id="rId46" Type="http://schemas.openxmlformats.org/officeDocument/2006/relationships/hyperlink" Target="https://barttorvik.com/team.php?team=San+Francisco&amp;year=2019" TargetMode="External"/><Relationship Id="rId67" Type="http://schemas.openxmlformats.org/officeDocument/2006/relationships/hyperlink" Target="https://barttorvik.com/team.php?team=Buffalo&amp;year=2019" TargetMode="External"/><Relationship Id="rId272" Type="http://schemas.openxmlformats.org/officeDocument/2006/relationships/hyperlink" Target="https://barttorvik.com/team.php?team=Sam+Houston+St.&amp;year=2019" TargetMode="External"/><Relationship Id="rId293" Type="http://schemas.openxmlformats.org/officeDocument/2006/relationships/hyperlink" Target="https://barttorvik.com/team.php?team=UNC+Wilmington&amp;year=2019" TargetMode="External"/><Relationship Id="rId307" Type="http://schemas.openxmlformats.org/officeDocument/2006/relationships/hyperlink" Target="https://barttorvik.com/team.php?team=UT+Arlington&amp;year=2019" TargetMode="External"/><Relationship Id="rId328" Type="http://schemas.openxmlformats.org/officeDocument/2006/relationships/hyperlink" Target="https://barttorvik.com/team.php?team=Texas+A%26M+Corpus+Chris&amp;year=2019" TargetMode="External"/><Relationship Id="rId349" Type="http://schemas.openxmlformats.org/officeDocument/2006/relationships/hyperlink" Target="https://barttorvik.com/team.php?team=LIU+Brooklyn&amp;year=2019" TargetMode="External"/><Relationship Id="rId88" Type="http://schemas.openxmlformats.org/officeDocument/2006/relationships/hyperlink" Target="https://barttorvik.com/team.php?team=Arizona&amp;year=2019" TargetMode="External"/><Relationship Id="rId111" Type="http://schemas.openxmlformats.org/officeDocument/2006/relationships/hyperlink" Target="https://barttorvik.com/team.php?team=Memphis&amp;year=2019" TargetMode="External"/><Relationship Id="rId132" Type="http://schemas.openxmlformats.org/officeDocument/2006/relationships/hyperlink" Target="https://barttorvik.com/team.php?team=SMU&amp;year=2019" TargetMode="External"/><Relationship Id="rId153" Type="http://schemas.openxmlformats.org/officeDocument/2006/relationships/hyperlink" Target="https://barttorvik.com/team.php?team=UNC+Greensboro&amp;year=2019" TargetMode="External"/><Relationship Id="rId174" Type="http://schemas.openxmlformats.org/officeDocument/2006/relationships/hyperlink" Target="https://barttorvik.com/team.php?team=Southern+Miss&amp;year=2019" TargetMode="External"/><Relationship Id="rId195" Type="http://schemas.openxmlformats.org/officeDocument/2006/relationships/hyperlink" Target="https://barttorvik.com/team.php?team=Jacksonville+St.&amp;year=2019" TargetMode="External"/><Relationship Id="rId209" Type="http://schemas.openxmlformats.org/officeDocument/2006/relationships/hyperlink" Target="https://barttorvik.com/team.php?team=Abilene+Christian&amp;year=2019" TargetMode="External"/><Relationship Id="rId360" Type="http://schemas.openxmlformats.org/officeDocument/2006/relationships/hyperlink" Target="https://barttorvik.com/team.php?team=Northern+Arizona&amp;year=2019" TargetMode="External"/><Relationship Id="rId381" Type="http://schemas.openxmlformats.org/officeDocument/2006/relationships/hyperlink" Target="https://barttorvik.com/team.php?team=Jacksonville&amp;year=2019" TargetMode="External"/><Relationship Id="rId416" Type="http://schemas.openxmlformats.org/officeDocument/2006/relationships/hyperlink" Target="https://barttorvik.com/team.php?team=Stetson&amp;year=2019" TargetMode="External"/><Relationship Id="rId220" Type="http://schemas.openxmlformats.org/officeDocument/2006/relationships/hyperlink" Target="https://barttorvik.com/team.php?team=North+Florida&amp;year=2019" TargetMode="External"/><Relationship Id="rId241" Type="http://schemas.openxmlformats.org/officeDocument/2006/relationships/hyperlink" Target="https://barttorvik.com/team.php?team=Fordham&amp;year=2019" TargetMode="External"/><Relationship Id="rId15" Type="http://schemas.openxmlformats.org/officeDocument/2006/relationships/hyperlink" Target="https://barttorvik.com/team.php?team=North+Carolina&amp;year=2019" TargetMode="External"/><Relationship Id="rId36" Type="http://schemas.openxmlformats.org/officeDocument/2006/relationships/hyperlink" Target="https://barttorvik.com/team.php?team=Utah+St.&amp;year=2019" TargetMode="External"/><Relationship Id="rId57" Type="http://schemas.openxmlformats.org/officeDocument/2006/relationships/hyperlink" Target="https://barttorvik.com/team.php?team=Houston&amp;year=2019" TargetMode="External"/><Relationship Id="rId262" Type="http://schemas.openxmlformats.org/officeDocument/2006/relationships/hyperlink" Target="https://barttorvik.com/team.php?team=South+Dakota&amp;year=2019" TargetMode="External"/><Relationship Id="rId283" Type="http://schemas.openxmlformats.org/officeDocument/2006/relationships/hyperlink" Target="https://barttorvik.com/team.php?team=Santa+Clara&amp;year=2019" TargetMode="External"/><Relationship Id="rId318" Type="http://schemas.openxmlformats.org/officeDocument/2006/relationships/hyperlink" Target="https://barttorvik.com/team.php?team=Delaware&amp;year=2019" TargetMode="External"/><Relationship Id="rId339" Type="http://schemas.openxmlformats.org/officeDocument/2006/relationships/hyperlink" Target="https://barttorvik.com/team.php?team=UMass+Lowell&amp;year=2019" TargetMode="External"/><Relationship Id="rId78" Type="http://schemas.openxmlformats.org/officeDocument/2006/relationships/hyperlink" Target="https://barttorvik.com/team.php?team=Villanova&amp;year=2019" TargetMode="External"/><Relationship Id="rId99" Type="http://schemas.openxmlformats.org/officeDocument/2006/relationships/hyperlink" Target="https://barttorvik.com/team.php?team=Missouri&amp;year=2019" TargetMode="External"/><Relationship Id="rId101" Type="http://schemas.openxmlformats.org/officeDocument/2006/relationships/hyperlink" Target="https://barttorvik.com/team.php?team=Kansas+St.&amp;year=2019" TargetMode="External"/><Relationship Id="rId122" Type="http://schemas.openxmlformats.org/officeDocument/2006/relationships/hyperlink" Target="https://barttorvik.com/team.php?team=Belmont&amp;year=2019" TargetMode="External"/><Relationship Id="rId143" Type="http://schemas.openxmlformats.org/officeDocument/2006/relationships/hyperlink" Target="https://barttorvik.com/team.php?team=Colorado&amp;year=2019" TargetMode="External"/><Relationship Id="rId164" Type="http://schemas.openxmlformats.org/officeDocument/2006/relationships/hyperlink" Target="https://barttorvik.com/team.php?team=Georgia+St.&amp;year=2019" TargetMode="External"/><Relationship Id="rId185" Type="http://schemas.openxmlformats.org/officeDocument/2006/relationships/hyperlink" Target="https://barttorvik.com/team.php?team=Grand+Canyon&amp;year=2019" TargetMode="External"/><Relationship Id="rId350" Type="http://schemas.openxmlformats.org/officeDocument/2006/relationships/hyperlink" Target="https://barttorvik.com/team.php?team=Rice&amp;year=2019" TargetMode="External"/><Relationship Id="rId371" Type="http://schemas.openxmlformats.org/officeDocument/2006/relationships/hyperlink" Target="https://barttorvik.com/team.php?team=Bethune+Cookman&amp;year=2019" TargetMode="External"/><Relationship Id="rId406" Type="http://schemas.openxmlformats.org/officeDocument/2006/relationships/hyperlink" Target="https://barttorvik.com/trank.php?&amp;begin=20181101&amp;end=20190311&amp;conlimit=All&amp;year=2019&amp;top=0&amp;venue=All&amp;type=N&amp;mingames=0&amp;quad=5&amp;rpi=" TargetMode="External"/><Relationship Id="rId9" Type="http://schemas.openxmlformats.org/officeDocument/2006/relationships/hyperlink" Target="https://barttorvik.com/team.php?team=Michigan&amp;year=2019" TargetMode="External"/><Relationship Id="rId210" Type="http://schemas.openxmlformats.org/officeDocument/2006/relationships/hyperlink" Target="https://barttorvik.com/team.php?team=Abilene+Christian&amp;year=2019" TargetMode="External"/><Relationship Id="rId392" Type="http://schemas.openxmlformats.org/officeDocument/2006/relationships/hyperlink" Target="https://barttorvik.com/team.php?team=Wyoming&amp;year=2019" TargetMode="External"/><Relationship Id="rId427" Type="http://schemas.openxmlformats.org/officeDocument/2006/relationships/hyperlink" Target="https://barttorvik.com/team.php?team=Alcorn+St.&amp;year=2019" TargetMode="External"/><Relationship Id="rId26" Type="http://schemas.openxmlformats.org/officeDocument/2006/relationships/hyperlink" Target="https://barttorvik.com/team.php?team=Kansas&amp;year=2019" TargetMode="External"/><Relationship Id="rId231" Type="http://schemas.openxmlformats.org/officeDocument/2006/relationships/hyperlink" Target="https://barttorvik.com/team.php?team=Gardner+Webb&amp;year=2019" TargetMode="External"/><Relationship Id="rId252" Type="http://schemas.openxmlformats.org/officeDocument/2006/relationships/hyperlink" Target="https://barttorvik.com/team.php?team=Bowling+Green&amp;year=2019" TargetMode="External"/><Relationship Id="rId273" Type="http://schemas.openxmlformats.org/officeDocument/2006/relationships/hyperlink" Target="https://barttorvik.com/team.php?team=Hartford&amp;year=2019" TargetMode="External"/><Relationship Id="rId294" Type="http://schemas.openxmlformats.org/officeDocument/2006/relationships/hyperlink" Target="https://barttorvik.com/team.php?team=Oakland&amp;year=2019" TargetMode="External"/><Relationship Id="rId308" Type="http://schemas.openxmlformats.org/officeDocument/2006/relationships/hyperlink" Target="https://barttorvik.com/team.php?team=East+Carolina&amp;year=2019" TargetMode="External"/><Relationship Id="rId329" Type="http://schemas.openxmlformats.org/officeDocument/2006/relationships/hyperlink" Target="https://barttorvik.com/team.php?team=Siena&amp;year=2019" TargetMode="External"/><Relationship Id="rId47" Type="http://schemas.openxmlformats.org/officeDocument/2006/relationships/hyperlink" Target="https://barttorvik.com/trank.php?&amp;begin=20181101&amp;end=20190311&amp;conlimit=All&amp;year=2019&amp;top=0&amp;venue=All&amp;type=N&amp;mingames=0&amp;quad=5&amp;rpi=" TargetMode="External"/><Relationship Id="rId68" Type="http://schemas.openxmlformats.org/officeDocument/2006/relationships/hyperlink" Target="https://barttorvik.com/team.php?team=Buffalo&amp;year=2019" TargetMode="External"/><Relationship Id="rId89" Type="http://schemas.openxmlformats.org/officeDocument/2006/relationships/hyperlink" Target="https://barttorvik.com/team.php?team=Arkansas&amp;year=2019" TargetMode="External"/><Relationship Id="rId112" Type="http://schemas.openxmlformats.org/officeDocument/2006/relationships/hyperlink" Target="https://barttorvik.com/team.php?team=St.+John%27s&amp;year=2019" TargetMode="External"/><Relationship Id="rId133" Type="http://schemas.openxmlformats.org/officeDocument/2006/relationships/hyperlink" Target="https://barttorvik.com/team.php?team=Ball+St.&amp;year=2019" TargetMode="External"/><Relationship Id="rId154" Type="http://schemas.openxmlformats.org/officeDocument/2006/relationships/hyperlink" Target="https://barttorvik.com/team.php?team=Temple&amp;year=2019" TargetMode="External"/><Relationship Id="rId175" Type="http://schemas.openxmlformats.org/officeDocument/2006/relationships/hyperlink" Target="https://barttorvik.com/team.php?team=Rutgers&amp;year=2019" TargetMode="External"/><Relationship Id="rId340" Type="http://schemas.openxmlformats.org/officeDocument/2006/relationships/hyperlink" Target="https://barttorvik.com/team.php?team=Cal+St.+Northridge&amp;year=2019" TargetMode="External"/><Relationship Id="rId361" Type="http://schemas.openxmlformats.org/officeDocument/2006/relationships/hyperlink" Target="https://barttorvik.com/team.php?team=Robert+Morris&amp;year=2019" TargetMode="External"/><Relationship Id="rId196" Type="http://schemas.openxmlformats.org/officeDocument/2006/relationships/hyperlink" Target="https://barttorvik.com/team.php?team=Indiana+St.&amp;year=2019" TargetMode="External"/><Relationship Id="rId200" Type="http://schemas.openxmlformats.org/officeDocument/2006/relationships/hyperlink" Target="https://barttorvik.com/team.php?team=Lehigh&amp;year=2019" TargetMode="External"/><Relationship Id="rId382" Type="http://schemas.openxmlformats.org/officeDocument/2006/relationships/hyperlink" Target="https://barttorvik.com/team.php?team=Tennessee+Martin&amp;year=2019" TargetMode="External"/><Relationship Id="rId417" Type="http://schemas.openxmlformats.org/officeDocument/2006/relationships/hyperlink" Target="https://barttorvik.com/team.php?team=Montana+St.&amp;year=2019" TargetMode="External"/><Relationship Id="rId16" Type="http://schemas.openxmlformats.org/officeDocument/2006/relationships/hyperlink" Target="https://barttorvik.com/team.php?team=Texas+Tech&amp;year=2019" TargetMode="External"/><Relationship Id="rId221" Type="http://schemas.openxmlformats.org/officeDocument/2006/relationships/hyperlink" Target="https://barttorvik.com/team.php?team=Utah&amp;year=2019" TargetMode="External"/><Relationship Id="rId242" Type="http://schemas.openxmlformats.org/officeDocument/2006/relationships/hyperlink" Target="https://barttorvik.com/team.php?team=UC+Santa+Barbara&amp;year=2019" TargetMode="External"/><Relationship Id="rId263" Type="http://schemas.openxmlformats.org/officeDocument/2006/relationships/hyperlink" Target="https://barttorvik.com/team.php?team=Northern+Colorado&amp;year=2019" TargetMode="External"/><Relationship Id="rId284" Type="http://schemas.openxmlformats.org/officeDocument/2006/relationships/hyperlink" Target="https://barttorvik.com/team.php?team=Western+Illinois&amp;year=2019" TargetMode="External"/><Relationship Id="rId319" Type="http://schemas.openxmlformats.org/officeDocument/2006/relationships/hyperlink" Target="https://barttorvik.com/team.php?team=Cornell&amp;year=2019" TargetMode="External"/><Relationship Id="rId37" Type="http://schemas.openxmlformats.org/officeDocument/2006/relationships/hyperlink" Target="https://barttorvik.com/team.php?team=Cincinnati&amp;year=2019" TargetMode="External"/><Relationship Id="rId58" Type="http://schemas.openxmlformats.org/officeDocument/2006/relationships/hyperlink" Target="https://barttorvik.com/team.php?team=Ohio+St.&amp;year=2019" TargetMode="External"/><Relationship Id="rId79" Type="http://schemas.openxmlformats.org/officeDocument/2006/relationships/hyperlink" Target="https://barttorvik.com/team.php?team=Villanova&amp;year=2019" TargetMode="External"/><Relationship Id="rId102" Type="http://schemas.openxmlformats.org/officeDocument/2006/relationships/hyperlink" Target="https://barttorvik.com/team.php?team=Kansas+St.&amp;year=2019" TargetMode="External"/><Relationship Id="rId123" Type="http://schemas.openxmlformats.org/officeDocument/2006/relationships/hyperlink" Target="https://barttorvik.com/team.php?team=Belmont&amp;year=2019" TargetMode="External"/><Relationship Id="rId144" Type="http://schemas.openxmlformats.org/officeDocument/2006/relationships/hyperlink" Target="https://barttorvik.com/team.php?team=Baylor&amp;year=2019" TargetMode="External"/><Relationship Id="rId330" Type="http://schemas.openxmlformats.org/officeDocument/2006/relationships/hyperlink" Target="https://barttorvik.com/team.php?team=Milwaukee&amp;year=2019" TargetMode="External"/><Relationship Id="rId90" Type="http://schemas.openxmlformats.org/officeDocument/2006/relationships/hyperlink" Target="https://barttorvik.com/trank.php?&amp;begin=20181101&amp;end=20190311&amp;conlimit=All&amp;year=2019&amp;top=0&amp;venue=All&amp;type=N&amp;mingames=0&amp;quad=5&amp;rpi=" TargetMode="External"/><Relationship Id="rId165" Type="http://schemas.openxmlformats.org/officeDocument/2006/relationships/hyperlink" Target="https://barttorvik.com/team.php?team=Harvard&amp;year=2019" TargetMode="External"/><Relationship Id="rId186" Type="http://schemas.openxmlformats.org/officeDocument/2006/relationships/hyperlink" Target="https://barttorvik.com/team.php?team=Saint+Joseph%27s&amp;year=2019" TargetMode="External"/><Relationship Id="rId351" Type="http://schemas.openxmlformats.org/officeDocument/2006/relationships/hyperlink" Target="https://barttorvik.com/team.php?team=Chattanooga&amp;year=2019" TargetMode="External"/><Relationship Id="rId372" Type="http://schemas.openxmlformats.org/officeDocument/2006/relationships/hyperlink" Target="https://barttorvik.com/team.php?team=Army&amp;year=2019" TargetMode="External"/><Relationship Id="rId393" Type="http://schemas.openxmlformats.org/officeDocument/2006/relationships/hyperlink" Target="https://barttorvik.com/team.php?team=San+Jose+St.&amp;year=2019" TargetMode="External"/><Relationship Id="rId407" Type="http://schemas.openxmlformats.org/officeDocument/2006/relationships/hyperlink" Target="https://barttorvik.com/team.php?team=Binghamton&amp;year=2019" TargetMode="External"/><Relationship Id="rId428" Type="http://schemas.openxmlformats.org/officeDocument/2006/relationships/hyperlink" Target="https://barttorvik.com/team.php?team=New+Hampshire&amp;year=2019" TargetMode="External"/><Relationship Id="rId211" Type="http://schemas.openxmlformats.org/officeDocument/2006/relationships/hyperlink" Target="https://barttorvik.com/team.php?team=Boise+St.&amp;year=2019" TargetMode="External"/><Relationship Id="rId232" Type="http://schemas.openxmlformats.org/officeDocument/2006/relationships/hyperlink" Target="https://barttorvik.com/team.php?team=The+Citadel&amp;year=2019" TargetMode="External"/><Relationship Id="rId253" Type="http://schemas.openxmlformats.org/officeDocument/2006/relationships/hyperlink" Target="https://barttorvik.com/team.php?team=Marist&amp;year=2019" TargetMode="External"/><Relationship Id="rId274" Type="http://schemas.openxmlformats.org/officeDocument/2006/relationships/hyperlink" Target="https://barttorvik.com/team.php?team=Texas+Southern&amp;year=2019" TargetMode="External"/><Relationship Id="rId295" Type="http://schemas.openxmlformats.org/officeDocument/2006/relationships/hyperlink" Target="https://barttorvik.com/team.php?team=UT+Rio+Grande+Valley&amp;year=2019" TargetMode="External"/><Relationship Id="rId309" Type="http://schemas.openxmlformats.org/officeDocument/2006/relationships/hyperlink" Target="https://barttorvik.com/team.php?team=Eastern+Kentucky&amp;year=2019" TargetMode="External"/><Relationship Id="rId27" Type="http://schemas.openxmlformats.org/officeDocument/2006/relationships/hyperlink" Target="https://barttorvik.com/team.php?team=Kansas&amp;year=2019" TargetMode="External"/><Relationship Id="rId48" Type="http://schemas.openxmlformats.org/officeDocument/2006/relationships/hyperlink" Target="https://barttorvik.com/team.php?team=Iowa&amp;year=2019" TargetMode="External"/><Relationship Id="rId69" Type="http://schemas.openxmlformats.org/officeDocument/2006/relationships/hyperlink" Target="https://barttorvik.com/team.php?team=Indiana&amp;year=2019" TargetMode="External"/><Relationship Id="rId113" Type="http://schemas.openxmlformats.org/officeDocument/2006/relationships/hyperlink" Target="https://barttorvik.com/team.php?team=St.+John%27s&amp;year=2019" TargetMode="External"/><Relationship Id="rId134" Type="http://schemas.openxmlformats.org/officeDocument/2006/relationships/hyperlink" Target="https://barttorvik.com/team.php?team=Oregon+St.&amp;year=2019" TargetMode="External"/><Relationship Id="rId320" Type="http://schemas.openxmlformats.org/officeDocument/2006/relationships/hyperlink" Target="https://barttorvik.com/team.php?team=Valparaiso&amp;year=2019" TargetMode="External"/><Relationship Id="rId80" Type="http://schemas.openxmlformats.org/officeDocument/2006/relationships/hyperlink" Target="https://barttorvik.com/team.php?team=Maryland&amp;year=2019" TargetMode="External"/><Relationship Id="rId155" Type="http://schemas.openxmlformats.org/officeDocument/2006/relationships/hyperlink" Target="https://barttorvik.com/team.php?team=Temple&amp;year=2019" TargetMode="External"/><Relationship Id="rId176" Type="http://schemas.openxmlformats.org/officeDocument/2006/relationships/hyperlink" Target="https://barttorvik.com/team.php?team=Saint+Louis&amp;year=2019" TargetMode="External"/><Relationship Id="rId197" Type="http://schemas.openxmlformats.org/officeDocument/2006/relationships/hyperlink" Target="https://barttorvik.com/team.php?team=Western+Kentucky&amp;year=2019" TargetMode="External"/><Relationship Id="rId341" Type="http://schemas.openxmlformats.org/officeDocument/2006/relationships/hyperlink" Target="https://barttorvik.com/team.php?team=Wagner&amp;year=2019" TargetMode="External"/><Relationship Id="rId362" Type="http://schemas.openxmlformats.org/officeDocument/2006/relationships/hyperlink" Target="https://barttorvik.com/team.php?team=North+Dakota&amp;year=2019" TargetMode="External"/><Relationship Id="rId383" Type="http://schemas.openxmlformats.org/officeDocument/2006/relationships/hyperlink" Target="https://barttorvik.com/team.php?team=Howard&amp;year=2019" TargetMode="External"/><Relationship Id="rId418" Type="http://schemas.openxmlformats.org/officeDocument/2006/relationships/hyperlink" Target="https://barttorvik.com/team.php?team=Tennessee+Tech&amp;year=2019" TargetMode="External"/><Relationship Id="rId201" Type="http://schemas.openxmlformats.org/officeDocument/2006/relationships/hyperlink" Target="https://barttorvik.com/team.php?team=Utah+Valley&amp;year=2019" TargetMode="External"/><Relationship Id="rId222" Type="http://schemas.openxmlformats.org/officeDocument/2006/relationships/hyperlink" Target="https://barttorvik.com/team.php?team=Ohio&amp;year=2019" TargetMode="External"/><Relationship Id="rId243" Type="http://schemas.openxmlformats.org/officeDocument/2006/relationships/hyperlink" Target="https://barttorvik.com/team.php?team=Bradley&amp;year=2019" TargetMode="External"/><Relationship Id="rId264" Type="http://schemas.openxmlformats.org/officeDocument/2006/relationships/hyperlink" Target="https://barttorvik.com/team.php?team=Boston+University&amp;year=2019" TargetMode="External"/><Relationship Id="rId285" Type="http://schemas.openxmlformats.org/officeDocument/2006/relationships/hyperlink" Target="https://barttorvik.com/team.php?team=Lamar&amp;year=2019" TargetMode="External"/><Relationship Id="rId17" Type="http://schemas.openxmlformats.org/officeDocument/2006/relationships/hyperlink" Target="https://barttorvik.com/team.php?team=Texas+Tech&amp;year=2019" TargetMode="External"/><Relationship Id="rId38" Type="http://schemas.openxmlformats.org/officeDocument/2006/relationships/hyperlink" Target="https://barttorvik.com/team.php?team=Cincinnati&amp;year=2019" TargetMode="External"/><Relationship Id="rId59" Type="http://schemas.openxmlformats.org/officeDocument/2006/relationships/hyperlink" Target="https://barttorvik.com/team.php?team=Ohio+St.&amp;year=2019" TargetMode="External"/><Relationship Id="rId103" Type="http://schemas.openxmlformats.org/officeDocument/2006/relationships/hyperlink" Target="https://barttorvik.com/team.php?team=New+Mexico+St.&amp;year=2019" TargetMode="External"/><Relationship Id="rId124" Type="http://schemas.openxmlformats.org/officeDocument/2006/relationships/hyperlink" Target="https://barttorvik.com/trank.php?&amp;begin=20181101&amp;end=20190311&amp;conlimit=All&amp;year=2019&amp;top=0&amp;venue=All&amp;type=N&amp;mingames=0&amp;quad=5&amp;rpi=" TargetMode="External"/><Relationship Id="rId310" Type="http://schemas.openxmlformats.org/officeDocument/2006/relationships/hyperlink" Target="https://barttorvik.com/team.php?team=William+%26+Mary&amp;year=2019" TargetMode="External"/><Relationship Id="rId70" Type="http://schemas.openxmlformats.org/officeDocument/2006/relationships/hyperlink" Target="https://barttorvik.com/team.php?team=Louisville&amp;year=2019" TargetMode="External"/><Relationship Id="rId91" Type="http://schemas.openxmlformats.org/officeDocument/2006/relationships/hyperlink" Target="https://barttorvik.com/team.php?team=Clemson&amp;year=2019" TargetMode="External"/><Relationship Id="rId145" Type="http://schemas.openxmlformats.org/officeDocument/2006/relationships/hyperlink" Target="https://barttorvik.com/team.php?team=Baylor&amp;year=2019" TargetMode="External"/><Relationship Id="rId166" Type="http://schemas.openxmlformats.org/officeDocument/2006/relationships/hyperlink" Target="https://barttorvik.com/team.php?team=Loyola+Chicago&amp;year=2019" TargetMode="External"/><Relationship Id="rId187" Type="http://schemas.openxmlformats.org/officeDocument/2006/relationships/hyperlink" Target="https://barttorvik.com/trank.php?&amp;begin=20181101&amp;end=20190311&amp;conlimit=All&amp;year=2019&amp;top=0&amp;venue=All&amp;type=N&amp;mingames=0&amp;quad=5&amp;rpi=" TargetMode="External"/><Relationship Id="rId331" Type="http://schemas.openxmlformats.org/officeDocument/2006/relationships/hyperlink" Target="https://barttorvik.com/team.php?team=Northern+Iowa&amp;year=2019" TargetMode="External"/><Relationship Id="rId352" Type="http://schemas.openxmlformats.org/officeDocument/2006/relationships/hyperlink" Target="https://barttorvik.com/trank.php?&amp;begin=20181101&amp;end=20190311&amp;conlimit=All&amp;year=2019&amp;top=0&amp;venue=All&amp;type=N&amp;mingames=0&amp;quad=5&amp;rpi=" TargetMode="External"/><Relationship Id="rId373" Type="http://schemas.openxmlformats.org/officeDocument/2006/relationships/hyperlink" Target="https://barttorvik.com/team.php?team=Oral+Roberts&amp;year=2019" TargetMode="External"/><Relationship Id="rId394" Type="http://schemas.openxmlformats.org/officeDocument/2006/relationships/hyperlink" Target="https://barttorvik.com/team.php?team=Mount+St.+Mary%27s&amp;year=2019" TargetMode="External"/><Relationship Id="rId408" Type="http://schemas.openxmlformats.org/officeDocument/2006/relationships/hyperlink" Target="https://barttorvik.com/team.php?team=North+Alabama&amp;year=2019" TargetMode="External"/><Relationship Id="rId429" Type="http://schemas.openxmlformats.org/officeDocument/2006/relationships/hyperlink" Target="https://barttorvik.com/team.php?team=Northwestern+St.&amp;year=2019" TargetMode="External"/><Relationship Id="rId1" Type="http://schemas.openxmlformats.org/officeDocument/2006/relationships/hyperlink" Target="https://barttorvik.com/team.php?team=Duke&amp;year=2019" TargetMode="External"/><Relationship Id="rId212" Type="http://schemas.openxmlformats.org/officeDocument/2006/relationships/hyperlink" Target="https://barttorvik.com/team.php?team=Marshall&amp;year=2019" TargetMode="External"/><Relationship Id="rId233" Type="http://schemas.openxmlformats.org/officeDocument/2006/relationships/hyperlink" Target="https://barttorvik.com/team.php?team=Southern+Illinois&amp;year=2019" TargetMode="External"/><Relationship Id="rId254" Type="http://schemas.openxmlformats.org/officeDocument/2006/relationships/hyperlink" Target="https://barttorvik.com/team.php?team=UAB&amp;year=2019" TargetMode="External"/><Relationship Id="rId28" Type="http://schemas.openxmlformats.org/officeDocument/2006/relationships/hyperlink" Target="https://barttorvik.com/team.php?team=Florida&amp;year=2019" TargetMode="External"/><Relationship Id="rId49" Type="http://schemas.openxmlformats.org/officeDocument/2006/relationships/hyperlink" Target="https://barttorvik.com/team.php?team=Iowa&amp;year=2019" TargetMode="External"/><Relationship Id="rId114" Type="http://schemas.openxmlformats.org/officeDocument/2006/relationships/hyperlink" Target="https://barttorvik.com/team.php?team=Arizona+St.&amp;year=2019" TargetMode="External"/><Relationship Id="rId275" Type="http://schemas.openxmlformats.org/officeDocument/2006/relationships/hyperlink" Target="https://barttorvik.com/team.php?team=Hawaii&amp;year=2019" TargetMode="External"/><Relationship Id="rId296" Type="http://schemas.openxmlformats.org/officeDocument/2006/relationships/hyperlink" Target="https://barttorvik.com/team.php?team=Weber+St.&amp;year=2019" TargetMode="External"/><Relationship Id="rId300" Type="http://schemas.openxmlformats.org/officeDocument/2006/relationships/hyperlink" Target="https://barttorvik.com/team.php?team=Detroit&amp;year=2019" TargetMode="External"/><Relationship Id="rId60" Type="http://schemas.openxmlformats.org/officeDocument/2006/relationships/hyperlink" Target="https://barttorvik.com/team.php?team=Marquette&amp;year=2019" TargetMode="External"/><Relationship Id="rId81" Type="http://schemas.openxmlformats.org/officeDocument/2006/relationships/hyperlink" Target="https://barttorvik.com/team.php?team=Maryland&amp;year=2019" TargetMode="External"/><Relationship Id="rId135" Type="http://schemas.openxmlformats.org/officeDocument/2006/relationships/hyperlink" Target="https://barttorvik.com/team.php?team=Oklahoma+St.&amp;year=2019" TargetMode="External"/><Relationship Id="rId156" Type="http://schemas.openxmlformats.org/officeDocument/2006/relationships/hyperlink" Target="https://barttorvik.com/trank.php?&amp;begin=20181101&amp;end=20190311&amp;conlimit=All&amp;year=2019&amp;top=0&amp;venue=All&amp;type=N&amp;mingames=0&amp;quad=5&amp;rpi=" TargetMode="External"/><Relationship Id="rId177" Type="http://schemas.openxmlformats.org/officeDocument/2006/relationships/hyperlink" Target="https://barttorvik.com/team.php?team=Saint+Louis&amp;year=2019" TargetMode="External"/><Relationship Id="rId198" Type="http://schemas.openxmlformats.org/officeDocument/2006/relationships/hyperlink" Target="https://barttorvik.com/team.php?team=Boston+College&amp;year=2019" TargetMode="External"/><Relationship Id="rId321" Type="http://schemas.openxmlformats.org/officeDocument/2006/relationships/hyperlink" Target="https://barttorvik.com/team.php?team=Arkansas+St.&amp;year=2019" TargetMode="External"/><Relationship Id="rId342" Type="http://schemas.openxmlformats.org/officeDocument/2006/relationships/hyperlink" Target="https://barttorvik.com/team.php?team=Eastern+Michigan&amp;year=2019" TargetMode="External"/><Relationship Id="rId363" Type="http://schemas.openxmlformats.org/officeDocument/2006/relationships/hyperlink" Target="https://barttorvik.com/team.php?team=North+Carolina+A%26T&amp;year=2019" TargetMode="External"/><Relationship Id="rId384" Type="http://schemas.openxmlformats.org/officeDocument/2006/relationships/hyperlink" Target="https://barttorvik.com/team.php?team=Eastern+Illinois&amp;year=2019" TargetMode="External"/><Relationship Id="rId419" Type="http://schemas.openxmlformats.org/officeDocument/2006/relationships/hyperlink" Target="https://barttorvik.com/team.php?team=Alabama+St.&amp;year=2019" TargetMode="External"/><Relationship Id="rId202" Type="http://schemas.openxmlformats.org/officeDocument/2006/relationships/hyperlink" Target="https://barttorvik.com/team.php?team=Austin+Peay&amp;year=2019" TargetMode="External"/><Relationship Id="rId223" Type="http://schemas.openxmlformats.org/officeDocument/2006/relationships/hyperlink" Target="https://barttorvik.com/team.php?team=Montana&amp;year=2019" TargetMode="External"/><Relationship Id="rId244" Type="http://schemas.openxmlformats.org/officeDocument/2006/relationships/hyperlink" Target="https://barttorvik.com/team.php?team=Bradley&amp;year=2019" TargetMode="External"/><Relationship Id="rId430" Type="http://schemas.openxmlformats.org/officeDocument/2006/relationships/hyperlink" Target="https://barttorvik.com/team.php?team=Savannah+St.&amp;year=2019" TargetMode="External"/><Relationship Id="rId18" Type="http://schemas.openxmlformats.org/officeDocument/2006/relationships/hyperlink" Target="https://barttorvik.com/team.php?team=Auburn&amp;year=2019" TargetMode="External"/><Relationship Id="rId39" Type="http://schemas.openxmlformats.org/officeDocument/2006/relationships/hyperlink" Target="https://barttorvik.com/team.php?team=Nevada&amp;year=2019" TargetMode="External"/><Relationship Id="rId265" Type="http://schemas.openxmlformats.org/officeDocument/2006/relationships/hyperlink" Target="https://barttorvik.com/team.php?team=Pacific&amp;year=2019" TargetMode="External"/><Relationship Id="rId286" Type="http://schemas.openxmlformats.org/officeDocument/2006/relationships/hyperlink" Target="https://barttorvik.com/team.php?team=Idaho+St.&amp;year=2019" TargetMode="External"/><Relationship Id="rId50" Type="http://schemas.openxmlformats.org/officeDocument/2006/relationships/hyperlink" Target="https://barttorvik.com/team.php?team=Murray+St.&amp;year=2019" TargetMode="External"/><Relationship Id="rId104" Type="http://schemas.openxmlformats.org/officeDocument/2006/relationships/hyperlink" Target="https://barttorvik.com/team.php?team=New+Mexico+St.&amp;year=2019" TargetMode="External"/><Relationship Id="rId125" Type="http://schemas.openxmlformats.org/officeDocument/2006/relationships/hyperlink" Target="https://barttorvik.com/team.php?team=Washington&amp;year=2019" TargetMode="External"/><Relationship Id="rId146" Type="http://schemas.openxmlformats.org/officeDocument/2006/relationships/hyperlink" Target="https://barttorvik.com/team.php?team=Samford&amp;year=2019" TargetMode="External"/><Relationship Id="rId167" Type="http://schemas.openxmlformats.org/officeDocument/2006/relationships/hyperlink" Target="https://barttorvik.com/team.php?team=Texas+St.&amp;year=2019" TargetMode="External"/><Relationship Id="rId188" Type="http://schemas.openxmlformats.org/officeDocument/2006/relationships/hyperlink" Target="https://barttorvik.com/team.php?team=Georgia+Southern&amp;year=2019" TargetMode="External"/><Relationship Id="rId311" Type="http://schemas.openxmlformats.org/officeDocument/2006/relationships/hyperlink" Target="https://barttorvik.com/team.php?team=Drexel&amp;year=2019" TargetMode="External"/><Relationship Id="rId332" Type="http://schemas.openxmlformats.org/officeDocument/2006/relationships/hyperlink" Target="https://barttorvik.com/team.php?team=Fairfield&amp;year=2019" TargetMode="External"/><Relationship Id="rId353" Type="http://schemas.openxmlformats.org/officeDocument/2006/relationships/hyperlink" Target="https://barttorvik.com/team.php?team=Iona&amp;year=2019" TargetMode="External"/><Relationship Id="rId374" Type="http://schemas.openxmlformats.org/officeDocument/2006/relationships/hyperlink" Target="https://barttorvik.com/team.php?team=Sacred+Heart&amp;year=2019" TargetMode="External"/><Relationship Id="rId395" Type="http://schemas.openxmlformats.org/officeDocument/2006/relationships/hyperlink" Target="https://barttorvik.com/team.php?team=Saint+Peter%27s&amp;year=2019" TargetMode="External"/><Relationship Id="rId409" Type="http://schemas.openxmlformats.org/officeDocument/2006/relationships/hyperlink" Target="https://barttorvik.com/team.php?team=New+Orleans&amp;year=2019" TargetMode="External"/><Relationship Id="rId71" Type="http://schemas.openxmlformats.org/officeDocument/2006/relationships/hyperlink" Target="https://barttorvik.com/team.php?team=Louisville&amp;year=2019" TargetMode="External"/><Relationship Id="rId92" Type="http://schemas.openxmlformats.org/officeDocument/2006/relationships/hyperlink" Target="https://barttorvik.com/team.php?team=Oregon&amp;year=2019" TargetMode="External"/><Relationship Id="rId213" Type="http://schemas.openxmlformats.org/officeDocument/2006/relationships/hyperlink" Target="https://barttorvik.com/team.php?team=Louisiana+Lafayette&amp;year=2019" TargetMode="External"/><Relationship Id="rId234" Type="http://schemas.openxmlformats.org/officeDocument/2006/relationships/hyperlink" Target="https://barttorvik.com/team.php?team=Green+Bay&amp;year=2019" TargetMode="External"/><Relationship Id="rId420" Type="http://schemas.openxmlformats.org/officeDocument/2006/relationships/hyperlink" Target="https://barttorvik.com/team.php?team=Arkansas+Pine+Bluff&amp;year=2019" TargetMode="External"/><Relationship Id="rId2" Type="http://schemas.openxmlformats.org/officeDocument/2006/relationships/hyperlink" Target="https://barttorvik.com/team.php?team=Duke&amp;year=2019" TargetMode="External"/><Relationship Id="rId29" Type="http://schemas.openxmlformats.org/officeDocument/2006/relationships/hyperlink" Target="https://barttorvik.com/team.php?team=Florida&amp;year=2019" TargetMode="External"/><Relationship Id="rId255" Type="http://schemas.openxmlformats.org/officeDocument/2006/relationships/hyperlink" Target="https://barttorvik.com/team.php?team=St.+Bonaventure&amp;year=2019" TargetMode="External"/><Relationship Id="rId276" Type="http://schemas.openxmlformats.org/officeDocument/2006/relationships/hyperlink" Target="https://barttorvik.com/team.php?team=Presbyterian&amp;year=2019" TargetMode="External"/><Relationship Id="rId297" Type="http://schemas.openxmlformats.org/officeDocument/2006/relationships/hyperlink" Target="https://barttorvik.com/team.php?team=Sacramento+St.&amp;year=2019" TargetMode="External"/><Relationship Id="rId40" Type="http://schemas.openxmlformats.org/officeDocument/2006/relationships/hyperlink" Target="https://barttorvik.com/team.php?team=Nevada&amp;year=2019" TargetMode="External"/><Relationship Id="rId115" Type="http://schemas.openxmlformats.org/officeDocument/2006/relationships/hyperlink" Target="https://barttorvik.com/team.php?team=Arizona+St.&amp;year=2019" TargetMode="External"/><Relationship Id="rId136" Type="http://schemas.openxmlformats.org/officeDocument/2006/relationships/hyperlink" Target="https://barttorvik.com/team.php?team=Seattle&amp;year=2019" TargetMode="External"/><Relationship Id="rId157" Type="http://schemas.openxmlformats.org/officeDocument/2006/relationships/hyperlink" Target="https://barttorvik.com/team.php?team=Wichita+St.&amp;year=2019" TargetMode="External"/><Relationship Id="rId178" Type="http://schemas.openxmlformats.org/officeDocument/2006/relationships/hyperlink" Target="https://barttorvik.com/team.php?team=UC+Irvine&amp;year=2019" TargetMode="External"/><Relationship Id="rId301" Type="http://schemas.openxmlformats.org/officeDocument/2006/relationships/hyperlink" Target="https://barttorvik.com/team.php?team=Cleveland+St.&amp;year=2019" TargetMode="External"/><Relationship Id="rId322" Type="http://schemas.openxmlformats.org/officeDocument/2006/relationships/hyperlink" Target="https://barttorvik.com/team.php?team=UMBC&amp;year=2019" TargetMode="External"/><Relationship Id="rId343" Type="http://schemas.openxmlformats.org/officeDocument/2006/relationships/hyperlink" Target="https://barttorvik.com/team.php?team=McNeese+St.&amp;year=2019" TargetMode="External"/><Relationship Id="rId364" Type="http://schemas.openxmlformats.org/officeDocument/2006/relationships/hyperlink" Target="https://barttorvik.com/team.php?team=Grambling+St.&amp;year=2019" TargetMode="External"/><Relationship Id="rId61" Type="http://schemas.openxmlformats.org/officeDocument/2006/relationships/hyperlink" Target="https://barttorvik.com/team.php?team=Marquette&amp;year=2019" TargetMode="External"/><Relationship Id="rId82" Type="http://schemas.openxmlformats.org/officeDocument/2006/relationships/hyperlink" Target="https://barttorvik.com/team.php?team=Creighton&amp;year=2019" TargetMode="External"/><Relationship Id="rId199" Type="http://schemas.openxmlformats.org/officeDocument/2006/relationships/hyperlink" Target="https://barttorvik.com/team.php?team=Wright+St.&amp;year=2019" TargetMode="External"/><Relationship Id="rId203" Type="http://schemas.openxmlformats.org/officeDocument/2006/relationships/hyperlink" Target="https://barttorvik.com/team.php?team=Louisiana+Tech&amp;year=2019" TargetMode="External"/><Relationship Id="rId385" Type="http://schemas.openxmlformats.org/officeDocument/2006/relationships/hyperlink" Target="https://barttorvik.com/team.php?team=Idaho&amp;year=2019" TargetMode="External"/><Relationship Id="rId19" Type="http://schemas.openxmlformats.org/officeDocument/2006/relationships/hyperlink" Target="https://barttorvik.com/team.php?team=Auburn&amp;year=2019" TargetMode="External"/><Relationship Id="rId224" Type="http://schemas.openxmlformats.org/officeDocument/2006/relationships/hyperlink" Target="https://barttorvik.com/team.php?team=Montana&amp;year=2019" TargetMode="External"/><Relationship Id="rId245" Type="http://schemas.openxmlformats.org/officeDocument/2006/relationships/hyperlink" Target="https://barttorvik.com/trank.php?&amp;begin=20181101&amp;end=20190311&amp;conlimit=All&amp;year=2019&amp;top=0&amp;venue=All&amp;type=N&amp;mingames=0&amp;quad=5&amp;rpi=" TargetMode="External"/><Relationship Id="rId266" Type="http://schemas.openxmlformats.org/officeDocument/2006/relationships/hyperlink" Target="https://barttorvik.com/team.php?team=American&amp;year=2019" TargetMode="External"/><Relationship Id="rId287" Type="http://schemas.openxmlformats.org/officeDocument/2006/relationships/hyperlink" Target="https://barttorvik.com/team.php?team=FIU&amp;year=2019" TargetMode="External"/><Relationship Id="rId410" Type="http://schemas.openxmlformats.org/officeDocument/2006/relationships/hyperlink" Target="https://barttorvik.com/team.php?team=USC+Upstate&amp;year=2019" TargetMode="External"/><Relationship Id="rId431" Type="http://schemas.openxmlformats.org/officeDocument/2006/relationships/hyperlink" Target="https://barttorvik.com/team.php?team=Chicago+St.&amp;year=2019" TargetMode="External"/><Relationship Id="rId30" Type="http://schemas.openxmlformats.org/officeDocument/2006/relationships/hyperlink" Target="https://barttorvik.com/team.php?team=Purdue&amp;year=2019" TargetMode="External"/><Relationship Id="rId105" Type="http://schemas.openxmlformats.org/officeDocument/2006/relationships/hyperlink" Target="https://barttorvik.com/team.php?team=Miami+FL&amp;year=2019" TargetMode="External"/><Relationship Id="rId126" Type="http://schemas.openxmlformats.org/officeDocument/2006/relationships/hyperlink" Target="https://barttorvik.com/team.php?team=Washington&amp;year=2019" TargetMode="External"/><Relationship Id="rId147" Type="http://schemas.openxmlformats.org/officeDocument/2006/relationships/hyperlink" Target="https://barttorvik.com/team.php?team=Yale&amp;year=2019" TargetMode="External"/><Relationship Id="rId168" Type="http://schemas.openxmlformats.org/officeDocument/2006/relationships/hyperlink" Target="https://barttorvik.com/team.php?team=Northeastern&amp;year=2019" TargetMode="External"/><Relationship Id="rId312" Type="http://schemas.openxmlformats.org/officeDocument/2006/relationships/hyperlink" Target="https://barttorvik.com/team.php?team=Southern+Utah&amp;year=2019" TargetMode="External"/><Relationship Id="rId333" Type="http://schemas.openxmlformats.org/officeDocument/2006/relationships/hyperlink" Target="https://barttorvik.com/team.php?team=St.+Francis+PA&amp;year=2019" TargetMode="External"/><Relationship Id="rId354" Type="http://schemas.openxmlformats.org/officeDocument/2006/relationships/hyperlink" Target="https://barttorvik.com/team.php?team=Iona&amp;year=2019" TargetMode="External"/><Relationship Id="rId51" Type="http://schemas.openxmlformats.org/officeDocument/2006/relationships/hyperlink" Target="https://barttorvik.com/team.php?team=Murray+St.&amp;year=2019" TargetMode="External"/><Relationship Id="rId72" Type="http://schemas.openxmlformats.org/officeDocument/2006/relationships/hyperlink" Target="https://barttorvik.com/team.php?team=Mississippi&amp;year=2019" TargetMode="External"/><Relationship Id="rId93" Type="http://schemas.openxmlformats.org/officeDocument/2006/relationships/hyperlink" Target="https://barttorvik.com/team.php?team=Oregon&amp;year=2019" TargetMode="External"/><Relationship Id="rId189" Type="http://schemas.openxmlformats.org/officeDocument/2006/relationships/hyperlink" Target="https://barttorvik.com/team.php?team=Northern+Kentucky&amp;year=2019" TargetMode="External"/><Relationship Id="rId375" Type="http://schemas.openxmlformats.org/officeDocument/2006/relationships/hyperlink" Target="https://barttorvik.com/team.php?team=Middle+Tennessee&amp;year=2019" TargetMode="External"/><Relationship Id="rId396" Type="http://schemas.openxmlformats.org/officeDocument/2006/relationships/hyperlink" Target="https://barttorvik.com/team.php?team=Norfolk+St.&amp;year=2019" TargetMode="External"/><Relationship Id="rId3" Type="http://schemas.openxmlformats.org/officeDocument/2006/relationships/hyperlink" Target="https://barttorvik.com/team.php?team=Virginia&amp;year=2019" TargetMode="External"/><Relationship Id="rId214" Type="http://schemas.openxmlformats.org/officeDocument/2006/relationships/hyperlink" Target="https://barttorvik.com/team.php?team=Wake+Forest&amp;year=2019" TargetMode="External"/><Relationship Id="rId235" Type="http://schemas.openxmlformats.org/officeDocument/2006/relationships/hyperlink" Target="https://barttorvik.com/team.php?team=Winthrop&amp;year=2019" TargetMode="External"/><Relationship Id="rId256" Type="http://schemas.openxmlformats.org/officeDocument/2006/relationships/hyperlink" Target="https://barttorvik.com/team.php?team=Cal+Baptist&amp;year=2019" TargetMode="External"/><Relationship Id="rId277" Type="http://schemas.openxmlformats.org/officeDocument/2006/relationships/hyperlink" Target="https://barttorvik.com/team.php?team=North+Dakota+St.&amp;year=2019" TargetMode="External"/><Relationship Id="rId298" Type="http://schemas.openxmlformats.org/officeDocument/2006/relationships/hyperlink" Target="https://barttorvik.com/trank.php?&amp;begin=20181101&amp;end=20190311&amp;conlimit=All&amp;year=2019&amp;top=0&amp;venue=All&amp;type=N&amp;mingames=0&amp;quad=5&amp;rpi=" TargetMode="External"/><Relationship Id="rId400" Type="http://schemas.openxmlformats.org/officeDocument/2006/relationships/hyperlink" Target="https://barttorvik.com/team.php?team=Portland+St.&amp;year=2019" TargetMode="External"/><Relationship Id="rId421" Type="http://schemas.openxmlformats.org/officeDocument/2006/relationships/hyperlink" Target="https://barttorvik.com/team.php?team=Bryant&amp;year=2019" TargetMode="External"/><Relationship Id="rId116" Type="http://schemas.openxmlformats.org/officeDocument/2006/relationships/hyperlink" Target="https://barttorvik.com/team.php?team=Providence&amp;year=2019" TargetMode="External"/><Relationship Id="rId137" Type="http://schemas.openxmlformats.org/officeDocument/2006/relationships/hyperlink" Target="https://barttorvik.com/team.php?team=Old+Dominion&amp;year=2019" TargetMode="External"/><Relationship Id="rId158" Type="http://schemas.openxmlformats.org/officeDocument/2006/relationships/hyperlink" Target="https://barttorvik.com/team.php?team=College+of+Charleston&amp;year=2019" TargetMode="External"/><Relationship Id="rId302" Type="http://schemas.openxmlformats.org/officeDocument/2006/relationships/hyperlink" Target="https://barttorvik.com/team.php?team=Stephen+F.+Austin&amp;year=2019" TargetMode="External"/><Relationship Id="rId323" Type="http://schemas.openxmlformats.org/officeDocument/2006/relationships/hyperlink" Target="https://barttorvik.com/team.php?team=Florida+Gulf+Coast&amp;year=2019" TargetMode="External"/><Relationship Id="rId344" Type="http://schemas.openxmlformats.org/officeDocument/2006/relationships/hyperlink" Target="https://barttorvik.com/team.php?team=UMKC&amp;year=2019" TargetMode="External"/><Relationship Id="rId20" Type="http://schemas.openxmlformats.org/officeDocument/2006/relationships/hyperlink" Target="https://barttorvik.com/team.php?team=Tennessee&amp;year=2019" TargetMode="External"/><Relationship Id="rId41" Type="http://schemas.openxmlformats.org/officeDocument/2006/relationships/hyperlink" Target="https://barttorvik.com/team.php?team=Mississippi+St.&amp;year=2019" TargetMode="External"/><Relationship Id="rId62" Type="http://schemas.openxmlformats.org/officeDocument/2006/relationships/hyperlink" Target="https://barttorvik.com/team.php?team=Florida+St.&amp;year=2019" TargetMode="External"/><Relationship Id="rId83" Type="http://schemas.openxmlformats.org/officeDocument/2006/relationships/hyperlink" Target="https://barttorvik.com/team.php?team=Saint+Mary%27s&amp;year=2019" TargetMode="External"/><Relationship Id="rId179" Type="http://schemas.openxmlformats.org/officeDocument/2006/relationships/hyperlink" Target="https://barttorvik.com/team.php?team=UC+Irvine&amp;year=2019" TargetMode="External"/><Relationship Id="rId365" Type="http://schemas.openxmlformats.org/officeDocument/2006/relationships/hyperlink" Target="https://barttorvik.com/team.php?team=Youngstown+St.&amp;year=2019" TargetMode="External"/><Relationship Id="rId386" Type="http://schemas.openxmlformats.org/officeDocument/2006/relationships/hyperlink" Target="https://barttorvik.com/team.php?team=VMI&amp;year=2019" TargetMode="External"/><Relationship Id="rId190" Type="http://schemas.openxmlformats.org/officeDocument/2006/relationships/hyperlink" Target="https://barttorvik.com/team.php?team=Northern+Kentucky&amp;year=2019" TargetMode="External"/><Relationship Id="rId204" Type="http://schemas.openxmlformats.org/officeDocument/2006/relationships/hyperlink" Target="https://barttorvik.com/team.php?team=San+Diego+St.&amp;year=2019" TargetMode="External"/><Relationship Id="rId225" Type="http://schemas.openxmlformats.org/officeDocument/2006/relationships/hyperlink" Target="https://barttorvik.com/team.php?team=Stanford&amp;year=2019" TargetMode="External"/><Relationship Id="rId246" Type="http://schemas.openxmlformats.org/officeDocument/2006/relationships/hyperlink" Target="https://barttorvik.com/team.php?team=George+Mason&amp;year=2019" TargetMode="External"/><Relationship Id="rId267" Type="http://schemas.openxmlformats.org/officeDocument/2006/relationships/hyperlink" Target="https://barttorvik.com/team.php?team=Pepperdine&amp;year=2019" TargetMode="External"/><Relationship Id="rId288" Type="http://schemas.openxmlformats.org/officeDocument/2006/relationships/hyperlink" Target="https://barttorvik.com/team.php?team=Missouri+St.&amp;year=2019" TargetMode="External"/><Relationship Id="rId411" Type="http://schemas.openxmlformats.org/officeDocument/2006/relationships/hyperlink" Target="https://barttorvik.com/team.php?team=Southeastern+Louisiana&amp;year=2019" TargetMode="External"/><Relationship Id="rId432" Type="http://schemas.openxmlformats.org/officeDocument/2006/relationships/hyperlink" Target="https://barttorvik.com/team.php?team=UNC+Asheville&amp;year=2019" TargetMode="External"/><Relationship Id="rId106" Type="http://schemas.openxmlformats.org/officeDocument/2006/relationships/hyperlink" Target="https://barttorvik.com/team.php?team=Pittsburgh&amp;year=2019" TargetMode="External"/><Relationship Id="rId127" Type="http://schemas.openxmlformats.org/officeDocument/2006/relationships/hyperlink" Target="https://barttorvik.com/team.php?team=Georgia+Tech&amp;year=2019" TargetMode="External"/><Relationship Id="rId313" Type="http://schemas.openxmlformats.org/officeDocument/2006/relationships/hyperlink" Target="https://barttorvik.com/team.php?team=Colorado+St.&amp;year=2019" TargetMode="External"/><Relationship Id="rId10" Type="http://schemas.openxmlformats.org/officeDocument/2006/relationships/hyperlink" Target="https://barttorvik.com/team.php?team=Gonzaga&amp;year=2019" TargetMode="External"/><Relationship Id="rId31" Type="http://schemas.openxmlformats.org/officeDocument/2006/relationships/hyperlink" Target="https://barttorvik.com/team.php?team=Purdue&amp;year=2019" TargetMode="External"/><Relationship Id="rId52" Type="http://schemas.openxmlformats.org/officeDocument/2006/relationships/hyperlink" Target="https://barttorvik.com/team.php?team=VCU&amp;year=2019" TargetMode="External"/><Relationship Id="rId73" Type="http://schemas.openxmlformats.org/officeDocument/2006/relationships/hyperlink" Target="https://barttorvik.com/team.php?team=Mississippi&amp;year=2019" TargetMode="External"/><Relationship Id="rId94" Type="http://schemas.openxmlformats.org/officeDocument/2006/relationships/hyperlink" Target="https://barttorvik.com/team.php?team=Seton+Hall&amp;year=2019" TargetMode="External"/><Relationship Id="rId148" Type="http://schemas.openxmlformats.org/officeDocument/2006/relationships/hyperlink" Target="https://barttorvik.com/team.php?team=Yale&amp;year=2019" TargetMode="External"/><Relationship Id="rId169" Type="http://schemas.openxmlformats.org/officeDocument/2006/relationships/hyperlink" Target="https://barttorvik.com/team.php?team=Northeastern&amp;year=2019" TargetMode="External"/><Relationship Id="rId334" Type="http://schemas.openxmlformats.org/officeDocument/2006/relationships/hyperlink" Target="https://barttorvik.com/team.php?team=Morehead+St.&amp;year=2019" TargetMode="External"/><Relationship Id="rId355" Type="http://schemas.openxmlformats.org/officeDocument/2006/relationships/hyperlink" Target="https://barttorvik.com/team.php?team=Niagara&amp;year=2019" TargetMode="External"/><Relationship Id="rId376" Type="http://schemas.openxmlformats.org/officeDocument/2006/relationships/hyperlink" Target="https://barttorvik.com/team.php?team=North+Carolina+Central&amp;year=2019" TargetMode="External"/><Relationship Id="rId397" Type="http://schemas.openxmlformats.org/officeDocument/2006/relationships/hyperlink" Target="https://barttorvik.com/team.php?team=UC+Riverside&amp;year=2019" TargetMode="External"/><Relationship Id="rId4" Type="http://schemas.openxmlformats.org/officeDocument/2006/relationships/hyperlink" Target="https://barttorvik.com/team.php?team=Virginia&amp;year=2019" TargetMode="External"/><Relationship Id="rId180" Type="http://schemas.openxmlformats.org/officeDocument/2006/relationships/hyperlink" Target="https://barttorvik.com/team.php?team=USC&amp;year=2019" TargetMode="External"/><Relationship Id="rId215" Type="http://schemas.openxmlformats.org/officeDocument/2006/relationships/hyperlink" Target="https://barttorvik.com/trank.php?&amp;begin=20181101&amp;end=20190311&amp;conlimit=All&amp;year=2019&amp;top=0&amp;venue=All&amp;type=N&amp;mingames=0&amp;quad=5&amp;rpi=" TargetMode="External"/><Relationship Id="rId236" Type="http://schemas.openxmlformats.org/officeDocument/2006/relationships/hyperlink" Target="https://barttorvik.com/team.php?team=Duquesne&amp;year=2019" TargetMode="External"/><Relationship Id="rId257" Type="http://schemas.openxmlformats.org/officeDocument/2006/relationships/hyperlink" Target="https://barttorvik.com/team.php?team=Appalachian+St.&amp;year=2019" TargetMode="External"/><Relationship Id="rId278" Type="http://schemas.openxmlformats.org/officeDocument/2006/relationships/hyperlink" Target="https://barttorvik.com/team.php?team=North+Dakota+St.&amp;year=2019" TargetMode="External"/><Relationship Id="rId401" Type="http://schemas.openxmlformats.org/officeDocument/2006/relationships/hyperlink" Target="https://barttorvik.com/team.php?team=Elon&amp;year=2019" TargetMode="External"/><Relationship Id="rId422" Type="http://schemas.openxmlformats.org/officeDocument/2006/relationships/hyperlink" Target="https://barttorvik.com/team.php?team=Maine&amp;year=2019" TargetMode="External"/><Relationship Id="rId303" Type="http://schemas.openxmlformats.org/officeDocument/2006/relationships/hyperlink" Target="https://barttorvik.com/team.php?team=New+Mexico&amp;year=2019" TargetMode="External"/><Relationship Id="rId42" Type="http://schemas.openxmlformats.org/officeDocument/2006/relationships/hyperlink" Target="https://barttorvik.com/team.php?team=Mississippi+St.&amp;year=2019" TargetMode="External"/><Relationship Id="rId84" Type="http://schemas.openxmlformats.org/officeDocument/2006/relationships/hyperlink" Target="https://barttorvik.com/team.php?team=Saint+Mary%27s&amp;year=2019" TargetMode="External"/><Relationship Id="rId138" Type="http://schemas.openxmlformats.org/officeDocument/2006/relationships/hyperlink" Target="https://barttorvik.com/team.php?team=Old+Dominion&amp;year=2019" TargetMode="External"/><Relationship Id="rId345" Type="http://schemas.openxmlformats.org/officeDocument/2006/relationships/hyperlink" Target="https://barttorvik.com/team.php?team=George+Washington&amp;year=2019" TargetMode="External"/><Relationship Id="rId387" Type="http://schemas.openxmlformats.org/officeDocument/2006/relationships/hyperlink" Target="https://barttorvik.com/team.php?team=Jackson+St.&amp;year=2019" TargetMode="External"/><Relationship Id="rId191" Type="http://schemas.openxmlformats.org/officeDocument/2006/relationships/hyperlink" Target="https://barttorvik.com/team.php?team=DePaul&amp;year=2019" TargetMode="External"/><Relationship Id="rId205" Type="http://schemas.openxmlformats.org/officeDocument/2006/relationships/hyperlink" Target="https://barttorvik.com/team.php?team=Miami+OH&amp;year=2019" TargetMode="External"/><Relationship Id="rId247" Type="http://schemas.openxmlformats.org/officeDocument/2006/relationships/hyperlink" Target="https://barttorvik.com/team.php?team=Mercer&amp;year=2019" TargetMode="External"/><Relationship Id="rId412" Type="http://schemas.openxmlformats.org/officeDocument/2006/relationships/hyperlink" Target="https://barttorvik.com/team.php?team=Southern&amp;year=2019" TargetMode="External"/><Relationship Id="rId107" Type="http://schemas.openxmlformats.org/officeDocument/2006/relationships/hyperlink" Target="https://barttorvik.com/team.php?team=Minnesota&amp;year=2019" TargetMode="External"/><Relationship Id="rId289" Type="http://schemas.openxmlformats.org/officeDocument/2006/relationships/hyperlink" Target="https://barttorvik.com/team.php?team=Illinois+St.&amp;year=2019" TargetMode="External"/><Relationship Id="rId11" Type="http://schemas.openxmlformats.org/officeDocument/2006/relationships/hyperlink" Target="https://barttorvik.com/team.php?team=Gonzaga&amp;year=2019" TargetMode="External"/><Relationship Id="rId53" Type="http://schemas.openxmlformats.org/officeDocument/2006/relationships/hyperlink" Target="https://barttorvik.com/team.php?team=VCU&amp;year=2019" TargetMode="External"/><Relationship Id="rId149" Type="http://schemas.openxmlformats.org/officeDocument/2006/relationships/hyperlink" Target="https://barttorvik.com/team.php?team=West+Virginia&amp;year=2019" TargetMode="External"/><Relationship Id="rId314" Type="http://schemas.openxmlformats.org/officeDocument/2006/relationships/hyperlink" Target="https://barttorvik.com/team.php?team=Air+Force&amp;year=2019" TargetMode="External"/><Relationship Id="rId356" Type="http://schemas.openxmlformats.org/officeDocument/2006/relationships/hyperlink" Target="https://barttorvik.com/team.php?team=UC+Davis&amp;year=2019" TargetMode="External"/><Relationship Id="rId398" Type="http://schemas.openxmlformats.org/officeDocument/2006/relationships/hyperlink" Target="https://barttorvik.com/team.php?team=Charlotte&amp;year=2019" TargetMode="External"/><Relationship Id="rId95" Type="http://schemas.openxmlformats.org/officeDocument/2006/relationships/hyperlink" Target="https://barttorvik.com/team.php?team=Seton+Hall&amp;year=2019" TargetMode="External"/><Relationship Id="rId160" Type="http://schemas.openxmlformats.org/officeDocument/2006/relationships/hyperlink" Target="https://barttorvik.com/team.php?team=Vermont&amp;year=2019" TargetMode="External"/><Relationship Id="rId216" Type="http://schemas.openxmlformats.org/officeDocument/2006/relationships/hyperlink" Target="https://barttorvik.com/team.php?team=Colgate&amp;year=2019" TargetMode="External"/><Relationship Id="rId423" Type="http://schemas.openxmlformats.org/officeDocument/2006/relationships/hyperlink" Target="https://barttorvik.com/team.php?team=Manhattan&amp;year=2019" TargetMode="External"/><Relationship Id="rId258" Type="http://schemas.openxmlformats.org/officeDocument/2006/relationships/hyperlink" Target="https://barttorvik.com/team.php?team=Cal+St.+Fullerton&amp;year=2019" TargetMode="External"/><Relationship Id="rId22" Type="http://schemas.openxmlformats.org/officeDocument/2006/relationships/hyperlink" Target="https://barttorvik.com/team.php?team=Oklahoma&amp;year=2019" TargetMode="External"/><Relationship Id="rId64" Type="http://schemas.openxmlformats.org/officeDocument/2006/relationships/hyperlink" Target="https://barttorvik.com/team.php?team=Texas&amp;year=2019" TargetMode="External"/><Relationship Id="rId118" Type="http://schemas.openxmlformats.org/officeDocument/2006/relationships/hyperlink" Target="https://barttorvik.com/team.php?team=Notre+Dame&amp;year=2019" TargetMode="External"/><Relationship Id="rId325" Type="http://schemas.openxmlformats.org/officeDocument/2006/relationships/hyperlink" Target="https://barttorvik.com/trank.php?&amp;begin=20181101&amp;end=20190311&amp;conlimit=All&amp;year=2019&amp;top=0&amp;venue=All&amp;type=N&amp;mingames=0&amp;quad=5&amp;rpi=" TargetMode="External"/><Relationship Id="rId367" Type="http://schemas.openxmlformats.org/officeDocument/2006/relationships/hyperlink" Target="https://barttorvik.com/team.php?team=Loyola+MD&amp;year=2019" TargetMode="External"/><Relationship Id="rId171" Type="http://schemas.openxmlformats.org/officeDocument/2006/relationships/hyperlink" Target="https://barttorvik.com/team.php?team=Georgetown&amp;year=2019" TargetMode="External"/><Relationship Id="rId227" Type="http://schemas.openxmlformats.org/officeDocument/2006/relationships/hyperlink" Target="https://barttorvik.com/team.php?team=IUPUI&amp;year=2019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s://barttorvik.com/team.php?team=Abilene+Christian&amp;year=2019" TargetMode="External"/><Relationship Id="rId671" Type="http://schemas.openxmlformats.org/officeDocument/2006/relationships/hyperlink" Target="https://barttorvik.com/team.php?team=Oakland&amp;year=2019" TargetMode="External"/><Relationship Id="rId769" Type="http://schemas.openxmlformats.org/officeDocument/2006/relationships/hyperlink" Target="https://barttorvik.com/team.php?team=Howard&amp;year=2019" TargetMode="External"/><Relationship Id="rId21" Type="http://schemas.openxmlformats.org/officeDocument/2006/relationships/hyperlink" Target="https://barttorvik.com/team.php?team=Kansas+St.&amp;year=2019" TargetMode="External"/><Relationship Id="rId324" Type="http://schemas.openxmlformats.org/officeDocument/2006/relationships/hyperlink" Target="https://barttorvik.com/team.php?team=Troy&amp;year=2019" TargetMode="External"/><Relationship Id="rId531" Type="http://schemas.openxmlformats.org/officeDocument/2006/relationships/hyperlink" Target="https://barttorvik.com/team.php?team=Toledo&amp;year=2019" TargetMode="External"/><Relationship Id="rId629" Type="http://schemas.openxmlformats.org/officeDocument/2006/relationships/hyperlink" Target="https://barttorvik.com/team.php?team=Missouri+St.&amp;year=2019" TargetMode="External"/><Relationship Id="rId170" Type="http://schemas.openxmlformats.org/officeDocument/2006/relationships/hyperlink" Target="https://barttorvik.com/team.php?team=East+Tennessee+St.&amp;year=2019" TargetMode="External"/><Relationship Id="rId836" Type="http://schemas.openxmlformats.org/officeDocument/2006/relationships/hyperlink" Target="https://barttorvik.com/team.php?team=Indiana+St.&amp;year=2019" TargetMode="External"/><Relationship Id="rId268" Type="http://schemas.openxmlformats.org/officeDocument/2006/relationships/hyperlink" Target="https://barttorvik.com/team.php?team=Bucknell&amp;year=2019" TargetMode="External"/><Relationship Id="rId475" Type="http://schemas.openxmlformats.org/officeDocument/2006/relationships/hyperlink" Target="https://barttorvik.com/team.php?team=Tennessee&amp;year=2019" TargetMode="External"/><Relationship Id="rId682" Type="http://schemas.openxmlformats.org/officeDocument/2006/relationships/hyperlink" Target="https://barttorvik.com/team.php?team=Samford&amp;year=2019" TargetMode="External"/><Relationship Id="rId32" Type="http://schemas.openxmlformats.org/officeDocument/2006/relationships/hyperlink" Target="https://barttorvik.com/team.php?team=Michigan+St.&amp;year=2019" TargetMode="External"/><Relationship Id="rId128" Type="http://schemas.openxmlformats.org/officeDocument/2006/relationships/hyperlink" Target="https://barttorvik.com/team.php?team=Radford&amp;year=2019" TargetMode="External"/><Relationship Id="rId335" Type="http://schemas.openxmlformats.org/officeDocument/2006/relationships/hyperlink" Target="https://barttorvik.com/team.php?team=Cleveland+St.&amp;year=2019" TargetMode="External"/><Relationship Id="rId542" Type="http://schemas.openxmlformats.org/officeDocument/2006/relationships/hyperlink" Target="https://barttorvik.com/team.php?team=Maryland&amp;year=2019" TargetMode="External"/><Relationship Id="rId181" Type="http://schemas.openxmlformats.org/officeDocument/2006/relationships/hyperlink" Target="https://barttorvik.com/team.php?team=Missouri+St.&amp;year=2019" TargetMode="External"/><Relationship Id="rId402" Type="http://schemas.openxmlformats.org/officeDocument/2006/relationships/hyperlink" Target="https://barttorvik.com/team.php?team=UTEP&amp;year=2019" TargetMode="External"/><Relationship Id="rId847" Type="http://schemas.openxmlformats.org/officeDocument/2006/relationships/hyperlink" Target="https://barttorvik.com/team.php?team=Wagner&amp;year=2019" TargetMode="External"/><Relationship Id="rId279" Type="http://schemas.openxmlformats.org/officeDocument/2006/relationships/hyperlink" Target="https://barttorvik.com/team.php?team=Rhode+Island&amp;year=2019" TargetMode="External"/><Relationship Id="rId486" Type="http://schemas.openxmlformats.org/officeDocument/2006/relationships/hyperlink" Target="https://barttorvik.com/team.php?team=Iowa+St.&amp;year=2019" TargetMode="External"/><Relationship Id="rId693" Type="http://schemas.openxmlformats.org/officeDocument/2006/relationships/hyperlink" Target="https://barttorvik.com/team.php?team=Stanford&amp;year=2019" TargetMode="External"/><Relationship Id="rId707" Type="http://schemas.openxmlformats.org/officeDocument/2006/relationships/hyperlink" Target="https://barttorvik.com/team.php?team=Fairleigh+Dickinson&amp;year=2019" TargetMode="External"/><Relationship Id="rId43" Type="http://schemas.openxmlformats.org/officeDocument/2006/relationships/hyperlink" Target="https://barttorvik.com/team.php?team=Michigan&amp;year=2019" TargetMode="External"/><Relationship Id="rId139" Type="http://schemas.openxmlformats.org/officeDocument/2006/relationships/hyperlink" Target="https://barttorvik.com/team.php?team=Kansas&amp;year=2019" TargetMode="External"/><Relationship Id="rId346" Type="http://schemas.openxmlformats.org/officeDocument/2006/relationships/hyperlink" Target="https://barttorvik.com/team.php?team=VMI&amp;year=2019" TargetMode="External"/><Relationship Id="rId553" Type="http://schemas.openxmlformats.org/officeDocument/2006/relationships/hyperlink" Target="https://barttorvik.com/team.php?team=Northeastern&amp;year=2019" TargetMode="External"/><Relationship Id="rId760" Type="http://schemas.openxmlformats.org/officeDocument/2006/relationships/hyperlink" Target="https://barttorvik.com/team.php?team=New+Orleans&amp;year=2019" TargetMode="External"/><Relationship Id="rId192" Type="http://schemas.openxmlformats.org/officeDocument/2006/relationships/hyperlink" Target="https://barttorvik.com/team.php?team=Washington&amp;year=2019" TargetMode="External"/><Relationship Id="rId206" Type="http://schemas.openxmlformats.org/officeDocument/2006/relationships/hyperlink" Target="https://barttorvik.com/team.php?team=Georgia&amp;year=2019" TargetMode="External"/><Relationship Id="rId413" Type="http://schemas.openxmlformats.org/officeDocument/2006/relationships/hyperlink" Target="https://barttorvik.com/team.php?team=George+Washington&amp;year=2019" TargetMode="External"/><Relationship Id="rId858" Type="http://schemas.openxmlformats.org/officeDocument/2006/relationships/hyperlink" Target="https://barttorvik.com/team.php?team=Savannah+St.&amp;year=2019" TargetMode="External"/><Relationship Id="rId497" Type="http://schemas.openxmlformats.org/officeDocument/2006/relationships/hyperlink" Target="https://barttorvik.com/team.php?team=Mississippi&amp;year=2019" TargetMode="External"/><Relationship Id="rId620" Type="http://schemas.openxmlformats.org/officeDocument/2006/relationships/hyperlink" Target="https://barttorvik.com/team.php?team=Eastern+Michigan&amp;year=2019" TargetMode="External"/><Relationship Id="rId718" Type="http://schemas.openxmlformats.org/officeDocument/2006/relationships/hyperlink" Target="https://barttorvik.com/team.php?team=Vermont&amp;year=2019" TargetMode="External"/><Relationship Id="rId357" Type="http://schemas.openxmlformats.org/officeDocument/2006/relationships/hyperlink" Target="https://barttorvik.com/team.php?team=Oral+Roberts&amp;year=2019" TargetMode="External"/><Relationship Id="rId54" Type="http://schemas.openxmlformats.org/officeDocument/2006/relationships/hyperlink" Target="https://barttorvik.com/team.php?team=Penn+St.&amp;year=2019" TargetMode="External"/><Relationship Id="rId217" Type="http://schemas.openxmlformats.org/officeDocument/2006/relationships/hyperlink" Target="https://barttorvik.com/team.php?team=Bradley&amp;year=2019" TargetMode="External"/><Relationship Id="rId564" Type="http://schemas.openxmlformats.org/officeDocument/2006/relationships/hyperlink" Target="https://barttorvik.com/trank.php?&amp;begin=20190131&amp;end=20190318&amp;conlimit=All&amp;year=2019&amp;top=0&amp;venue=A-N&amp;type=All&amp;mingames=0&amp;quad=5&amp;rpi=" TargetMode="External"/><Relationship Id="rId771" Type="http://schemas.openxmlformats.org/officeDocument/2006/relationships/hyperlink" Target="https://barttorvik.com/team.php?team=Arkansas+St.&amp;year=2019" TargetMode="External"/><Relationship Id="rId869" Type="http://schemas.openxmlformats.org/officeDocument/2006/relationships/hyperlink" Target="https://barttorvik.com/team.php?team=Alcorn+St.&amp;year=2019" TargetMode="External"/><Relationship Id="rId424" Type="http://schemas.openxmlformats.org/officeDocument/2006/relationships/hyperlink" Target="https://barttorvik.com/team.php?team=Alabama+St.&amp;year=2019" TargetMode="External"/><Relationship Id="rId631" Type="http://schemas.openxmlformats.org/officeDocument/2006/relationships/hyperlink" Target="https://barttorvik.com/team.php?team=Northern+Iowa&amp;year=2019" TargetMode="External"/><Relationship Id="rId729" Type="http://schemas.openxmlformats.org/officeDocument/2006/relationships/hyperlink" Target="https://barttorvik.com/team.php?team=Tulane&amp;year=2019" TargetMode="External"/><Relationship Id="rId270" Type="http://schemas.openxmlformats.org/officeDocument/2006/relationships/hyperlink" Target="https://barttorvik.com/team.php?team=Saint+Louis&amp;year=2019" TargetMode="External"/><Relationship Id="rId65" Type="http://schemas.openxmlformats.org/officeDocument/2006/relationships/hyperlink" Target="https://barttorvik.com/team.php?team=Cincinnati&amp;year=2019" TargetMode="External"/><Relationship Id="rId130" Type="http://schemas.openxmlformats.org/officeDocument/2006/relationships/hyperlink" Target="https://barttorvik.com/team.php?team=Temple&amp;year=2019" TargetMode="External"/><Relationship Id="rId368" Type="http://schemas.openxmlformats.org/officeDocument/2006/relationships/hyperlink" Target="https://barttorvik.com/team.php?team=Evansville&amp;year=2019" TargetMode="External"/><Relationship Id="rId575" Type="http://schemas.openxmlformats.org/officeDocument/2006/relationships/hyperlink" Target="https://barttorvik.com/team.php?team=UNC+Greensboro&amp;year=2019" TargetMode="External"/><Relationship Id="rId782" Type="http://schemas.openxmlformats.org/officeDocument/2006/relationships/hyperlink" Target="https://barttorvik.com/team.php?team=Manhattan&amp;year=2019" TargetMode="External"/><Relationship Id="rId228" Type="http://schemas.openxmlformats.org/officeDocument/2006/relationships/hyperlink" Target="https://barttorvik.com/team.php?team=Georgia+St.&amp;year=2019" TargetMode="External"/><Relationship Id="rId435" Type="http://schemas.openxmlformats.org/officeDocument/2006/relationships/hyperlink" Target="https://barttorvik.com/team.php?team=Idaho&amp;year=2019" TargetMode="External"/><Relationship Id="rId642" Type="http://schemas.openxmlformats.org/officeDocument/2006/relationships/hyperlink" Target="https://barttorvik.com/team.php?team=Boston+College&amp;year=2019" TargetMode="External"/><Relationship Id="rId281" Type="http://schemas.openxmlformats.org/officeDocument/2006/relationships/hyperlink" Target="https://barttorvik.com/team.php?team=Fordham&amp;year=2019" TargetMode="External"/><Relationship Id="rId502" Type="http://schemas.openxmlformats.org/officeDocument/2006/relationships/hyperlink" Target="https://barttorvik.com/team.php?team=Belmont&amp;year=2019" TargetMode="External"/><Relationship Id="rId76" Type="http://schemas.openxmlformats.org/officeDocument/2006/relationships/hyperlink" Target="https://barttorvik.com/team.php?team=Creighton&amp;year=2019" TargetMode="External"/><Relationship Id="rId141" Type="http://schemas.openxmlformats.org/officeDocument/2006/relationships/hyperlink" Target="https://barttorvik.com/team.php?team=Colgate&amp;year=2019" TargetMode="External"/><Relationship Id="rId379" Type="http://schemas.openxmlformats.org/officeDocument/2006/relationships/hyperlink" Target="https://barttorvik.com/team.php?team=New+Mexico&amp;year=2019" TargetMode="External"/><Relationship Id="rId586" Type="http://schemas.openxmlformats.org/officeDocument/2006/relationships/hyperlink" Target="https://barttorvik.com/team.php?team=Memphis&amp;year=2019" TargetMode="External"/><Relationship Id="rId793" Type="http://schemas.openxmlformats.org/officeDocument/2006/relationships/hyperlink" Target="https://barttorvik.com/team.php?team=The+Citadel&amp;year=2019" TargetMode="External"/><Relationship Id="rId807" Type="http://schemas.openxmlformats.org/officeDocument/2006/relationships/hyperlink" Target="https://barttorvik.com/team.php?team=Central+Arkansas&amp;year=2019" TargetMode="External"/><Relationship Id="rId7" Type="http://schemas.openxmlformats.org/officeDocument/2006/relationships/hyperlink" Target="https://barttorvik.com/team.php?team=Texas+Tech&amp;year=2019" TargetMode="External"/><Relationship Id="rId183" Type="http://schemas.openxmlformats.org/officeDocument/2006/relationships/hyperlink" Target="https://barttorvik.com/team.php?team=Drake&amp;year=2019" TargetMode="External"/><Relationship Id="rId239" Type="http://schemas.openxmlformats.org/officeDocument/2006/relationships/hyperlink" Target="https://barttorvik.com/team.php?team=Charleston+Southern&amp;year=2019" TargetMode="External"/><Relationship Id="rId390" Type="http://schemas.openxmlformats.org/officeDocument/2006/relationships/hyperlink" Target="https://barttorvik.com/team.php?team=Robert+Morris&amp;year=2019" TargetMode="External"/><Relationship Id="rId404" Type="http://schemas.openxmlformats.org/officeDocument/2006/relationships/hyperlink" Target="https://barttorvik.com/team.php?team=Tennessee+Tech&amp;year=2019" TargetMode="External"/><Relationship Id="rId446" Type="http://schemas.openxmlformats.org/officeDocument/2006/relationships/hyperlink" Target="https://barttorvik.com/team.php?team=Florida+St.&amp;year=2019" TargetMode="External"/><Relationship Id="rId611" Type="http://schemas.openxmlformats.org/officeDocument/2006/relationships/hyperlink" Target="https://barttorvik.com/team.php?team=BYU&amp;year=2019" TargetMode="External"/><Relationship Id="rId653" Type="http://schemas.openxmlformats.org/officeDocument/2006/relationships/hyperlink" Target="https://barttorvik.com/team.php?team=Boston+University&amp;year=2019" TargetMode="External"/><Relationship Id="rId250" Type="http://schemas.openxmlformats.org/officeDocument/2006/relationships/hyperlink" Target="https://barttorvik.com/team.php?team=Samford&amp;year=2019" TargetMode="External"/><Relationship Id="rId292" Type="http://schemas.openxmlformats.org/officeDocument/2006/relationships/hyperlink" Target="https://barttorvik.com/team.php?team=Dartmouth&amp;year=2019" TargetMode="External"/><Relationship Id="rId306" Type="http://schemas.openxmlformats.org/officeDocument/2006/relationships/hyperlink" Target="https://barttorvik.com/team.php?team=Little+Rock&amp;year=2019" TargetMode="External"/><Relationship Id="rId488" Type="http://schemas.openxmlformats.org/officeDocument/2006/relationships/hyperlink" Target="https://barttorvik.com/team.php?team=Cincinnati&amp;year=2019" TargetMode="External"/><Relationship Id="rId695" Type="http://schemas.openxmlformats.org/officeDocument/2006/relationships/hyperlink" Target="https://barttorvik.com/team.php?team=Appalachian+St.&amp;year=2019" TargetMode="External"/><Relationship Id="rId709" Type="http://schemas.openxmlformats.org/officeDocument/2006/relationships/hyperlink" Target="https://barttorvik.com/team.php?team=Duquesne&amp;year=2019" TargetMode="External"/><Relationship Id="rId860" Type="http://schemas.openxmlformats.org/officeDocument/2006/relationships/hyperlink" Target="https://barttorvik.com/team.php?team=Southern&amp;year=2019" TargetMode="External"/><Relationship Id="rId45" Type="http://schemas.openxmlformats.org/officeDocument/2006/relationships/hyperlink" Target="https://barttorvik.com/team.php?team=Purdue&amp;year=2019" TargetMode="External"/><Relationship Id="rId87" Type="http://schemas.openxmlformats.org/officeDocument/2006/relationships/hyperlink" Target="https://barttorvik.com/trank.php?&amp;begin=20190131&amp;end=20190311&amp;conlimit=All&amp;year=2019&amp;top=0&amp;venue=A-N&amp;type=All&amp;mingames=0&amp;quad=5&amp;rpi=" TargetMode="External"/><Relationship Id="rId110" Type="http://schemas.openxmlformats.org/officeDocument/2006/relationships/hyperlink" Target="https://barttorvik.com/team.php?team=St.+Bonaventure&amp;year=2019" TargetMode="External"/><Relationship Id="rId348" Type="http://schemas.openxmlformats.org/officeDocument/2006/relationships/hyperlink" Target="https://barttorvik.com/team.php?team=Texas+A%26M+Corpus+Chris&amp;year=2019" TargetMode="External"/><Relationship Id="rId513" Type="http://schemas.openxmlformats.org/officeDocument/2006/relationships/hyperlink" Target="https://barttorvik.com/team.php?team=Texas&amp;year=2019" TargetMode="External"/><Relationship Id="rId555" Type="http://schemas.openxmlformats.org/officeDocument/2006/relationships/hyperlink" Target="https://barttorvik.com/team.php?team=Texas+A%26M&amp;year=2019" TargetMode="External"/><Relationship Id="rId597" Type="http://schemas.openxmlformats.org/officeDocument/2006/relationships/hyperlink" Target="https://barttorvik.com/team.php?team=Utah+Valley&amp;year=2019" TargetMode="External"/><Relationship Id="rId720" Type="http://schemas.openxmlformats.org/officeDocument/2006/relationships/hyperlink" Target="https://barttorvik.com/team.php?team=Tennessee+Martin&amp;year=2019" TargetMode="External"/><Relationship Id="rId762" Type="http://schemas.openxmlformats.org/officeDocument/2006/relationships/hyperlink" Target="https://barttorvik.com/team.php?team=Jacksonville&amp;year=2019" TargetMode="External"/><Relationship Id="rId818" Type="http://schemas.openxmlformats.org/officeDocument/2006/relationships/hyperlink" Target="https://barttorvik.com/trank.php?&amp;begin=20190131&amp;end=20190318&amp;conlimit=All&amp;year=2019&amp;top=0&amp;venue=A-N&amp;type=All&amp;mingames=0&amp;quad=5&amp;rpi=" TargetMode="External"/><Relationship Id="rId152" Type="http://schemas.openxmlformats.org/officeDocument/2006/relationships/hyperlink" Target="https://barttorvik.com/team.php?team=Yale&amp;year=2019" TargetMode="External"/><Relationship Id="rId194" Type="http://schemas.openxmlformats.org/officeDocument/2006/relationships/hyperlink" Target="https://barttorvik.com/team.php?team=Florida+Atlantic&amp;year=2019" TargetMode="External"/><Relationship Id="rId208" Type="http://schemas.openxmlformats.org/officeDocument/2006/relationships/hyperlink" Target="https://barttorvik.com/team.php?team=Columbia&amp;year=2019" TargetMode="External"/><Relationship Id="rId415" Type="http://schemas.openxmlformats.org/officeDocument/2006/relationships/hyperlink" Target="https://barttorvik.com/team.php?team=Maine&amp;year=2019" TargetMode="External"/><Relationship Id="rId457" Type="http://schemas.openxmlformats.org/officeDocument/2006/relationships/hyperlink" Target="https://barttorvik.com/team.php?team=Michigan+St.&amp;year=2019" TargetMode="External"/><Relationship Id="rId622" Type="http://schemas.openxmlformats.org/officeDocument/2006/relationships/hyperlink" Target="https://barttorvik.com/team.php?team=Saint+Louis&amp;year=2019" TargetMode="External"/><Relationship Id="rId261" Type="http://schemas.openxmlformats.org/officeDocument/2006/relationships/hyperlink" Target="https://barttorvik.com/team.php?team=Eastern+Washington&amp;year=2019" TargetMode="External"/><Relationship Id="rId499" Type="http://schemas.openxmlformats.org/officeDocument/2006/relationships/hyperlink" Target="https://barttorvik.com/team.php?team=New+Mexico+St.&amp;year=2019" TargetMode="External"/><Relationship Id="rId664" Type="http://schemas.openxmlformats.org/officeDocument/2006/relationships/hyperlink" Target="https://barttorvik.com/team.php?team=Colorado+St.&amp;year=2019" TargetMode="External"/><Relationship Id="rId871" Type="http://schemas.openxmlformats.org/officeDocument/2006/relationships/hyperlink" Target="https://barttorvik.com/team.php?team=San+Jose+St.&amp;year=2019" TargetMode="External"/><Relationship Id="rId14" Type="http://schemas.openxmlformats.org/officeDocument/2006/relationships/hyperlink" Target="https://barttorvik.com/team.php?team=VCU&amp;year=2019" TargetMode="External"/><Relationship Id="rId56" Type="http://schemas.openxmlformats.org/officeDocument/2006/relationships/hyperlink" Target="https://barttorvik.com/team.php?team=Saint+Mary%27s&amp;year=2019" TargetMode="External"/><Relationship Id="rId317" Type="http://schemas.openxmlformats.org/officeDocument/2006/relationships/hyperlink" Target="https://barttorvik.com/team.php?team=Western+Carolina&amp;year=2019" TargetMode="External"/><Relationship Id="rId359" Type="http://schemas.openxmlformats.org/officeDocument/2006/relationships/hyperlink" Target="https://barttorvik.com/team.php?team=Norfolk+St.&amp;year=2019" TargetMode="External"/><Relationship Id="rId524" Type="http://schemas.openxmlformats.org/officeDocument/2006/relationships/hyperlink" Target="https://barttorvik.com/team.php?team=Oregon&amp;year=2019" TargetMode="External"/><Relationship Id="rId566" Type="http://schemas.openxmlformats.org/officeDocument/2006/relationships/hyperlink" Target="https://barttorvik.com/team.php?team=Radford&amp;year=2019" TargetMode="External"/><Relationship Id="rId731" Type="http://schemas.openxmlformats.org/officeDocument/2006/relationships/hyperlink" Target="https://barttorvik.com/team.php?team=James+Madison&amp;year=2019" TargetMode="External"/><Relationship Id="rId773" Type="http://schemas.openxmlformats.org/officeDocument/2006/relationships/hyperlink" Target="https://barttorvik.com/team.php?team=Stetson&amp;year=2019" TargetMode="External"/><Relationship Id="rId98" Type="http://schemas.openxmlformats.org/officeDocument/2006/relationships/hyperlink" Target="https://barttorvik.com/team.php?team=Texas+A%26M&amp;year=2019" TargetMode="External"/><Relationship Id="rId121" Type="http://schemas.openxmlformats.org/officeDocument/2006/relationships/hyperlink" Target="https://barttorvik.com/team.php?team=Northeastern&amp;year=2019" TargetMode="External"/><Relationship Id="rId163" Type="http://schemas.openxmlformats.org/officeDocument/2006/relationships/hyperlink" Target="https://barttorvik.com/team.php?team=Lamar&amp;year=2019" TargetMode="External"/><Relationship Id="rId219" Type="http://schemas.openxmlformats.org/officeDocument/2006/relationships/hyperlink" Target="https://barttorvik.com/team.php?team=Binghamton&amp;year=2019" TargetMode="External"/><Relationship Id="rId370" Type="http://schemas.openxmlformats.org/officeDocument/2006/relationships/hyperlink" Target="https://barttorvik.com/team.php?team=Grambling+St.&amp;year=2019" TargetMode="External"/><Relationship Id="rId426" Type="http://schemas.openxmlformats.org/officeDocument/2006/relationships/hyperlink" Target="https://barttorvik.com/team.php?team=Denver&amp;year=2019" TargetMode="External"/><Relationship Id="rId633" Type="http://schemas.openxmlformats.org/officeDocument/2006/relationships/hyperlink" Target="https://barttorvik.com/team.php?team=Drake&amp;year=2019" TargetMode="External"/><Relationship Id="rId829" Type="http://schemas.openxmlformats.org/officeDocument/2006/relationships/hyperlink" Target="https://barttorvik.com/team.php?team=Bryant&amp;year=2019" TargetMode="External"/><Relationship Id="rId230" Type="http://schemas.openxmlformats.org/officeDocument/2006/relationships/hyperlink" Target="https://barttorvik.com/team.php?team=Campbell&amp;year=2019" TargetMode="External"/><Relationship Id="rId468" Type="http://schemas.openxmlformats.org/officeDocument/2006/relationships/hyperlink" Target="https://barttorvik.com/team.php?team=VCU&amp;year=2019" TargetMode="External"/><Relationship Id="rId675" Type="http://schemas.openxmlformats.org/officeDocument/2006/relationships/hyperlink" Target="https://barttorvik.com/team.php?team=Hartford&amp;year=2019" TargetMode="External"/><Relationship Id="rId840" Type="http://schemas.openxmlformats.org/officeDocument/2006/relationships/hyperlink" Target="https://barttorvik.com/team.php?team=George+Washington&amp;year=2019" TargetMode="External"/><Relationship Id="rId25" Type="http://schemas.openxmlformats.org/officeDocument/2006/relationships/hyperlink" Target="https://barttorvik.com/team.php?team=Kentucky&amp;year=2019" TargetMode="External"/><Relationship Id="rId67" Type="http://schemas.openxmlformats.org/officeDocument/2006/relationships/hyperlink" Target="https://barttorvik.com/team.php?team=Mississippi+St.&amp;year=2019" TargetMode="External"/><Relationship Id="rId272" Type="http://schemas.openxmlformats.org/officeDocument/2006/relationships/hyperlink" Target="https://barttorvik.com/team.php?team=Cal+St.+Fullerton&amp;year=2019" TargetMode="External"/><Relationship Id="rId328" Type="http://schemas.openxmlformats.org/officeDocument/2006/relationships/hyperlink" Target="https://barttorvik.com/team.php?team=Marist&amp;year=2019" TargetMode="External"/><Relationship Id="rId535" Type="http://schemas.openxmlformats.org/officeDocument/2006/relationships/hyperlink" Target="https://barttorvik.com/team.php?team=Arizona+St.&amp;year=2019" TargetMode="External"/><Relationship Id="rId577" Type="http://schemas.openxmlformats.org/officeDocument/2006/relationships/hyperlink" Target="https://barttorvik.com/team.php?team=UAB&amp;year=2019" TargetMode="External"/><Relationship Id="rId700" Type="http://schemas.openxmlformats.org/officeDocument/2006/relationships/hyperlink" Target="https://barttorvik.com/team.php?team=Connecticut&amp;year=2019" TargetMode="External"/><Relationship Id="rId742" Type="http://schemas.openxmlformats.org/officeDocument/2006/relationships/hyperlink" Target="https://barttorvik.com/team.php?team=UMKC&amp;year=2019" TargetMode="External"/><Relationship Id="rId132" Type="http://schemas.openxmlformats.org/officeDocument/2006/relationships/hyperlink" Target="https://barttorvik.com/team.php?team=Tulsa&amp;year=2019" TargetMode="External"/><Relationship Id="rId174" Type="http://schemas.openxmlformats.org/officeDocument/2006/relationships/hyperlink" Target="https://barttorvik.com/team.php?team=Georgia+Tech&amp;year=2019" TargetMode="External"/><Relationship Id="rId381" Type="http://schemas.openxmlformats.org/officeDocument/2006/relationships/hyperlink" Target="https://barttorvik.com/trank.php?&amp;begin=20190131&amp;end=20190311&amp;conlimit=All&amp;year=2019&amp;top=0&amp;venue=A-N&amp;type=All&amp;mingames=0&amp;quad=5&amp;rpi=" TargetMode="External"/><Relationship Id="rId602" Type="http://schemas.openxmlformats.org/officeDocument/2006/relationships/hyperlink" Target="https://barttorvik.com/team.php?team=Northern+Kentucky&amp;year=2019" TargetMode="External"/><Relationship Id="rId784" Type="http://schemas.openxmlformats.org/officeDocument/2006/relationships/hyperlink" Target="https://barttorvik.com/team.php?team=Northern+Arizona&amp;year=2019" TargetMode="External"/><Relationship Id="rId241" Type="http://schemas.openxmlformats.org/officeDocument/2006/relationships/hyperlink" Target="https://barttorvik.com/team.php?team=Chattanooga&amp;year=2019" TargetMode="External"/><Relationship Id="rId437" Type="http://schemas.openxmlformats.org/officeDocument/2006/relationships/hyperlink" Target="https://barttorvik.com/trank.php?&amp;begin=20190131&amp;end=20190311&amp;conlimit=All&amp;year=2019&amp;top=0&amp;venue=A-N&amp;type=All&amp;mingames=0&amp;quad=5&amp;rpi=" TargetMode="External"/><Relationship Id="rId479" Type="http://schemas.openxmlformats.org/officeDocument/2006/relationships/hyperlink" Target="https://barttorvik.com/team.php?team=Mississippi+St.&amp;year=2019" TargetMode="External"/><Relationship Id="rId644" Type="http://schemas.openxmlformats.org/officeDocument/2006/relationships/hyperlink" Target="https://barttorvik.com/team.php?team=UNLV&amp;year=2019" TargetMode="External"/><Relationship Id="rId686" Type="http://schemas.openxmlformats.org/officeDocument/2006/relationships/hyperlink" Target="https://barttorvik.com/trank.php?&amp;begin=20190131&amp;end=20190318&amp;conlimit=All&amp;year=2019&amp;top=0&amp;venue=A-N&amp;type=All&amp;mingames=0&amp;quad=5&amp;rpi=" TargetMode="External"/><Relationship Id="rId851" Type="http://schemas.openxmlformats.org/officeDocument/2006/relationships/hyperlink" Target="https://barttorvik.com/team.php?team=Kennesaw+St.&amp;year=2019" TargetMode="External"/><Relationship Id="rId36" Type="http://schemas.openxmlformats.org/officeDocument/2006/relationships/hyperlink" Target="https://barttorvik.com/team.php?team=Wofford&amp;year=2019" TargetMode="External"/><Relationship Id="rId283" Type="http://schemas.openxmlformats.org/officeDocument/2006/relationships/hyperlink" Target="https://barttorvik.com/team.php?team=Tennessee+Martin&amp;year=2019" TargetMode="External"/><Relationship Id="rId339" Type="http://schemas.openxmlformats.org/officeDocument/2006/relationships/hyperlink" Target="https://barttorvik.com/team.php?team=Southern+Utah&amp;year=2019" TargetMode="External"/><Relationship Id="rId490" Type="http://schemas.openxmlformats.org/officeDocument/2006/relationships/hyperlink" Target="https://barttorvik.com/team.php?team=Purdue&amp;year=2019" TargetMode="External"/><Relationship Id="rId504" Type="http://schemas.openxmlformats.org/officeDocument/2006/relationships/hyperlink" Target="https://barttorvik.com/team.php?team=Buffalo&amp;year=2019" TargetMode="External"/><Relationship Id="rId546" Type="http://schemas.openxmlformats.org/officeDocument/2006/relationships/hyperlink" Target="https://barttorvik.com/team.php?team=Kansas&amp;year=2019" TargetMode="External"/><Relationship Id="rId711" Type="http://schemas.openxmlformats.org/officeDocument/2006/relationships/hyperlink" Target="https://barttorvik.com/team.php?team=Louisiana+Lafayette&amp;year=2019" TargetMode="External"/><Relationship Id="rId753" Type="http://schemas.openxmlformats.org/officeDocument/2006/relationships/hyperlink" Target="https://barttorvik.com/team.php?team=Portland&amp;year=2019" TargetMode="External"/><Relationship Id="rId78" Type="http://schemas.openxmlformats.org/officeDocument/2006/relationships/hyperlink" Target="https://barttorvik.com/team.php?team=Buffalo&amp;year=2019" TargetMode="External"/><Relationship Id="rId101" Type="http://schemas.openxmlformats.org/officeDocument/2006/relationships/hyperlink" Target="https://barttorvik.com/team.php?team=Murray+St.&amp;year=2019" TargetMode="External"/><Relationship Id="rId143" Type="http://schemas.openxmlformats.org/officeDocument/2006/relationships/hyperlink" Target="https://barttorvik.com/team.php?team=Miami+FL&amp;year=2019" TargetMode="External"/><Relationship Id="rId185" Type="http://schemas.openxmlformats.org/officeDocument/2006/relationships/hyperlink" Target="https://barttorvik.com/team.php?team=Seton+Hall&amp;year=2019" TargetMode="External"/><Relationship Id="rId350" Type="http://schemas.openxmlformats.org/officeDocument/2006/relationships/hyperlink" Target="https://barttorvik.com/team.php?team=Eastern+Kentucky&amp;year=2019" TargetMode="External"/><Relationship Id="rId406" Type="http://schemas.openxmlformats.org/officeDocument/2006/relationships/hyperlink" Target="https://barttorvik.com/team.php?team=North+Carolina+Central&amp;year=2019" TargetMode="External"/><Relationship Id="rId588" Type="http://schemas.openxmlformats.org/officeDocument/2006/relationships/hyperlink" Target="https://barttorvik.com/team.php?team=UT+Arlington&amp;year=2019" TargetMode="External"/><Relationship Id="rId795" Type="http://schemas.openxmlformats.org/officeDocument/2006/relationships/hyperlink" Target="https://barttorvik.com/team.php?team=Norfolk+St.&amp;year=2019" TargetMode="External"/><Relationship Id="rId809" Type="http://schemas.openxmlformats.org/officeDocument/2006/relationships/hyperlink" Target="https://barttorvik.com/team.php?team=Grambling+St.&amp;year=2019" TargetMode="External"/><Relationship Id="rId9" Type="http://schemas.openxmlformats.org/officeDocument/2006/relationships/hyperlink" Target="https://barttorvik.com/team.php?team=Houston&amp;year=2019" TargetMode="External"/><Relationship Id="rId210" Type="http://schemas.openxmlformats.org/officeDocument/2006/relationships/hyperlink" Target="https://barttorvik.com/team.php?team=Loyola+Chicago&amp;year=2019" TargetMode="External"/><Relationship Id="rId392" Type="http://schemas.openxmlformats.org/officeDocument/2006/relationships/hyperlink" Target="https://barttorvik.com/team.php?team=Central+Arkansas&amp;year=2019" TargetMode="External"/><Relationship Id="rId448" Type="http://schemas.openxmlformats.org/officeDocument/2006/relationships/hyperlink" Target="https://barttorvik.com/team.php?team=Duke&amp;year=2019" TargetMode="External"/><Relationship Id="rId613" Type="http://schemas.openxmlformats.org/officeDocument/2006/relationships/hyperlink" Target="https://barttorvik.com/team.php?team=Old+Dominion&amp;year=2019" TargetMode="External"/><Relationship Id="rId655" Type="http://schemas.openxmlformats.org/officeDocument/2006/relationships/hyperlink" Target="https://barttorvik.com/team.php?team=Hofstra&amp;year=2019" TargetMode="External"/><Relationship Id="rId697" Type="http://schemas.openxmlformats.org/officeDocument/2006/relationships/hyperlink" Target="https://barttorvik.com/team.php?team=Vanderbilt&amp;year=2019" TargetMode="External"/><Relationship Id="rId820" Type="http://schemas.openxmlformats.org/officeDocument/2006/relationships/hyperlink" Target="https://barttorvik.com/team.php?team=Mount+St.+Mary%27s&amp;year=2019" TargetMode="External"/><Relationship Id="rId862" Type="http://schemas.openxmlformats.org/officeDocument/2006/relationships/hyperlink" Target="https://barttorvik.com/team.php?team=Mississippi+Valley+St.&amp;year=2019" TargetMode="External"/><Relationship Id="rId252" Type="http://schemas.openxmlformats.org/officeDocument/2006/relationships/hyperlink" Target="https://barttorvik.com/team.php?team=St.+Francis+PA&amp;year=2019" TargetMode="External"/><Relationship Id="rId294" Type="http://schemas.openxmlformats.org/officeDocument/2006/relationships/hyperlink" Target="https://barttorvik.com/team.php?team=Monmouth&amp;year=2019" TargetMode="External"/><Relationship Id="rId308" Type="http://schemas.openxmlformats.org/officeDocument/2006/relationships/hyperlink" Target="https://barttorvik.com/team.php?team=Air+Force&amp;year=2019" TargetMode="External"/><Relationship Id="rId515" Type="http://schemas.openxmlformats.org/officeDocument/2006/relationships/hyperlink" Target="https://barttorvik.com/team.php?team=TCU&amp;year=2019" TargetMode="External"/><Relationship Id="rId722" Type="http://schemas.openxmlformats.org/officeDocument/2006/relationships/hyperlink" Target="https://barttorvik.com/team.php?team=Ohio&amp;year=2019" TargetMode="External"/><Relationship Id="rId47" Type="http://schemas.openxmlformats.org/officeDocument/2006/relationships/hyperlink" Target="https://barttorvik.com/team.php?team=Syracuse&amp;year=2019" TargetMode="External"/><Relationship Id="rId89" Type="http://schemas.openxmlformats.org/officeDocument/2006/relationships/hyperlink" Target="https://barttorvik.com/team.php?team=Nevada&amp;year=2019" TargetMode="External"/><Relationship Id="rId112" Type="http://schemas.openxmlformats.org/officeDocument/2006/relationships/hyperlink" Target="https://barttorvik.com/team.php?team=USC&amp;year=2019" TargetMode="External"/><Relationship Id="rId154" Type="http://schemas.openxmlformats.org/officeDocument/2006/relationships/hyperlink" Target="https://barttorvik.com/team.php?team=Oklahoma+St.&amp;year=2019" TargetMode="External"/><Relationship Id="rId361" Type="http://schemas.openxmlformats.org/officeDocument/2006/relationships/hyperlink" Target="https://barttorvik.com/team.php?team=Coastal+Carolina&amp;year=2019" TargetMode="External"/><Relationship Id="rId557" Type="http://schemas.openxmlformats.org/officeDocument/2006/relationships/hyperlink" Target="https://barttorvik.com/team.php?team=Nevada&amp;year=2019" TargetMode="External"/><Relationship Id="rId599" Type="http://schemas.openxmlformats.org/officeDocument/2006/relationships/hyperlink" Target="https://barttorvik.com/team.php?team=Ohio+St.&amp;year=2019" TargetMode="External"/><Relationship Id="rId764" Type="http://schemas.openxmlformats.org/officeDocument/2006/relationships/hyperlink" Target="https://barttorvik.com/team.php?team=Green+Bay&amp;year=2019" TargetMode="External"/><Relationship Id="rId196" Type="http://schemas.openxmlformats.org/officeDocument/2006/relationships/hyperlink" Target="https://barttorvik.com/team.php?team=Colorado+St.&amp;year=2019" TargetMode="External"/><Relationship Id="rId417" Type="http://schemas.openxmlformats.org/officeDocument/2006/relationships/hyperlink" Target="https://barttorvik.com/team.php?team=USC+Upstate&amp;year=2019" TargetMode="External"/><Relationship Id="rId459" Type="http://schemas.openxmlformats.org/officeDocument/2006/relationships/hyperlink" Target="https://barttorvik.com/team.php?team=Kentucky&amp;year=2019" TargetMode="External"/><Relationship Id="rId624" Type="http://schemas.openxmlformats.org/officeDocument/2006/relationships/hyperlink" Target="https://barttorvik.com/team.php?team=St.+John%27s&amp;year=2019" TargetMode="External"/><Relationship Id="rId666" Type="http://schemas.openxmlformats.org/officeDocument/2006/relationships/hyperlink" Target="https://barttorvik.com/team.php?team=North+Dakota+St.&amp;year=2019" TargetMode="External"/><Relationship Id="rId831" Type="http://schemas.openxmlformats.org/officeDocument/2006/relationships/hyperlink" Target="https://barttorvik.com/team.php?team=New+Hampshire&amp;year=2019" TargetMode="External"/><Relationship Id="rId873" Type="http://schemas.openxmlformats.org/officeDocument/2006/relationships/hyperlink" Target="https://barttorvik.com/team.php?team=Chicago+St.&amp;year=2019" TargetMode="External"/><Relationship Id="rId16" Type="http://schemas.openxmlformats.org/officeDocument/2006/relationships/hyperlink" Target="https://barttorvik.com/team.php?team=Florida+St.&amp;year=2019" TargetMode="External"/><Relationship Id="rId221" Type="http://schemas.openxmlformats.org/officeDocument/2006/relationships/hyperlink" Target="https://barttorvik.com/team.php?team=Gardner+Webb&amp;year=2019" TargetMode="External"/><Relationship Id="rId263" Type="http://schemas.openxmlformats.org/officeDocument/2006/relationships/hyperlink" Target="https://barttorvik.com/team.php?team=Towson&amp;year=2019" TargetMode="External"/><Relationship Id="rId319" Type="http://schemas.openxmlformats.org/officeDocument/2006/relationships/hyperlink" Target="https://barttorvik.com/team.php?team=Portland&amp;year=2019" TargetMode="External"/><Relationship Id="rId470" Type="http://schemas.openxmlformats.org/officeDocument/2006/relationships/hyperlink" Target="https://barttorvik.com/team.php?team=Saint+Mary%27s&amp;year=2019" TargetMode="External"/><Relationship Id="rId526" Type="http://schemas.openxmlformats.org/officeDocument/2006/relationships/hyperlink" Target="https://barttorvik.com/trank.php?&amp;begin=20190131&amp;end=20190318&amp;conlimit=All&amp;year=2019&amp;top=0&amp;venue=A-N&amp;type=All&amp;mingames=0&amp;quad=5&amp;rpi=" TargetMode="External"/><Relationship Id="rId58" Type="http://schemas.openxmlformats.org/officeDocument/2006/relationships/hyperlink" Target="https://barttorvik.com/team.php?team=Louisville&amp;year=2019" TargetMode="External"/><Relationship Id="rId123" Type="http://schemas.openxmlformats.org/officeDocument/2006/relationships/hyperlink" Target="https://barttorvik.com/team.php?team=UAB&amp;year=2019" TargetMode="External"/><Relationship Id="rId330" Type="http://schemas.openxmlformats.org/officeDocument/2006/relationships/hyperlink" Target="https://barttorvik.com/team.php?team=Green+Bay&amp;year=2019" TargetMode="External"/><Relationship Id="rId568" Type="http://schemas.openxmlformats.org/officeDocument/2006/relationships/hyperlink" Target="https://barttorvik.com/team.php?team=Villanova&amp;year=2019" TargetMode="External"/><Relationship Id="rId733" Type="http://schemas.openxmlformats.org/officeDocument/2006/relationships/hyperlink" Target="https://barttorvik.com/team.php?team=Elon&amp;year=2019" TargetMode="External"/><Relationship Id="rId775" Type="http://schemas.openxmlformats.org/officeDocument/2006/relationships/hyperlink" Target="https://barttorvik.com/team.php?team=High+Point&amp;year=2019" TargetMode="External"/><Relationship Id="rId165" Type="http://schemas.openxmlformats.org/officeDocument/2006/relationships/hyperlink" Target="https://barttorvik.com/team.php?team=South+Florida&amp;year=2019" TargetMode="External"/><Relationship Id="rId372" Type="http://schemas.openxmlformats.org/officeDocument/2006/relationships/hyperlink" Target="https://barttorvik.com/team.php?team=Holy+Cross&amp;year=2019" TargetMode="External"/><Relationship Id="rId428" Type="http://schemas.openxmlformats.org/officeDocument/2006/relationships/hyperlink" Target="https://barttorvik.com/team.php?team=Coppin+St.&amp;year=2019" TargetMode="External"/><Relationship Id="rId635" Type="http://schemas.openxmlformats.org/officeDocument/2006/relationships/hyperlink" Target="https://barttorvik.com/team.php?team=Harvard&amp;year=2019" TargetMode="External"/><Relationship Id="rId677" Type="http://schemas.openxmlformats.org/officeDocument/2006/relationships/hyperlink" Target="https://barttorvik.com/team.php?team=Chattanooga&amp;year=2019" TargetMode="External"/><Relationship Id="rId800" Type="http://schemas.openxmlformats.org/officeDocument/2006/relationships/hyperlink" Target="https://barttorvik.com/team.php?team=Nicholls+St.&amp;year=2019" TargetMode="External"/><Relationship Id="rId842" Type="http://schemas.openxmlformats.org/officeDocument/2006/relationships/hyperlink" Target="https://barttorvik.com/team.php?team=UTEP&amp;year=2019" TargetMode="External"/><Relationship Id="rId232" Type="http://schemas.openxmlformats.org/officeDocument/2006/relationships/hyperlink" Target="https://barttorvik.com/team.php?team=Oakland&amp;year=2019" TargetMode="External"/><Relationship Id="rId274" Type="http://schemas.openxmlformats.org/officeDocument/2006/relationships/hyperlink" Target="https://barttorvik.com/team.php?team=William+%26+Mary&amp;year=2019" TargetMode="External"/><Relationship Id="rId481" Type="http://schemas.openxmlformats.org/officeDocument/2006/relationships/hyperlink" Target="https://barttorvik.com/team.php?team=Louisville&amp;year=2019" TargetMode="External"/><Relationship Id="rId702" Type="http://schemas.openxmlformats.org/officeDocument/2006/relationships/hyperlink" Target="https://barttorvik.com/team.php?team=Towson&amp;year=2019" TargetMode="External"/><Relationship Id="rId27" Type="http://schemas.openxmlformats.org/officeDocument/2006/relationships/hyperlink" Target="https://barttorvik.com/team.php?team=Florida&amp;year=2019" TargetMode="External"/><Relationship Id="rId69" Type="http://schemas.openxmlformats.org/officeDocument/2006/relationships/hyperlink" Target="https://barttorvik.com/team.php?team=Arkansas&amp;year=2019" TargetMode="External"/><Relationship Id="rId134" Type="http://schemas.openxmlformats.org/officeDocument/2006/relationships/hyperlink" Target="https://barttorvik.com/team.php?team=UNC+Greensboro&amp;year=2019" TargetMode="External"/><Relationship Id="rId537" Type="http://schemas.openxmlformats.org/officeDocument/2006/relationships/hyperlink" Target="https://barttorvik.com/team.php?team=Iowa&amp;year=2019" TargetMode="External"/><Relationship Id="rId579" Type="http://schemas.openxmlformats.org/officeDocument/2006/relationships/hyperlink" Target="https://barttorvik.com/team.php?team=Bowling+Green&amp;year=2019" TargetMode="External"/><Relationship Id="rId744" Type="http://schemas.openxmlformats.org/officeDocument/2006/relationships/hyperlink" Target="https://barttorvik.com/team.php?team=Hawaii&amp;year=2019" TargetMode="External"/><Relationship Id="rId786" Type="http://schemas.openxmlformats.org/officeDocument/2006/relationships/hyperlink" Target="https://barttorvik.com/team.php?team=Eastern+Kentucky&amp;year=2019" TargetMode="External"/><Relationship Id="rId80" Type="http://schemas.openxmlformats.org/officeDocument/2006/relationships/hyperlink" Target="https://barttorvik.com/team.php?team=Maryland&amp;year=2019" TargetMode="External"/><Relationship Id="rId176" Type="http://schemas.openxmlformats.org/officeDocument/2006/relationships/hyperlink" Target="https://barttorvik.com/team.php?team=St.+John%27s&amp;year=2019" TargetMode="External"/><Relationship Id="rId341" Type="http://schemas.openxmlformats.org/officeDocument/2006/relationships/hyperlink" Target="https://barttorvik.com/team.php?team=UCLA&amp;year=2019" TargetMode="External"/><Relationship Id="rId383" Type="http://schemas.openxmlformats.org/officeDocument/2006/relationships/hyperlink" Target="https://barttorvik.com/team.php?team=UC+Riverside&amp;year=2019" TargetMode="External"/><Relationship Id="rId439" Type="http://schemas.openxmlformats.org/officeDocument/2006/relationships/hyperlink" Target="https://barttorvik.com/trank.php?&amp;begin=20190131&amp;end=20190318&amp;conlimit=All&amp;year=2019&amp;top=0&amp;venue=A-N&amp;type=All&amp;mingames=0&amp;quad=5&amp;rpi=&amp;rev=0" TargetMode="External"/><Relationship Id="rId590" Type="http://schemas.openxmlformats.org/officeDocument/2006/relationships/hyperlink" Target="https://barttorvik.com/team.php?team=Nebraska&amp;year=2019" TargetMode="External"/><Relationship Id="rId604" Type="http://schemas.openxmlformats.org/officeDocument/2006/relationships/hyperlink" Target="https://barttorvik.com/team.php?team=Montana&amp;year=2019" TargetMode="External"/><Relationship Id="rId646" Type="http://schemas.openxmlformats.org/officeDocument/2006/relationships/hyperlink" Target="https://barttorvik.com/team.php?team=Louisiana+Monroe&amp;year=2019" TargetMode="External"/><Relationship Id="rId811" Type="http://schemas.openxmlformats.org/officeDocument/2006/relationships/hyperlink" Target="https://barttorvik.com/team.php?team=Charlotte&amp;year=2019" TargetMode="External"/><Relationship Id="rId201" Type="http://schemas.openxmlformats.org/officeDocument/2006/relationships/hyperlink" Target="https://barttorvik.com/team.php?team=DePaul&amp;year=2019" TargetMode="External"/><Relationship Id="rId243" Type="http://schemas.openxmlformats.org/officeDocument/2006/relationships/hyperlink" Target="https://barttorvik.com/team.php?team=Ohio+St.&amp;year=2019" TargetMode="External"/><Relationship Id="rId285" Type="http://schemas.openxmlformats.org/officeDocument/2006/relationships/hyperlink" Target="https://barttorvik.com/team.php?team=Albany&amp;year=2019" TargetMode="External"/><Relationship Id="rId450" Type="http://schemas.openxmlformats.org/officeDocument/2006/relationships/hyperlink" Target="https://barttorvik.com/team.php?team=Michigan&amp;year=2019" TargetMode="External"/><Relationship Id="rId506" Type="http://schemas.openxmlformats.org/officeDocument/2006/relationships/hyperlink" Target="https://barttorvik.com/team.php?team=Dayton&amp;year=2019" TargetMode="External"/><Relationship Id="rId688" Type="http://schemas.openxmlformats.org/officeDocument/2006/relationships/hyperlink" Target="https://barttorvik.com/team.php?team=UTSA&amp;year=2019" TargetMode="External"/><Relationship Id="rId853" Type="http://schemas.openxmlformats.org/officeDocument/2006/relationships/hyperlink" Target="https://barttorvik.com/team.php?team=Alabama+St.&amp;year=2019" TargetMode="External"/><Relationship Id="rId38" Type="http://schemas.openxmlformats.org/officeDocument/2006/relationships/hyperlink" Target="https://barttorvik.com/team.php?team=UCF&amp;year=2019" TargetMode="External"/><Relationship Id="rId103" Type="http://schemas.openxmlformats.org/officeDocument/2006/relationships/hyperlink" Target="https://barttorvik.com/team.php?team=Utah+St.&amp;year=2019" TargetMode="External"/><Relationship Id="rId310" Type="http://schemas.openxmlformats.org/officeDocument/2006/relationships/hyperlink" Target="https://barttorvik.com/team.php?team=Bethune+Cookman&amp;year=2019" TargetMode="External"/><Relationship Id="rId492" Type="http://schemas.openxmlformats.org/officeDocument/2006/relationships/hyperlink" Target="https://barttorvik.com/team.php?team=Auburn&amp;year=2019" TargetMode="External"/><Relationship Id="rId548" Type="http://schemas.openxmlformats.org/officeDocument/2006/relationships/hyperlink" Target="https://barttorvik.com/team.php?team=Seton+Hall&amp;year=2019" TargetMode="External"/><Relationship Id="rId713" Type="http://schemas.openxmlformats.org/officeDocument/2006/relationships/hyperlink" Target="https://barttorvik.com/trank.php?&amp;begin=20190131&amp;end=20190318&amp;conlimit=All&amp;year=2019&amp;top=0&amp;venue=A-N&amp;type=All&amp;mingames=0&amp;quad=5&amp;rpi=" TargetMode="External"/><Relationship Id="rId755" Type="http://schemas.openxmlformats.org/officeDocument/2006/relationships/hyperlink" Target="https://barttorvik.com/team.php?team=Washington+St.&amp;year=2019" TargetMode="External"/><Relationship Id="rId797" Type="http://schemas.openxmlformats.org/officeDocument/2006/relationships/hyperlink" Target="https://barttorvik.com/team.php?team=Delaware&amp;year=2019" TargetMode="External"/><Relationship Id="rId91" Type="http://schemas.openxmlformats.org/officeDocument/2006/relationships/hyperlink" Target="https://barttorvik.com/team.php?team=Liberty&amp;year=2019" TargetMode="External"/><Relationship Id="rId145" Type="http://schemas.openxmlformats.org/officeDocument/2006/relationships/hyperlink" Target="https://barttorvik.com/team.php?team=Penn&amp;year=2019" TargetMode="External"/><Relationship Id="rId187" Type="http://schemas.openxmlformats.org/officeDocument/2006/relationships/hyperlink" Target="https://barttorvik.com/trank.php?&amp;begin=20190131&amp;end=20190311&amp;conlimit=All&amp;year=2019&amp;top=0&amp;venue=A-N&amp;type=All&amp;mingames=0&amp;quad=5&amp;rpi=" TargetMode="External"/><Relationship Id="rId352" Type="http://schemas.openxmlformats.org/officeDocument/2006/relationships/hyperlink" Target="https://barttorvik.com/team.php?team=Sacramento+St.&amp;year=2019" TargetMode="External"/><Relationship Id="rId394" Type="http://schemas.openxmlformats.org/officeDocument/2006/relationships/hyperlink" Target="https://barttorvik.com/team.php?team=SIU+Edwardsville&amp;year=2019" TargetMode="External"/><Relationship Id="rId408" Type="http://schemas.openxmlformats.org/officeDocument/2006/relationships/hyperlink" Target="https://barttorvik.com/trank.php?&amp;begin=20190131&amp;end=20190311&amp;conlimit=All&amp;year=2019&amp;top=0&amp;venue=A-N&amp;type=All&amp;mingames=0&amp;quad=5&amp;rpi=" TargetMode="External"/><Relationship Id="rId615" Type="http://schemas.openxmlformats.org/officeDocument/2006/relationships/hyperlink" Target="https://barttorvik.com/team.php?team=Boise+St.&amp;year=2019" TargetMode="External"/><Relationship Id="rId822" Type="http://schemas.openxmlformats.org/officeDocument/2006/relationships/hyperlink" Target="https://barttorvik.com/team.php?team=Drexel&amp;year=2019" TargetMode="External"/><Relationship Id="rId212" Type="http://schemas.openxmlformats.org/officeDocument/2006/relationships/hyperlink" Target="https://barttorvik.com/team.php?team=Seattle&amp;year=2019" TargetMode="External"/><Relationship Id="rId254" Type="http://schemas.openxmlformats.org/officeDocument/2006/relationships/hyperlink" Target="https://barttorvik.com/team.php?team=Saint+Joseph%27s&amp;year=2019" TargetMode="External"/><Relationship Id="rId657" Type="http://schemas.openxmlformats.org/officeDocument/2006/relationships/hyperlink" Target="https://barttorvik.com/trank.php?&amp;begin=20190131&amp;end=20190318&amp;conlimit=All&amp;year=2019&amp;top=0&amp;venue=A-N&amp;type=All&amp;mingames=0&amp;quad=5&amp;rpi=" TargetMode="External"/><Relationship Id="rId699" Type="http://schemas.openxmlformats.org/officeDocument/2006/relationships/hyperlink" Target="https://barttorvik.com/team.php?team=Butler&amp;year=2019" TargetMode="External"/><Relationship Id="rId864" Type="http://schemas.openxmlformats.org/officeDocument/2006/relationships/hyperlink" Target="https://barttorvik.com/team.php?team=Alabama+A%26M&amp;year=2019" TargetMode="External"/><Relationship Id="rId49" Type="http://schemas.openxmlformats.org/officeDocument/2006/relationships/hyperlink" Target="https://barttorvik.com/team.php?team=Wichita+St.&amp;year=2019" TargetMode="External"/><Relationship Id="rId114" Type="http://schemas.openxmlformats.org/officeDocument/2006/relationships/hyperlink" Target="https://barttorvik.com/team.php?team=Arizona+St.&amp;year=2019" TargetMode="External"/><Relationship Id="rId296" Type="http://schemas.openxmlformats.org/officeDocument/2006/relationships/hyperlink" Target="https://barttorvik.com/team.php?team=Elon&amp;year=2019" TargetMode="External"/><Relationship Id="rId461" Type="http://schemas.openxmlformats.org/officeDocument/2006/relationships/hyperlink" Target="https://barttorvik.com/team.php?team=Virginia+Tech&amp;year=2019" TargetMode="External"/><Relationship Id="rId517" Type="http://schemas.openxmlformats.org/officeDocument/2006/relationships/hyperlink" Target="https://barttorvik.com/team.php?team=Utah+St.&amp;year=2019" TargetMode="External"/><Relationship Id="rId559" Type="http://schemas.openxmlformats.org/officeDocument/2006/relationships/hyperlink" Target="https://barttorvik.com/team.php?team=Abilene+Christian&amp;year=2019" TargetMode="External"/><Relationship Id="rId724" Type="http://schemas.openxmlformats.org/officeDocument/2006/relationships/hyperlink" Target="https://barttorvik.com/team.php?team=Bucknell&amp;year=2019" TargetMode="External"/><Relationship Id="rId766" Type="http://schemas.openxmlformats.org/officeDocument/2006/relationships/hyperlink" Target="https://barttorvik.com/trank.php?&amp;begin=20190131&amp;end=20190318&amp;conlimit=All&amp;year=2019&amp;top=0&amp;venue=A-N&amp;type=All&amp;mingames=0&amp;quad=5&amp;rpi=" TargetMode="External"/><Relationship Id="rId60" Type="http://schemas.openxmlformats.org/officeDocument/2006/relationships/hyperlink" Target="https://barttorvik.com/team.php?team=Belmont&amp;year=2019" TargetMode="External"/><Relationship Id="rId156" Type="http://schemas.openxmlformats.org/officeDocument/2006/relationships/hyperlink" Target="https://barttorvik.com/team.php?team=Bowling+Green&amp;year=2019" TargetMode="External"/><Relationship Id="rId198" Type="http://schemas.openxmlformats.org/officeDocument/2006/relationships/hyperlink" Target="https://barttorvik.com/team.php?team=Prairie+View+A%26M&amp;year=2019" TargetMode="External"/><Relationship Id="rId321" Type="http://schemas.openxmlformats.org/officeDocument/2006/relationships/hyperlink" Target="https://barttorvik.com/team.php?team=Loyola+MD&amp;year=2019" TargetMode="External"/><Relationship Id="rId363" Type="http://schemas.openxmlformats.org/officeDocument/2006/relationships/hyperlink" Target="https://barttorvik.com/team.php?team=Delaware&amp;year=2019" TargetMode="External"/><Relationship Id="rId419" Type="http://schemas.openxmlformats.org/officeDocument/2006/relationships/hyperlink" Target="https://barttorvik.com/team.php?team=South+Carolina+St.&amp;year=2019" TargetMode="External"/><Relationship Id="rId570" Type="http://schemas.openxmlformats.org/officeDocument/2006/relationships/hyperlink" Target="https://barttorvik.com/team.php?team=Oklahoma&amp;year=2019" TargetMode="External"/><Relationship Id="rId626" Type="http://schemas.openxmlformats.org/officeDocument/2006/relationships/hyperlink" Target="https://barttorvik.com/team.php?team=Florida+Atlantic&amp;year=2019" TargetMode="External"/><Relationship Id="rId223" Type="http://schemas.openxmlformats.org/officeDocument/2006/relationships/hyperlink" Target="https://barttorvik.com/team.php?team=Stanford&amp;year=2019" TargetMode="External"/><Relationship Id="rId430" Type="http://schemas.openxmlformats.org/officeDocument/2006/relationships/hyperlink" Target="https://barttorvik.com/team.php?team=UNC+Asheville&amp;year=2019" TargetMode="External"/><Relationship Id="rId668" Type="http://schemas.openxmlformats.org/officeDocument/2006/relationships/hyperlink" Target="https://barttorvik.com/team.php?team=Campbell&amp;year=2019" TargetMode="External"/><Relationship Id="rId833" Type="http://schemas.openxmlformats.org/officeDocument/2006/relationships/hyperlink" Target="https://barttorvik.com/team.php?team=FIU&amp;year=2019" TargetMode="External"/><Relationship Id="rId18" Type="http://schemas.openxmlformats.org/officeDocument/2006/relationships/hyperlink" Target="https://barttorvik.com/team.php?team=Duke&amp;year=2019" TargetMode="External"/><Relationship Id="rId265" Type="http://schemas.openxmlformats.org/officeDocument/2006/relationships/hyperlink" Target="https://barttorvik.com/team.php?team=Brown&amp;year=2019" TargetMode="External"/><Relationship Id="rId472" Type="http://schemas.openxmlformats.org/officeDocument/2006/relationships/hyperlink" Target="https://barttorvik.com/team.php?team=Florida&amp;year=2019" TargetMode="External"/><Relationship Id="rId528" Type="http://schemas.openxmlformats.org/officeDocument/2006/relationships/hyperlink" Target="https://barttorvik.com/team.php?team=Providence&amp;year=2019" TargetMode="External"/><Relationship Id="rId735" Type="http://schemas.openxmlformats.org/officeDocument/2006/relationships/hyperlink" Target="https://barttorvik.com/team.php?team=South+Dakota&amp;year=2019" TargetMode="External"/><Relationship Id="rId125" Type="http://schemas.openxmlformats.org/officeDocument/2006/relationships/hyperlink" Target="https://barttorvik.com/team.php?team=Oklahoma&amp;year=2019" TargetMode="External"/><Relationship Id="rId167" Type="http://schemas.openxmlformats.org/officeDocument/2006/relationships/hyperlink" Target="https://barttorvik.com/team.php?team=Villanova&amp;year=2019" TargetMode="External"/><Relationship Id="rId332" Type="http://schemas.openxmlformats.org/officeDocument/2006/relationships/hyperlink" Target="https://barttorvik.com/team.php?team=Rider&amp;year=2019" TargetMode="External"/><Relationship Id="rId374" Type="http://schemas.openxmlformats.org/officeDocument/2006/relationships/hyperlink" Target="https://barttorvik.com/team.php?team=Charlotte&amp;year=2019" TargetMode="External"/><Relationship Id="rId581" Type="http://schemas.openxmlformats.org/officeDocument/2006/relationships/hyperlink" Target="https://barttorvik.com/team.php?team=Utah&amp;year=2019" TargetMode="External"/><Relationship Id="rId777" Type="http://schemas.openxmlformats.org/officeDocument/2006/relationships/hyperlink" Target="https://barttorvik.com/team.php?team=Navy&amp;year=2019" TargetMode="External"/><Relationship Id="rId71" Type="http://schemas.openxmlformats.org/officeDocument/2006/relationships/hyperlink" Target="https://barttorvik.com/team.php?team=UC+Irvine&amp;year=2019" TargetMode="External"/><Relationship Id="rId234" Type="http://schemas.openxmlformats.org/officeDocument/2006/relationships/hyperlink" Target="https://barttorvik.com/team.php?team=Cal+Baptist&amp;year=2019" TargetMode="External"/><Relationship Id="rId637" Type="http://schemas.openxmlformats.org/officeDocument/2006/relationships/hyperlink" Target="https://barttorvik.com/team.php?team=San+Diego+St.&amp;year=2019" TargetMode="External"/><Relationship Id="rId679" Type="http://schemas.openxmlformats.org/officeDocument/2006/relationships/hyperlink" Target="https://barttorvik.com/team.php?team=San+Francisco&amp;year=2019" TargetMode="External"/><Relationship Id="rId802" Type="http://schemas.openxmlformats.org/officeDocument/2006/relationships/hyperlink" Target="https://barttorvik.com/team.php?team=Sacred+Heart&amp;year=2019" TargetMode="External"/><Relationship Id="rId844" Type="http://schemas.openxmlformats.org/officeDocument/2006/relationships/hyperlink" Target="https://barttorvik.com/team.php?team=Tennessee+Tech&amp;year=2019" TargetMode="External"/><Relationship Id="rId2" Type="http://schemas.openxmlformats.org/officeDocument/2006/relationships/hyperlink" Target="https://barttorvik.com/trank.php?&amp;begin=20190131&amp;end=20190311&amp;conlimit=All&amp;year=2019&amp;top=0&amp;venue=A-N&amp;type=All&amp;mingames=0&amp;quad=5&amp;rpi=&amp;rev=0" TargetMode="External"/><Relationship Id="rId29" Type="http://schemas.openxmlformats.org/officeDocument/2006/relationships/hyperlink" Target="https://barttorvik.com/team.php?team=Marquette&amp;year=2019" TargetMode="External"/><Relationship Id="rId276" Type="http://schemas.openxmlformats.org/officeDocument/2006/relationships/hyperlink" Target="https://barttorvik.com/team.php?team=Pacific&amp;year=2019" TargetMode="External"/><Relationship Id="rId441" Type="http://schemas.openxmlformats.org/officeDocument/2006/relationships/hyperlink" Target="https://barttorvik.com/team.php?team=North+Carolina&amp;year=2019" TargetMode="External"/><Relationship Id="rId483" Type="http://schemas.openxmlformats.org/officeDocument/2006/relationships/hyperlink" Target="https://barttorvik.com/team.php?team=Wisconsin&amp;year=2019" TargetMode="External"/><Relationship Id="rId539" Type="http://schemas.openxmlformats.org/officeDocument/2006/relationships/hyperlink" Target="https://barttorvik.com/team.php?team=Murray+St.&amp;year=2019" TargetMode="External"/><Relationship Id="rId690" Type="http://schemas.openxmlformats.org/officeDocument/2006/relationships/hyperlink" Target="https://barttorvik.com/team.php?team=St.+Francis+PA&amp;year=2019" TargetMode="External"/><Relationship Id="rId704" Type="http://schemas.openxmlformats.org/officeDocument/2006/relationships/hyperlink" Target="https://barttorvik.com/team.php?team=Georgetown&amp;year=2019" TargetMode="External"/><Relationship Id="rId746" Type="http://schemas.openxmlformats.org/officeDocument/2006/relationships/hyperlink" Target="https://barttorvik.com/team.php?team=Cal+St.+Fullerton&amp;year=2019" TargetMode="External"/><Relationship Id="rId40" Type="http://schemas.openxmlformats.org/officeDocument/2006/relationships/hyperlink" Target="https://barttorvik.com/team.php?team=LSU&amp;year=2019" TargetMode="External"/><Relationship Id="rId136" Type="http://schemas.openxmlformats.org/officeDocument/2006/relationships/hyperlink" Target="https://barttorvik.com/team.php?team=Alabama&amp;year=2019" TargetMode="External"/><Relationship Id="rId178" Type="http://schemas.openxmlformats.org/officeDocument/2006/relationships/hyperlink" Target="https://barttorvik.com/team.php?team=Wake+Forest&amp;year=2019" TargetMode="External"/><Relationship Id="rId301" Type="http://schemas.openxmlformats.org/officeDocument/2006/relationships/hyperlink" Target="https://barttorvik.com/team.php?team=Marshall&amp;year=2019" TargetMode="External"/><Relationship Id="rId343" Type="http://schemas.openxmlformats.org/officeDocument/2006/relationships/hyperlink" Target="https://barttorvik.com/team.php?team=North+Dakota&amp;year=2019" TargetMode="External"/><Relationship Id="rId550" Type="http://schemas.openxmlformats.org/officeDocument/2006/relationships/hyperlink" Target="https://barttorvik.com/team.php?team=USC&amp;year=2019" TargetMode="External"/><Relationship Id="rId788" Type="http://schemas.openxmlformats.org/officeDocument/2006/relationships/hyperlink" Target="https://barttorvik.com/team.php?team=North+Texas&amp;year=2019" TargetMode="External"/><Relationship Id="rId82" Type="http://schemas.openxmlformats.org/officeDocument/2006/relationships/hyperlink" Target="https://barttorvik.com/team.php?team=TCU&amp;year=2019" TargetMode="External"/><Relationship Id="rId203" Type="http://schemas.openxmlformats.org/officeDocument/2006/relationships/hyperlink" Target="https://barttorvik.com/team.php?team=Sam+Houston+St.&amp;year=2019" TargetMode="External"/><Relationship Id="rId385" Type="http://schemas.openxmlformats.org/officeDocument/2006/relationships/hyperlink" Target="https://barttorvik.com/team.php?team=UNC+Wilmington&amp;year=2019" TargetMode="External"/><Relationship Id="rId592" Type="http://schemas.openxmlformats.org/officeDocument/2006/relationships/hyperlink" Target="https://barttorvik.com/team.php?team=Georgia+St.&amp;year=2019" TargetMode="External"/><Relationship Id="rId606" Type="http://schemas.openxmlformats.org/officeDocument/2006/relationships/hyperlink" Target="https://barttorvik.com/team.php?team=Tulsa&amp;year=2019" TargetMode="External"/><Relationship Id="rId648" Type="http://schemas.openxmlformats.org/officeDocument/2006/relationships/hyperlink" Target="https://barttorvik.com/team.php?team=Prairie+View+A%26M&amp;year=2019" TargetMode="External"/><Relationship Id="rId813" Type="http://schemas.openxmlformats.org/officeDocument/2006/relationships/hyperlink" Target="https://barttorvik.com/team.php?team=Milwaukee&amp;year=2019" TargetMode="External"/><Relationship Id="rId855" Type="http://schemas.openxmlformats.org/officeDocument/2006/relationships/hyperlink" Target="https://barttorvik.com/team.php?team=Maine&amp;year=2019" TargetMode="External"/><Relationship Id="rId245" Type="http://schemas.openxmlformats.org/officeDocument/2006/relationships/hyperlink" Target="https://barttorvik.com/team.php?team=Middle+Tennessee&amp;year=2019" TargetMode="External"/><Relationship Id="rId287" Type="http://schemas.openxmlformats.org/officeDocument/2006/relationships/hyperlink" Target="https://barttorvik.com/team.php?team=Tulane&amp;year=2019" TargetMode="External"/><Relationship Id="rId410" Type="http://schemas.openxmlformats.org/officeDocument/2006/relationships/hyperlink" Target="https://barttorvik.com/team.php?team=Northwestern+St.&amp;year=2019" TargetMode="External"/><Relationship Id="rId452" Type="http://schemas.openxmlformats.org/officeDocument/2006/relationships/hyperlink" Target="https://barttorvik.com/team.php?team=Gonzaga&amp;year=2019" TargetMode="External"/><Relationship Id="rId494" Type="http://schemas.openxmlformats.org/officeDocument/2006/relationships/hyperlink" Target="https://barttorvik.com/team.php?team=Syracuse&amp;year=2019" TargetMode="External"/><Relationship Id="rId508" Type="http://schemas.openxmlformats.org/officeDocument/2006/relationships/hyperlink" Target="https://barttorvik.com/team.php?team=Furman&amp;year=2019" TargetMode="External"/><Relationship Id="rId715" Type="http://schemas.openxmlformats.org/officeDocument/2006/relationships/hyperlink" Target="https://barttorvik.com/team.php?team=Pacific&amp;year=2019" TargetMode="External"/><Relationship Id="rId105" Type="http://schemas.openxmlformats.org/officeDocument/2006/relationships/hyperlink" Target="https://barttorvik.com/team.php?team=Georgia+Southern&amp;year=2019" TargetMode="External"/><Relationship Id="rId147" Type="http://schemas.openxmlformats.org/officeDocument/2006/relationships/hyperlink" Target="https://barttorvik.com/team.php?team=UT+Arlington&amp;year=2019" TargetMode="External"/><Relationship Id="rId312" Type="http://schemas.openxmlformats.org/officeDocument/2006/relationships/hyperlink" Target="https://barttorvik.com/team.php?team=George+Mason&amp;year=2019" TargetMode="External"/><Relationship Id="rId354" Type="http://schemas.openxmlformats.org/officeDocument/2006/relationships/hyperlink" Target="https://barttorvik.com/team.php?team=Western+Michigan&amp;year=2019" TargetMode="External"/><Relationship Id="rId757" Type="http://schemas.openxmlformats.org/officeDocument/2006/relationships/hyperlink" Target="https://barttorvik.com/team.php?team=Loyola+MD&amp;year=2019" TargetMode="External"/><Relationship Id="rId799" Type="http://schemas.openxmlformats.org/officeDocument/2006/relationships/hyperlink" Target="https://barttorvik.com/team.php?team=Massachusetts&amp;year=2019" TargetMode="External"/><Relationship Id="rId51" Type="http://schemas.openxmlformats.org/officeDocument/2006/relationships/hyperlink" Target="https://barttorvik.com/team.php?team=Mississippi&amp;year=2019" TargetMode="External"/><Relationship Id="rId93" Type="http://schemas.openxmlformats.org/officeDocument/2006/relationships/hyperlink" Target="https://barttorvik.com/team.php?team=Xavier&amp;year=2019" TargetMode="External"/><Relationship Id="rId189" Type="http://schemas.openxmlformats.org/officeDocument/2006/relationships/hyperlink" Target="https://barttorvik.com/team.php?team=Wright+St.&amp;year=2019" TargetMode="External"/><Relationship Id="rId396" Type="http://schemas.openxmlformats.org/officeDocument/2006/relationships/hyperlink" Target="https://barttorvik.com/team.php?team=Cal+Poly&amp;year=2019" TargetMode="External"/><Relationship Id="rId561" Type="http://schemas.openxmlformats.org/officeDocument/2006/relationships/hyperlink" Target="https://barttorvik.com/team.php?team=Western+Kentucky&amp;year=2019" TargetMode="External"/><Relationship Id="rId617" Type="http://schemas.openxmlformats.org/officeDocument/2006/relationships/hyperlink" Target="https://barttorvik.com/team.php?team=East+Tennessee+St.&amp;year=2019" TargetMode="External"/><Relationship Id="rId659" Type="http://schemas.openxmlformats.org/officeDocument/2006/relationships/hyperlink" Target="https://barttorvik.com/team.php?team=Bradley&amp;year=2019" TargetMode="External"/><Relationship Id="rId824" Type="http://schemas.openxmlformats.org/officeDocument/2006/relationships/hyperlink" Target="https://barttorvik.com/team.php?team=Florida+A%26M&amp;year=2019" TargetMode="External"/><Relationship Id="rId866" Type="http://schemas.openxmlformats.org/officeDocument/2006/relationships/hyperlink" Target="https://barttorvik.com/team.php?team=UNC+Asheville&amp;year=2019" TargetMode="External"/><Relationship Id="rId214" Type="http://schemas.openxmlformats.org/officeDocument/2006/relationships/hyperlink" Target="https://barttorvik.com/team.php?team=Vanderbilt&amp;year=2019" TargetMode="External"/><Relationship Id="rId256" Type="http://schemas.openxmlformats.org/officeDocument/2006/relationships/hyperlink" Target="https://barttorvik.com/team.php?team=North+Dakota+St.&amp;year=2019" TargetMode="External"/><Relationship Id="rId298" Type="http://schemas.openxmlformats.org/officeDocument/2006/relationships/hyperlink" Target="https://barttorvik.com/team.php?team=Hampton&amp;year=2019" TargetMode="External"/><Relationship Id="rId421" Type="http://schemas.openxmlformats.org/officeDocument/2006/relationships/hyperlink" Target="https://barttorvik.com/team.php?team=Incarnate+Word&amp;year=2019" TargetMode="External"/><Relationship Id="rId463" Type="http://schemas.openxmlformats.org/officeDocument/2006/relationships/hyperlink" Target="https://barttorvik.com/team.php?team=Marquette&amp;year=2019" TargetMode="External"/><Relationship Id="rId519" Type="http://schemas.openxmlformats.org/officeDocument/2006/relationships/hyperlink" Target="https://barttorvik.com/team.php?team=Missouri&amp;year=2019" TargetMode="External"/><Relationship Id="rId670" Type="http://schemas.openxmlformats.org/officeDocument/2006/relationships/hyperlink" Target="https://barttorvik.com/team.php?team=Grand+Canyon&amp;year=2019" TargetMode="External"/><Relationship Id="rId116" Type="http://schemas.openxmlformats.org/officeDocument/2006/relationships/hyperlink" Target="https://barttorvik.com/team.php?team=Abilene+Christian&amp;year=2019" TargetMode="External"/><Relationship Id="rId158" Type="http://schemas.openxmlformats.org/officeDocument/2006/relationships/hyperlink" Target="https://barttorvik.com/team.php?team=Oregon&amp;year=2019" TargetMode="External"/><Relationship Id="rId323" Type="http://schemas.openxmlformats.org/officeDocument/2006/relationships/hyperlink" Target="https://barttorvik.com/team.php?team=Eastern+Illinois&amp;year=2019" TargetMode="External"/><Relationship Id="rId530" Type="http://schemas.openxmlformats.org/officeDocument/2006/relationships/hyperlink" Target="https://barttorvik.com/team.php?team=Minnesota&amp;year=2019" TargetMode="External"/><Relationship Id="rId726" Type="http://schemas.openxmlformats.org/officeDocument/2006/relationships/hyperlink" Target="https://barttorvik.com/team.php?team=UCLA&amp;year=2019" TargetMode="External"/><Relationship Id="rId768" Type="http://schemas.openxmlformats.org/officeDocument/2006/relationships/hyperlink" Target="https://barttorvik.com/team.php?team=Rider&amp;year=2019" TargetMode="External"/><Relationship Id="rId20" Type="http://schemas.openxmlformats.org/officeDocument/2006/relationships/hyperlink" Target="https://barttorvik.com/team.php?team=Kansas+St.&amp;year=2019" TargetMode="External"/><Relationship Id="rId62" Type="http://schemas.openxmlformats.org/officeDocument/2006/relationships/hyperlink" Target="https://barttorvik.com/team.php?team=Texas&amp;year=2019" TargetMode="External"/><Relationship Id="rId365" Type="http://schemas.openxmlformats.org/officeDocument/2006/relationships/hyperlink" Target="https://barttorvik.com/team.php?team=Weber+St.&amp;year=2019" TargetMode="External"/><Relationship Id="rId572" Type="http://schemas.openxmlformats.org/officeDocument/2006/relationships/hyperlink" Target="https://barttorvik.com/team.php?team=Temple&amp;year=2019" TargetMode="External"/><Relationship Id="rId628" Type="http://schemas.openxmlformats.org/officeDocument/2006/relationships/hyperlink" Target="https://barttorvik.com/team.php?team=Iona&amp;year=2019" TargetMode="External"/><Relationship Id="rId835" Type="http://schemas.openxmlformats.org/officeDocument/2006/relationships/hyperlink" Target="https://barttorvik.com/team.php?team=UC+Riverside&amp;year=2019" TargetMode="External"/><Relationship Id="rId225" Type="http://schemas.openxmlformats.org/officeDocument/2006/relationships/hyperlink" Target="https://barttorvik.com/team.php?team=Northern+Kentucky&amp;year=2019" TargetMode="External"/><Relationship Id="rId267" Type="http://schemas.openxmlformats.org/officeDocument/2006/relationships/hyperlink" Target="https://barttorvik.com/team.php?team=Duquesne&amp;year=2019" TargetMode="External"/><Relationship Id="rId432" Type="http://schemas.openxmlformats.org/officeDocument/2006/relationships/hyperlink" Target="https://barttorvik.com/team.php?team=San+Jose+St.&amp;year=2019" TargetMode="External"/><Relationship Id="rId474" Type="http://schemas.openxmlformats.org/officeDocument/2006/relationships/hyperlink" Target="https://barttorvik.com/team.php?team=Wofford&amp;year=2019" TargetMode="External"/><Relationship Id="rId127" Type="http://schemas.openxmlformats.org/officeDocument/2006/relationships/hyperlink" Target="https://barttorvik.com/team.php?team=Akron&amp;year=2019" TargetMode="External"/><Relationship Id="rId681" Type="http://schemas.openxmlformats.org/officeDocument/2006/relationships/hyperlink" Target="https://barttorvik.com/team.php?team=Illinois+Chicago&amp;year=2019" TargetMode="External"/><Relationship Id="rId737" Type="http://schemas.openxmlformats.org/officeDocument/2006/relationships/hyperlink" Target="https://barttorvik.com/team.php?team=Long+Beach+St.&amp;year=2019" TargetMode="External"/><Relationship Id="rId779" Type="http://schemas.openxmlformats.org/officeDocument/2006/relationships/hyperlink" Target="https://barttorvik.com/team.php?team=LIU+Brooklyn&amp;year=2019" TargetMode="External"/><Relationship Id="rId31" Type="http://schemas.openxmlformats.org/officeDocument/2006/relationships/hyperlink" Target="https://barttorvik.com/team.php?team=Wisconsin&amp;year=2019" TargetMode="External"/><Relationship Id="rId73" Type="http://schemas.openxmlformats.org/officeDocument/2006/relationships/hyperlink" Target="https://barttorvik.com/team.php?team=New+Mexico+St.&amp;year=2019" TargetMode="External"/><Relationship Id="rId169" Type="http://schemas.openxmlformats.org/officeDocument/2006/relationships/hyperlink" Target="https://barttorvik.com/team.php?team=Old+Dominion&amp;year=2019" TargetMode="External"/><Relationship Id="rId334" Type="http://schemas.openxmlformats.org/officeDocument/2006/relationships/hyperlink" Target="https://barttorvik.com/team.php?team=Howard&amp;year=2019" TargetMode="External"/><Relationship Id="rId376" Type="http://schemas.openxmlformats.org/officeDocument/2006/relationships/hyperlink" Target="https://barttorvik.com/team.php?team=Milwaukee&amp;year=2019" TargetMode="External"/><Relationship Id="rId541" Type="http://schemas.openxmlformats.org/officeDocument/2006/relationships/hyperlink" Target="https://barttorvik.com/team.php?team=Colorado&amp;year=2019" TargetMode="External"/><Relationship Id="rId583" Type="http://schemas.openxmlformats.org/officeDocument/2006/relationships/hyperlink" Target="https://barttorvik.com/team.php?team=Colgate&amp;year=2019" TargetMode="External"/><Relationship Id="rId639" Type="http://schemas.openxmlformats.org/officeDocument/2006/relationships/hyperlink" Target="https://barttorvik.com/team.php?team=Northern+Illinois&amp;year=2019" TargetMode="External"/><Relationship Id="rId790" Type="http://schemas.openxmlformats.org/officeDocument/2006/relationships/hyperlink" Target="https://barttorvik.com/team.php?team=Western+Michigan&amp;year=2019" TargetMode="External"/><Relationship Id="rId804" Type="http://schemas.openxmlformats.org/officeDocument/2006/relationships/hyperlink" Target="https://barttorvik.com/team.php?team=Houston+Christian&amp;year=2019" TargetMode="External"/><Relationship Id="rId4" Type="http://schemas.openxmlformats.org/officeDocument/2006/relationships/hyperlink" Target="https://barttorvik.com/team.php?team=North+Carolina&amp;year=2019" TargetMode="External"/><Relationship Id="rId180" Type="http://schemas.openxmlformats.org/officeDocument/2006/relationships/hyperlink" Target="https://barttorvik.com/team.php?team=Iona&amp;year=2019" TargetMode="External"/><Relationship Id="rId236" Type="http://schemas.openxmlformats.org/officeDocument/2006/relationships/hyperlink" Target="https://barttorvik.com/team.php?team=Montana&amp;year=2019" TargetMode="External"/><Relationship Id="rId278" Type="http://schemas.openxmlformats.org/officeDocument/2006/relationships/hyperlink" Target="https://barttorvik.com/team.php?team=Vermont&amp;year=2019" TargetMode="External"/><Relationship Id="rId401" Type="http://schemas.openxmlformats.org/officeDocument/2006/relationships/hyperlink" Target="https://barttorvik.com/team.php?team=Fairfield&amp;year=2019" TargetMode="External"/><Relationship Id="rId443" Type="http://schemas.openxmlformats.org/officeDocument/2006/relationships/hyperlink" Target="https://barttorvik.com/team.php?team=Houston&amp;year=2019" TargetMode="External"/><Relationship Id="rId650" Type="http://schemas.openxmlformats.org/officeDocument/2006/relationships/hyperlink" Target="https://barttorvik.com/team.php?team=Columbia&amp;year=2019" TargetMode="External"/><Relationship Id="rId846" Type="http://schemas.openxmlformats.org/officeDocument/2006/relationships/hyperlink" Target="https://barttorvik.com/team.php?team=South+Carolina+St.&amp;year=2019" TargetMode="External"/><Relationship Id="rId303" Type="http://schemas.openxmlformats.org/officeDocument/2006/relationships/hyperlink" Target="https://barttorvik.com/trank.php?&amp;begin=20190131&amp;end=20190311&amp;conlimit=All&amp;year=2019&amp;top=0&amp;venue=A-N&amp;type=All&amp;mingames=0&amp;quad=5&amp;rpi=" TargetMode="External"/><Relationship Id="rId485" Type="http://schemas.openxmlformats.org/officeDocument/2006/relationships/hyperlink" Target="https://barttorvik.com/team.php?team=Iowa+St.&amp;year=2019" TargetMode="External"/><Relationship Id="rId692" Type="http://schemas.openxmlformats.org/officeDocument/2006/relationships/hyperlink" Target="https://barttorvik.com/team.php?team=Sam+Houston+St.&amp;year=2019" TargetMode="External"/><Relationship Id="rId706" Type="http://schemas.openxmlformats.org/officeDocument/2006/relationships/hyperlink" Target="https://barttorvik.com/team.php?team=Middle+Tennessee&amp;year=2019" TargetMode="External"/><Relationship Id="rId748" Type="http://schemas.openxmlformats.org/officeDocument/2006/relationships/hyperlink" Target="https://barttorvik.com/team.php?team=East+Carolina&amp;year=2019" TargetMode="External"/><Relationship Id="rId42" Type="http://schemas.openxmlformats.org/officeDocument/2006/relationships/hyperlink" Target="https://barttorvik.com/team.php?team=Michigan&amp;year=2019" TargetMode="External"/><Relationship Id="rId84" Type="http://schemas.openxmlformats.org/officeDocument/2006/relationships/hyperlink" Target="https://barttorvik.com/team.php?team=Iowa+St.&amp;year=2019" TargetMode="External"/><Relationship Id="rId138" Type="http://schemas.openxmlformats.org/officeDocument/2006/relationships/hyperlink" Target="https://barttorvik.com/team.php?team=Kansas&amp;year=2019" TargetMode="External"/><Relationship Id="rId345" Type="http://schemas.openxmlformats.org/officeDocument/2006/relationships/hyperlink" Target="https://barttorvik.com/team.php?team=LIU+Brooklyn&amp;year=2019" TargetMode="External"/><Relationship Id="rId387" Type="http://schemas.openxmlformats.org/officeDocument/2006/relationships/hyperlink" Target="https://barttorvik.com/team.php?team=Saint+Peter%27s&amp;year=2019" TargetMode="External"/><Relationship Id="rId510" Type="http://schemas.openxmlformats.org/officeDocument/2006/relationships/hyperlink" Target="https://barttorvik.com/team.php?team=UC+Irvine&amp;year=2019" TargetMode="External"/><Relationship Id="rId552" Type="http://schemas.openxmlformats.org/officeDocument/2006/relationships/hyperlink" Target="https://barttorvik.com/team.php?team=Northeastern&amp;year=2019" TargetMode="External"/><Relationship Id="rId594" Type="http://schemas.openxmlformats.org/officeDocument/2006/relationships/hyperlink" Target="https://barttorvik.com/team.php?team=Yale&amp;year=2019" TargetMode="External"/><Relationship Id="rId608" Type="http://schemas.openxmlformats.org/officeDocument/2006/relationships/hyperlink" Target="https://barttorvik.com/team.php?team=Washington&amp;year=2019" TargetMode="External"/><Relationship Id="rId815" Type="http://schemas.openxmlformats.org/officeDocument/2006/relationships/hyperlink" Target="https://barttorvik.com/team.php?team=Weber+St.&amp;year=2019" TargetMode="External"/><Relationship Id="rId191" Type="http://schemas.openxmlformats.org/officeDocument/2006/relationships/hyperlink" Target="https://barttorvik.com/team.php?team=North+Florida&amp;year=2019" TargetMode="External"/><Relationship Id="rId205" Type="http://schemas.openxmlformats.org/officeDocument/2006/relationships/hyperlink" Target="https://barttorvik.com/team.php?team=Harvard&amp;year=2019" TargetMode="External"/><Relationship Id="rId247" Type="http://schemas.openxmlformats.org/officeDocument/2006/relationships/hyperlink" Target="https://barttorvik.com/trank.php?&amp;begin=20190131&amp;end=20190311&amp;conlimit=All&amp;year=2019&amp;top=0&amp;venue=A-N&amp;type=All&amp;mingames=0&amp;quad=5&amp;rpi=" TargetMode="External"/><Relationship Id="rId412" Type="http://schemas.openxmlformats.org/officeDocument/2006/relationships/hyperlink" Target="https://barttorvik.com/team.php?team=Kennesaw+St.&amp;year=2019" TargetMode="External"/><Relationship Id="rId857" Type="http://schemas.openxmlformats.org/officeDocument/2006/relationships/hyperlink" Target="https://barttorvik.com/team.php?team=USC+Upstate&amp;year=2019" TargetMode="External"/><Relationship Id="rId107" Type="http://schemas.openxmlformats.org/officeDocument/2006/relationships/hyperlink" Target="https://barttorvik.com/team.php?team=Baylor&amp;year=2019" TargetMode="External"/><Relationship Id="rId289" Type="http://schemas.openxmlformats.org/officeDocument/2006/relationships/hyperlink" Target="https://barttorvik.com/team.php?team=East+Carolina&amp;year=2019" TargetMode="External"/><Relationship Id="rId454" Type="http://schemas.openxmlformats.org/officeDocument/2006/relationships/hyperlink" Target="https://barttorvik.com/team.php?team=Texas+Tech&amp;year=2019" TargetMode="External"/><Relationship Id="rId496" Type="http://schemas.openxmlformats.org/officeDocument/2006/relationships/hyperlink" Target="https://barttorvik.com/team.php?team=Wichita+St.&amp;year=2019" TargetMode="External"/><Relationship Id="rId661" Type="http://schemas.openxmlformats.org/officeDocument/2006/relationships/hyperlink" Target="https://barttorvik.com/team.php?team=Pittsburgh&amp;year=2019" TargetMode="External"/><Relationship Id="rId717" Type="http://schemas.openxmlformats.org/officeDocument/2006/relationships/hyperlink" Target="https://barttorvik.com/team.php?team=Vermont&amp;year=2019" TargetMode="External"/><Relationship Id="rId759" Type="http://schemas.openxmlformats.org/officeDocument/2006/relationships/hyperlink" Target="https://barttorvik.com/team.php?team=Eastern+Illinois&amp;year=2019" TargetMode="External"/><Relationship Id="rId11" Type="http://schemas.openxmlformats.org/officeDocument/2006/relationships/hyperlink" Target="https://barttorvik.com/team.php?team=Gonzaga&amp;year=2019" TargetMode="External"/><Relationship Id="rId53" Type="http://schemas.openxmlformats.org/officeDocument/2006/relationships/hyperlink" Target="https://barttorvik.com/team.php?team=North+Carolina+St.&amp;year=2019" TargetMode="External"/><Relationship Id="rId149" Type="http://schemas.openxmlformats.org/officeDocument/2006/relationships/hyperlink" Target="https://barttorvik.com/team.php?team=Western+Kentucky&amp;year=2019" TargetMode="External"/><Relationship Id="rId314" Type="http://schemas.openxmlformats.org/officeDocument/2006/relationships/hyperlink" Target="https://barttorvik.com/team.php?team=Long+Beach+St.&amp;year=2019" TargetMode="External"/><Relationship Id="rId356" Type="http://schemas.openxmlformats.org/officeDocument/2006/relationships/hyperlink" Target="https://barttorvik.com/team.php?team=New+Orleans&amp;year=2019" TargetMode="External"/><Relationship Id="rId398" Type="http://schemas.openxmlformats.org/officeDocument/2006/relationships/hyperlink" Target="https://barttorvik.com/team.php?team=Indiana+St.&amp;year=2019" TargetMode="External"/><Relationship Id="rId521" Type="http://schemas.openxmlformats.org/officeDocument/2006/relationships/hyperlink" Target="https://barttorvik.com/team.php?team=South+Carolina&amp;year=2019" TargetMode="External"/><Relationship Id="rId563" Type="http://schemas.openxmlformats.org/officeDocument/2006/relationships/hyperlink" Target="https://barttorvik.com/team.php?team=Baylor&amp;year=2019" TargetMode="External"/><Relationship Id="rId619" Type="http://schemas.openxmlformats.org/officeDocument/2006/relationships/hyperlink" Target="https://barttorvik.com/team.php?team=Akron&amp;year=2019" TargetMode="External"/><Relationship Id="rId770" Type="http://schemas.openxmlformats.org/officeDocument/2006/relationships/hyperlink" Target="https://barttorvik.com/team.php?team=Idaho+St.&amp;year=2019" TargetMode="External"/><Relationship Id="rId95" Type="http://schemas.openxmlformats.org/officeDocument/2006/relationships/hyperlink" Target="https://barttorvik.com/team.php?team=Minnesota&amp;year=2019" TargetMode="External"/><Relationship Id="rId160" Type="http://schemas.openxmlformats.org/officeDocument/2006/relationships/hyperlink" Target="https://barttorvik.com/team.php?team=College+of+Charleston&amp;year=2019" TargetMode="External"/><Relationship Id="rId216" Type="http://schemas.openxmlformats.org/officeDocument/2006/relationships/hyperlink" Target="https://barttorvik.com/team.php?team=Bradley&amp;year=2019" TargetMode="External"/><Relationship Id="rId423" Type="http://schemas.openxmlformats.org/officeDocument/2006/relationships/hyperlink" Target="https://barttorvik.com/team.php?team=Mississippi+Valley+St.&amp;year=2019" TargetMode="External"/><Relationship Id="rId826" Type="http://schemas.openxmlformats.org/officeDocument/2006/relationships/hyperlink" Target="https://barttorvik.com/team.php?team=Robert+Morris&amp;year=2019" TargetMode="External"/><Relationship Id="rId868" Type="http://schemas.openxmlformats.org/officeDocument/2006/relationships/hyperlink" Target="https://barttorvik.com/team.php?team=Idaho&amp;year=2019" TargetMode="External"/><Relationship Id="rId258" Type="http://schemas.openxmlformats.org/officeDocument/2006/relationships/hyperlink" Target="https://barttorvik.com/team.php?team=Miami+OH&amp;year=2019" TargetMode="External"/><Relationship Id="rId465" Type="http://schemas.openxmlformats.org/officeDocument/2006/relationships/hyperlink" Target="https://barttorvik.com/team.php?team=Kansas+St.&amp;year=2019" TargetMode="External"/><Relationship Id="rId630" Type="http://schemas.openxmlformats.org/officeDocument/2006/relationships/hyperlink" Target="https://barttorvik.com/trank.php?&amp;begin=20190131&amp;end=20190318&amp;conlimit=All&amp;year=2019&amp;top=0&amp;venue=A-N&amp;type=All&amp;mingames=0&amp;quad=5&amp;rpi=" TargetMode="External"/><Relationship Id="rId672" Type="http://schemas.openxmlformats.org/officeDocument/2006/relationships/hyperlink" Target="https://barttorvik.com/team.php?team=Cal+Baptist&amp;year=2019" TargetMode="External"/><Relationship Id="rId728" Type="http://schemas.openxmlformats.org/officeDocument/2006/relationships/hyperlink" Target="https://barttorvik.com/team.php?team=UC+Santa+Barbara&amp;year=2019" TargetMode="External"/><Relationship Id="rId22" Type="http://schemas.openxmlformats.org/officeDocument/2006/relationships/hyperlink" Target="https://barttorvik.com/team.php?team=Virginia+Tech&amp;year=2019" TargetMode="External"/><Relationship Id="rId64" Type="http://schemas.openxmlformats.org/officeDocument/2006/relationships/hyperlink" Target="https://barttorvik.com/team.php?team=Cincinnati&amp;year=2019" TargetMode="External"/><Relationship Id="rId118" Type="http://schemas.openxmlformats.org/officeDocument/2006/relationships/hyperlink" Target="https://barttorvik.com/team.php?team=Iowa&amp;year=2019" TargetMode="External"/><Relationship Id="rId325" Type="http://schemas.openxmlformats.org/officeDocument/2006/relationships/hyperlink" Target="https://barttorvik.com/team.php?team=Cal+St.+Bakersfield&amp;year=2019" TargetMode="External"/><Relationship Id="rId367" Type="http://schemas.openxmlformats.org/officeDocument/2006/relationships/hyperlink" Target="https://barttorvik.com/team.php?team=Sacred+Heart&amp;year=2019" TargetMode="External"/><Relationship Id="rId532" Type="http://schemas.openxmlformats.org/officeDocument/2006/relationships/hyperlink" Target="https://barttorvik.com/team.php?team=Liberty&amp;year=2019" TargetMode="External"/><Relationship Id="rId574" Type="http://schemas.openxmlformats.org/officeDocument/2006/relationships/hyperlink" Target="https://barttorvik.com/team.php?team=SMU&amp;year=2019" TargetMode="External"/><Relationship Id="rId171" Type="http://schemas.openxmlformats.org/officeDocument/2006/relationships/hyperlink" Target="https://barttorvik.com/team.php?team=American&amp;year=2019" TargetMode="External"/><Relationship Id="rId227" Type="http://schemas.openxmlformats.org/officeDocument/2006/relationships/hyperlink" Target="https://barttorvik.com/team.php?team=Georgia+St.&amp;year=2019" TargetMode="External"/><Relationship Id="rId781" Type="http://schemas.openxmlformats.org/officeDocument/2006/relationships/hyperlink" Target="https://barttorvik.com/team.php?team=VMI&amp;year=2019" TargetMode="External"/><Relationship Id="rId837" Type="http://schemas.openxmlformats.org/officeDocument/2006/relationships/hyperlink" Target="https://barttorvik.com/team.php?team=UMBC&amp;year=2019" TargetMode="External"/><Relationship Id="rId269" Type="http://schemas.openxmlformats.org/officeDocument/2006/relationships/hyperlink" Target="https://barttorvik.com/team.php?team=Saint+Louis&amp;year=2019" TargetMode="External"/><Relationship Id="rId434" Type="http://schemas.openxmlformats.org/officeDocument/2006/relationships/hyperlink" Target="https://barttorvik.com/team.php?team=Alcorn+St.&amp;year=2019" TargetMode="External"/><Relationship Id="rId476" Type="http://schemas.openxmlformats.org/officeDocument/2006/relationships/hyperlink" Target="https://barttorvik.com/team.php?team=Tennessee&amp;year=2019" TargetMode="External"/><Relationship Id="rId641" Type="http://schemas.openxmlformats.org/officeDocument/2006/relationships/hyperlink" Target="https://barttorvik.com/team.php?team=Northern+Colorado&amp;year=2019" TargetMode="External"/><Relationship Id="rId683" Type="http://schemas.openxmlformats.org/officeDocument/2006/relationships/hyperlink" Target="https://barttorvik.com/team.php?team=Wright+St.&amp;year=2019" TargetMode="External"/><Relationship Id="rId739" Type="http://schemas.openxmlformats.org/officeDocument/2006/relationships/hyperlink" Target="https://barttorvik.com/team.php?team=Army&amp;year=2019" TargetMode="External"/><Relationship Id="rId33" Type="http://schemas.openxmlformats.org/officeDocument/2006/relationships/hyperlink" Target="https://barttorvik.com/team.php?team=Michigan+St.&amp;year=2019" TargetMode="External"/><Relationship Id="rId129" Type="http://schemas.openxmlformats.org/officeDocument/2006/relationships/hyperlink" Target="https://barttorvik.com/team.php?team=Utah+Valley&amp;year=2019" TargetMode="External"/><Relationship Id="rId280" Type="http://schemas.openxmlformats.org/officeDocument/2006/relationships/hyperlink" Target="https://barttorvik.com/team.php?team=Siena&amp;year=2019" TargetMode="External"/><Relationship Id="rId336" Type="http://schemas.openxmlformats.org/officeDocument/2006/relationships/hyperlink" Target="https://barttorvik.com/team.php?team=Texas+Southern&amp;year=2019" TargetMode="External"/><Relationship Id="rId501" Type="http://schemas.openxmlformats.org/officeDocument/2006/relationships/hyperlink" Target="https://barttorvik.com/team.php?team=Penn+St.&amp;year=2019" TargetMode="External"/><Relationship Id="rId543" Type="http://schemas.openxmlformats.org/officeDocument/2006/relationships/hyperlink" Target="https://barttorvik.com/team.php?team=Maryland&amp;year=2019" TargetMode="External"/><Relationship Id="rId75" Type="http://schemas.openxmlformats.org/officeDocument/2006/relationships/hyperlink" Target="https://barttorvik.com/team.php?team=Illinois&amp;year=2019" TargetMode="External"/><Relationship Id="rId140" Type="http://schemas.openxmlformats.org/officeDocument/2006/relationships/hyperlink" Target="https://barttorvik.com/team.php?team=Colgate&amp;year=2019" TargetMode="External"/><Relationship Id="rId182" Type="http://schemas.openxmlformats.org/officeDocument/2006/relationships/hyperlink" Target="https://barttorvik.com/team.php?team=Northern+Iowa&amp;year=2019" TargetMode="External"/><Relationship Id="rId378" Type="http://schemas.openxmlformats.org/officeDocument/2006/relationships/hyperlink" Target="https://barttorvik.com/team.php?team=Longwood&amp;year=2019" TargetMode="External"/><Relationship Id="rId403" Type="http://schemas.openxmlformats.org/officeDocument/2006/relationships/hyperlink" Target="https://barttorvik.com/team.php?team=Niagara&amp;year=2019" TargetMode="External"/><Relationship Id="rId585" Type="http://schemas.openxmlformats.org/officeDocument/2006/relationships/hyperlink" Target="https://barttorvik.com/team.php?team=Loyola+Marymount&amp;year=2019" TargetMode="External"/><Relationship Id="rId750" Type="http://schemas.openxmlformats.org/officeDocument/2006/relationships/hyperlink" Target="https://barttorvik.com/team.php?team=Presbyterian&amp;year=2019" TargetMode="External"/><Relationship Id="rId792" Type="http://schemas.openxmlformats.org/officeDocument/2006/relationships/hyperlink" Target="https://barttorvik.com/trank.php?&amp;begin=20190131&amp;end=20190318&amp;conlimit=All&amp;year=2019&amp;top=0&amp;venue=A-N&amp;type=All&amp;mingames=0&amp;quad=5&amp;rpi=" TargetMode="External"/><Relationship Id="rId806" Type="http://schemas.openxmlformats.org/officeDocument/2006/relationships/hyperlink" Target="https://barttorvik.com/team.php?team=Wyoming&amp;year=2019" TargetMode="External"/><Relationship Id="rId848" Type="http://schemas.openxmlformats.org/officeDocument/2006/relationships/hyperlink" Target="https://barttorvik.com/team.php?team=North+Carolina+A%26T&amp;year=2019" TargetMode="External"/><Relationship Id="rId6" Type="http://schemas.openxmlformats.org/officeDocument/2006/relationships/hyperlink" Target="https://barttorvik.com/team.php?team=Virginia&amp;year=2019" TargetMode="External"/><Relationship Id="rId238" Type="http://schemas.openxmlformats.org/officeDocument/2006/relationships/hyperlink" Target="https://barttorvik.com/team.php?team=Grand+Canyon&amp;year=2019" TargetMode="External"/><Relationship Id="rId445" Type="http://schemas.openxmlformats.org/officeDocument/2006/relationships/hyperlink" Target="https://barttorvik.com/team.php?team=Virginia&amp;year=2019" TargetMode="External"/><Relationship Id="rId487" Type="http://schemas.openxmlformats.org/officeDocument/2006/relationships/hyperlink" Target="https://barttorvik.com/team.php?team=Cincinnati&amp;year=2019" TargetMode="External"/><Relationship Id="rId610" Type="http://schemas.openxmlformats.org/officeDocument/2006/relationships/hyperlink" Target="https://barttorvik.com/team.php?team=College+of+Charleston&amp;year=2019" TargetMode="External"/><Relationship Id="rId652" Type="http://schemas.openxmlformats.org/officeDocument/2006/relationships/hyperlink" Target="https://barttorvik.com/team.php?team=California&amp;year=2019" TargetMode="External"/><Relationship Id="rId694" Type="http://schemas.openxmlformats.org/officeDocument/2006/relationships/hyperlink" Target="https://barttorvik.com/team.php?team=South+Dakota+St.&amp;year=2019" TargetMode="External"/><Relationship Id="rId708" Type="http://schemas.openxmlformats.org/officeDocument/2006/relationships/hyperlink" Target="https://barttorvik.com/team.php?team=Fairleigh+Dickinson&amp;year=2019" TargetMode="External"/><Relationship Id="rId291" Type="http://schemas.openxmlformats.org/officeDocument/2006/relationships/hyperlink" Target="https://barttorvik.com/team.php?team=Fairleigh+Dickinson&amp;year=2019" TargetMode="External"/><Relationship Id="rId305" Type="http://schemas.openxmlformats.org/officeDocument/2006/relationships/hyperlink" Target="https://barttorvik.com/team.php?team=Cal+St.+Northridge&amp;year=2019" TargetMode="External"/><Relationship Id="rId347" Type="http://schemas.openxmlformats.org/officeDocument/2006/relationships/hyperlink" Target="https://barttorvik.com/team.php?team=Manhattan&amp;year=2019" TargetMode="External"/><Relationship Id="rId512" Type="http://schemas.openxmlformats.org/officeDocument/2006/relationships/hyperlink" Target="https://barttorvik.com/team.php?team=UCF&amp;year=2019" TargetMode="External"/><Relationship Id="rId44" Type="http://schemas.openxmlformats.org/officeDocument/2006/relationships/hyperlink" Target="https://barttorvik.com/team.php?team=Dayton&amp;year=2019" TargetMode="External"/><Relationship Id="rId86" Type="http://schemas.openxmlformats.org/officeDocument/2006/relationships/hyperlink" Target="https://barttorvik.com/team.php?team=Lipscomb&amp;year=2019" TargetMode="External"/><Relationship Id="rId151" Type="http://schemas.openxmlformats.org/officeDocument/2006/relationships/hyperlink" Target="https://barttorvik.com/team.php?team=Yale&amp;year=2019" TargetMode="External"/><Relationship Id="rId389" Type="http://schemas.openxmlformats.org/officeDocument/2006/relationships/hyperlink" Target="https://barttorvik.com/team.php?team=Western+Illinois&amp;year=2019" TargetMode="External"/><Relationship Id="rId554" Type="http://schemas.openxmlformats.org/officeDocument/2006/relationships/hyperlink" Target="https://barttorvik.com/team.php?team=Rutgers&amp;year=2019" TargetMode="External"/><Relationship Id="rId596" Type="http://schemas.openxmlformats.org/officeDocument/2006/relationships/hyperlink" Target="https://barttorvik.com/trank.php?&amp;begin=20190131&amp;end=20190318&amp;conlimit=All&amp;year=2019&amp;top=0&amp;venue=A-N&amp;type=All&amp;mingames=0&amp;quad=5&amp;rpi=" TargetMode="External"/><Relationship Id="rId761" Type="http://schemas.openxmlformats.org/officeDocument/2006/relationships/hyperlink" Target="https://barttorvik.com/team.php?team=Troy&amp;year=2019" TargetMode="External"/><Relationship Id="rId817" Type="http://schemas.openxmlformats.org/officeDocument/2006/relationships/hyperlink" Target="https://barttorvik.com/team.php?team=Coastal+Carolina&amp;year=2019" TargetMode="External"/><Relationship Id="rId859" Type="http://schemas.openxmlformats.org/officeDocument/2006/relationships/hyperlink" Target="https://barttorvik.com/team.php?team=Coppin+St.&amp;year=2019" TargetMode="External"/><Relationship Id="rId193" Type="http://schemas.openxmlformats.org/officeDocument/2006/relationships/hyperlink" Target="https://barttorvik.com/team.php?team=Washington&amp;year=2019" TargetMode="External"/><Relationship Id="rId207" Type="http://schemas.openxmlformats.org/officeDocument/2006/relationships/hyperlink" Target="https://barttorvik.com/team.php?team=South+Alabama&amp;year=2019" TargetMode="External"/><Relationship Id="rId249" Type="http://schemas.openxmlformats.org/officeDocument/2006/relationships/hyperlink" Target="https://barttorvik.com/team.php?team=Illinois+Chicago&amp;year=2019" TargetMode="External"/><Relationship Id="rId414" Type="http://schemas.openxmlformats.org/officeDocument/2006/relationships/hyperlink" Target="https://barttorvik.com/team.php?team=Southeast+Missouri+St.&amp;year=2019" TargetMode="External"/><Relationship Id="rId456" Type="http://schemas.openxmlformats.org/officeDocument/2006/relationships/hyperlink" Target="https://barttorvik.com/team.php?team=Michigan+St.&amp;year=2019" TargetMode="External"/><Relationship Id="rId498" Type="http://schemas.openxmlformats.org/officeDocument/2006/relationships/hyperlink" Target="https://barttorvik.com/team.php?team=Mississippi&amp;year=2019" TargetMode="External"/><Relationship Id="rId621" Type="http://schemas.openxmlformats.org/officeDocument/2006/relationships/hyperlink" Target="https://barttorvik.com/team.php?team=Rhode+Island&amp;year=2019" TargetMode="External"/><Relationship Id="rId663" Type="http://schemas.openxmlformats.org/officeDocument/2006/relationships/hyperlink" Target="https://barttorvik.com/team.php?team=Gardner+Webb&amp;year=2019" TargetMode="External"/><Relationship Id="rId870" Type="http://schemas.openxmlformats.org/officeDocument/2006/relationships/hyperlink" Target="https://barttorvik.com/team.php?team=Maryland+Eastern+Shore&amp;year=2019" TargetMode="External"/><Relationship Id="rId13" Type="http://schemas.openxmlformats.org/officeDocument/2006/relationships/hyperlink" Target="https://barttorvik.com/team.php?team=VCU&amp;year=2019" TargetMode="External"/><Relationship Id="rId109" Type="http://schemas.openxmlformats.org/officeDocument/2006/relationships/hyperlink" Target="https://barttorvik.com/team.php?team=Southern+Miss&amp;year=2019" TargetMode="External"/><Relationship Id="rId260" Type="http://schemas.openxmlformats.org/officeDocument/2006/relationships/hyperlink" Target="https://barttorvik.com/team.php?team=Texas+St.&amp;year=2019" TargetMode="External"/><Relationship Id="rId316" Type="http://schemas.openxmlformats.org/officeDocument/2006/relationships/hyperlink" Target="https://barttorvik.com/team.php?team=Winthrop&amp;year=2019" TargetMode="External"/><Relationship Id="rId523" Type="http://schemas.openxmlformats.org/officeDocument/2006/relationships/hyperlink" Target="https://barttorvik.com/team.php?team=Oregon&amp;year=2019" TargetMode="External"/><Relationship Id="rId719" Type="http://schemas.openxmlformats.org/officeDocument/2006/relationships/hyperlink" Target="https://barttorvik.com/team.php?team=Siena&amp;year=2019" TargetMode="External"/><Relationship Id="rId55" Type="http://schemas.openxmlformats.org/officeDocument/2006/relationships/hyperlink" Target="https://barttorvik.com/team.php?team=Saint+Mary%27s&amp;year=2019" TargetMode="External"/><Relationship Id="rId97" Type="http://schemas.openxmlformats.org/officeDocument/2006/relationships/hyperlink" Target="https://barttorvik.com/team.php?team=Auburn&amp;year=2019" TargetMode="External"/><Relationship Id="rId120" Type="http://schemas.openxmlformats.org/officeDocument/2006/relationships/hyperlink" Target="https://barttorvik.com/team.php?team=Central+Michigan&amp;year=2019" TargetMode="External"/><Relationship Id="rId358" Type="http://schemas.openxmlformats.org/officeDocument/2006/relationships/hyperlink" Target="https://barttorvik.com/team.php?team=The+Citadel&amp;year=2019" TargetMode="External"/><Relationship Id="rId565" Type="http://schemas.openxmlformats.org/officeDocument/2006/relationships/hyperlink" Target="https://barttorvik.com/team.php?team=West+Virginia&amp;year=2019" TargetMode="External"/><Relationship Id="rId730" Type="http://schemas.openxmlformats.org/officeDocument/2006/relationships/hyperlink" Target="https://barttorvik.com/team.php?team=Dartmouth&amp;year=2019" TargetMode="External"/><Relationship Id="rId772" Type="http://schemas.openxmlformats.org/officeDocument/2006/relationships/hyperlink" Target="https://barttorvik.com/team.php?team=Cleveland+St.&amp;year=2019" TargetMode="External"/><Relationship Id="rId828" Type="http://schemas.openxmlformats.org/officeDocument/2006/relationships/hyperlink" Target="https://barttorvik.com/team.php?team=North+Carolina+Central&amp;year=2019" TargetMode="External"/><Relationship Id="rId162" Type="http://schemas.openxmlformats.org/officeDocument/2006/relationships/hyperlink" Target="https://barttorvik.com/team.php?team=BYU&amp;year=2019" TargetMode="External"/><Relationship Id="rId218" Type="http://schemas.openxmlformats.org/officeDocument/2006/relationships/hyperlink" Target="https://barttorvik.com/team.php?team=Boise+St.&amp;year=2019" TargetMode="External"/><Relationship Id="rId425" Type="http://schemas.openxmlformats.org/officeDocument/2006/relationships/hyperlink" Target="https://barttorvik.com/team.php?team=Maryland+Eastern+Shore&amp;year=2019" TargetMode="External"/><Relationship Id="rId467" Type="http://schemas.openxmlformats.org/officeDocument/2006/relationships/hyperlink" Target="https://barttorvik.com/team.php?team=VCU&amp;year=2019" TargetMode="External"/><Relationship Id="rId632" Type="http://schemas.openxmlformats.org/officeDocument/2006/relationships/hyperlink" Target="https://barttorvik.com/team.php?team=Princeton&amp;year=2019" TargetMode="External"/><Relationship Id="rId271" Type="http://schemas.openxmlformats.org/officeDocument/2006/relationships/hyperlink" Target="https://barttorvik.com/team.php?team=UMass+Lowell&amp;year=2019" TargetMode="External"/><Relationship Id="rId674" Type="http://schemas.openxmlformats.org/officeDocument/2006/relationships/hyperlink" Target="https://barttorvik.com/team.php?team=Louisiana+Tech&amp;year=2019" TargetMode="External"/><Relationship Id="rId24" Type="http://schemas.openxmlformats.org/officeDocument/2006/relationships/hyperlink" Target="https://barttorvik.com/team.php?team=Kentucky&amp;year=2019" TargetMode="External"/><Relationship Id="rId66" Type="http://schemas.openxmlformats.org/officeDocument/2006/relationships/hyperlink" Target="https://barttorvik.com/team.php?team=Toledo&amp;year=2019" TargetMode="External"/><Relationship Id="rId131" Type="http://schemas.openxmlformats.org/officeDocument/2006/relationships/hyperlink" Target="https://barttorvik.com/team.php?team=Temple&amp;year=2019" TargetMode="External"/><Relationship Id="rId327" Type="http://schemas.openxmlformats.org/officeDocument/2006/relationships/hyperlink" Target="https://barttorvik.com/team.php?team=Jacksonville&amp;year=2019" TargetMode="External"/><Relationship Id="rId369" Type="http://schemas.openxmlformats.org/officeDocument/2006/relationships/hyperlink" Target="https://barttorvik.com/team.php?team=FIU&amp;year=2019" TargetMode="External"/><Relationship Id="rId534" Type="http://schemas.openxmlformats.org/officeDocument/2006/relationships/hyperlink" Target="https://barttorvik.com/team.php?team=Arizona+St.&amp;year=2019" TargetMode="External"/><Relationship Id="rId576" Type="http://schemas.openxmlformats.org/officeDocument/2006/relationships/hyperlink" Target="https://barttorvik.com/team.php?team=Southern+Miss&amp;year=2019" TargetMode="External"/><Relationship Id="rId741" Type="http://schemas.openxmlformats.org/officeDocument/2006/relationships/hyperlink" Target="https://barttorvik.com/team.php?team=Little+Rock&amp;year=2019" TargetMode="External"/><Relationship Id="rId783" Type="http://schemas.openxmlformats.org/officeDocument/2006/relationships/hyperlink" Target="https://barttorvik.com/team.php?team=Montana+St.&amp;year=2019" TargetMode="External"/><Relationship Id="rId839" Type="http://schemas.openxmlformats.org/officeDocument/2006/relationships/hyperlink" Target="https://barttorvik.com/team.php?team=Tennessee+St.&amp;year=2019" TargetMode="External"/><Relationship Id="rId173" Type="http://schemas.openxmlformats.org/officeDocument/2006/relationships/hyperlink" Target="https://barttorvik.com/team.php?team=Kent+St.&amp;year=2019" TargetMode="External"/><Relationship Id="rId229" Type="http://schemas.openxmlformats.org/officeDocument/2006/relationships/hyperlink" Target="https://barttorvik.com/team.php?team=Stony+Brook&amp;year=2019" TargetMode="External"/><Relationship Id="rId380" Type="http://schemas.openxmlformats.org/officeDocument/2006/relationships/hyperlink" Target="https://barttorvik.com/team.php?team=Wyoming&amp;year=2019" TargetMode="External"/><Relationship Id="rId436" Type="http://schemas.openxmlformats.org/officeDocument/2006/relationships/hyperlink" Target="https://barttorvik.com/team.php?team=Chicago+St.&amp;year=2019" TargetMode="External"/><Relationship Id="rId601" Type="http://schemas.openxmlformats.org/officeDocument/2006/relationships/hyperlink" Target="https://barttorvik.com/team.php?team=Miami+FL&amp;year=2019" TargetMode="External"/><Relationship Id="rId643" Type="http://schemas.openxmlformats.org/officeDocument/2006/relationships/hyperlink" Target="https://barttorvik.com/team.php?team=South+Florida&amp;year=2019" TargetMode="External"/><Relationship Id="rId240" Type="http://schemas.openxmlformats.org/officeDocument/2006/relationships/hyperlink" Target="https://barttorvik.com/team.php?team=UTSA&amp;year=2019" TargetMode="External"/><Relationship Id="rId478" Type="http://schemas.openxmlformats.org/officeDocument/2006/relationships/hyperlink" Target="https://barttorvik.com/team.php?team=LSU&amp;year=2019" TargetMode="External"/><Relationship Id="rId685" Type="http://schemas.openxmlformats.org/officeDocument/2006/relationships/hyperlink" Target="https://barttorvik.com/team.php?team=Seattle&amp;year=2019" TargetMode="External"/><Relationship Id="rId850" Type="http://schemas.openxmlformats.org/officeDocument/2006/relationships/hyperlink" Target="https://barttorvik.com/team.php?team=Stephen+F.+Austin&amp;year=2019" TargetMode="External"/><Relationship Id="rId35" Type="http://schemas.openxmlformats.org/officeDocument/2006/relationships/hyperlink" Target="https://barttorvik.com/team.php?team=Tennessee&amp;year=2019" TargetMode="External"/><Relationship Id="rId77" Type="http://schemas.openxmlformats.org/officeDocument/2006/relationships/hyperlink" Target="https://barttorvik.com/team.php?team=Buffalo&amp;year=2019" TargetMode="External"/><Relationship Id="rId100" Type="http://schemas.openxmlformats.org/officeDocument/2006/relationships/hyperlink" Target="https://barttorvik.com/team.php?team=Murray+St.&amp;year=2019" TargetMode="External"/><Relationship Id="rId282" Type="http://schemas.openxmlformats.org/officeDocument/2006/relationships/hyperlink" Target="https://barttorvik.com/team.php?team=Richmond&amp;year=2019" TargetMode="External"/><Relationship Id="rId338" Type="http://schemas.openxmlformats.org/officeDocument/2006/relationships/hyperlink" Target="https://barttorvik.com/team.php?team=Rice&amp;year=2019" TargetMode="External"/><Relationship Id="rId503" Type="http://schemas.openxmlformats.org/officeDocument/2006/relationships/hyperlink" Target="https://barttorvik.com/team.php?team=Belmont&amp;year=2019" TargetMode="External"/><Relationship Id="rId545" Type="http://schemas.openxmlformats.org/officeDocument/2006/relationships/hyperlink" Target="https://barttorvik.com/team.php?team=Kansas&amp;year=2019" TargetMode="External"/><Relationship Id="rId587" Type="http://schemas.openxmlformats.org/officeDocument/2006/relationships/hyperlink" Target="https://barttorvik.com/team.php?team=Fort+Wayne&amp;year=2019" TargetMode="External"/><Relationship Id="rId710" Type="http://schemas.openxmlformats.org/officeDocument/2006/relationships/hyperlink" Target="https://barttorvik.com/team.php?team=UMass+Lowell&amp;year=2019" TargetMode="External"/><Relationship Id="rId752" Type="http://schemas.openxmlformats.org/officeDocument/2006/relationships/hyperlink" Target="https://barttorvik.com/team.php?team=Western+Carolina&amp;year=2019" TargetMode="External"/><Relationship Id="rId808" Type="http://schemas.openxmlformats.org/officeDocument/2006/relationships/hyperlink" Target="https://barttorvik.com/team.php?team=Illinois+St.&amp;year=2019" TargetMode="External"/><Relationship Id="rId8" Type="http://schemas.openxmlformats.org/officeDocument/2006/relationships/hyperlink" Target="https://barttorvik.com/team.php?team=Texas+Tech&amp;year=2019" TargetMode="External"/><Relationship Id="rId142" Type="http://schemas.openxmlformats.org/officeDocument/2006/relationships/hyperlink" Target="https://barttorvik.com/team.php?team=Loyola+Marymount&amp;year=2019" TargetMode="External"/><Relationship Id="rId184" Type="http://schemas.openxmlformats.org/officeDocument/2006/relationships/hyperlink" Target="https://barttorvik.com/team.php?team=Princeton&amp;year=2019" TargetMode="External"/><Relationship Id="rId391" Type="http://schemas.openxmlformats.org/officeDocument/2006/relationships/hyperlink" Target="https://barttorvik.com/team.php?team=Portland+St.&amp;year=2019" TargetMode="External"/><Relationship Id="rId405" Type="http://schemas.openxmlformats.org/officeDocument/2006/relationships/hyperlink" Target="https://barttorvik.com/team.php?team=Wagner&amp;year=2019" TargetMode="External"/><Relationship Id="rId447" Type="http://schemas.openxmlformats.org/officeDocument/2006/relationships/hyperlink" Target="https://barttorvik.com/team.php?team=Florida+St.&amp;year=2019" TargetMode="External"/><Relationship Id="rId612" Type="http://schemas.openxmlformats.org/officeDocument/2006/relationships/hyperlink" Target="https://barttorvik.com/team.php?team=Old+Dominion&amp;year=2019" TargetMode="External"/><Relationship Id="rId794" Type="http://schemas.openxmlformats.org/officeDocument/2006/relationships/hyperlink" Target="https://barttorvik.com/team.php?team=North+Alabama&amp;year=2019" TargetMode="External"/><Relationship Id="rId251" Type="http://schemas.openxmlformats.org/officeDocument/2006/relationships/hyperlink" Target="https://barttorvik.com/team.php?team=Louisiana+Monroe&amp;year=2019" TargetMode="External"/><Relationship Id="rId489" Type="http://schemas.openxmlformats.org/officeDocument/2006/relationships/hyperlink" Target="https://barttorvik.com/trank.php?&amp;begin=20190131&amp;end=20190318&amp;conlimit=All&amp;year=2019&amp;top=0&amp;venue=A-N&amp;type=All&amp;mingames=0&amp;quad=5&amp;rpi=" TargetMode="External"/><Relationship Id="rId654" Type="http://schemas.openxmlformats.org/officeDocument/2006/relationships/hyperlink" Target="https://barttorvik.com/team.php?team=Loyola+Chicago&amp;year=2019" TargetMode="External"/><Relationship Id="rId696" Type="http://schemas.openxmlformats.org/officeDocument/2006/relationships/hyperlink" Target="https://barttorvik.com/team.php?team=Miami+OH&amp;year=2019" TargetMode="External"/><Relationship Id="rId861" Type="http://schemas.openxmlformats.org/officeDocument/2006/relationships/hyperlink" Target="https://barttorvik.com/team.php?team=Incarnate+Word&amp;year=2019" TargetMode="External"/><Relationship Id="rId46" Type="http://schemas.openxmlformats.org/officeDocument/2006/relationships/hyperlink" Target="https://barttorvik.com/team.php?team=Purdue&amp;year=2019" TargetMode="External"/><Relationship Id="rId293" Type="http://schemas.openxmlformats.org/officeDocument/2006/relationships/hyperlink" Target="https://barttorvik.com/team.php?team=James+Madison&amp;year=2019" TargetMode="External"/><Relationship Id="rId307" Type="http://schemas.openxmlformats.org/officeDocument/2006/relationships/hyperlink" Target="https://barttorvik.com/team.php?team=Idaho+St.&amp;year=2019" TargetMode="External"/><Relationship Id="rId349" Type="http://schemas.openxmlformats.org/officeDocument/2006/relationships/hyperlink" Target="https://barttorvik.com/team.php?team=Cornell&amp;year=2019" TargetMode="External"/><Relationship Id="rId514" Type="http://schemas.openxmlformats.org/officeDocument/2006/relationships/hyperlink" Target="https://barttorvik.com/team.php?team=Indiana&amp;year=2019" TargetMode="External"/><Relationship Id="rId556" Type="http://schemas.openxmlformats.org/officeDocument/2006/relationships/hyperlink" Target="https://barttorvik.com/team.php?team=Nevada&amp;year=2019" TargetMode="External"/><Relationship Id="rId721" Type="http://schemas.openxmlformats.org/officeDocument/2006/relationships/hyperlink" Target="https://barttorvik.com/team.php?team=Southeastern+Louisiana&amp;year=2019" TargetMode="External"/><Relationship Id="rId763" Type="http://schemas.openxmlformats.org/officeDocument/2006/relationships/hyperlink" Target="https://barttorvik.com/team.php?team=Marist&amp;year=2019" TargetMode="External"/><Relationship Id="rId88" Type="http://schemas.openxmlformats.org/officeDocument/2006/relationships/hyperlink" Target="https://barttorvik.com/team.php?team=South+Carolina&amp;year=2019" TargetMode="External"/><Relationship Id="rId111" Type="http://schemas.openxmlformats.org/officeDocument/2006/relationships/hyperlink" Target="https://barttorvik.com/team.php?team=Notre+Dame&amp;year=2019" TargetMode="External"/><Relationship Id="rId153" Type="http://schemas.openxmlformats.org/officeDocument/2006/relationships/hyperlink" Target="https://barttorvik.com/team.php?team=Boston+College&amp;year=2019" TargetMode="External"/><Relationship Id="rId195" Type="http://schemas.openxmlformats.org/officeDocument/2006/relationships/hyperlink" Target="https://barttorvik.com/team.php?team=Santa+Clara&amp;year=2019" TargetMode="External"/><Relationship Id="rId209" Type="http://schemas.openxmlformats.org/officeDocument/2006/relationships/hyperlink" Target="https://barttorvik.com/team.php?team=Boston+University&amp;year=2019" TargetMode="External"/><Relationship Id="rId360" Type="http://schemas.openxmlformats.org/officeDocument/2006/relationships/hyperlink" Target="https://barttorvik.com/team.php?team=North+Alabama&amp;year=2019" TargetMode="External"/><Relationship Id="rId416" Type="http://schemas.openxmlformats.org/officeDocument/2006/relationships/hyperlink" Target="https://barttorvik.com/team.php?team=Central+Connecticut&amp;year=2019" TargetMode="External"/><Relationship Id="rId598" Type="http://schemas.openxmlformats.org/officeDocument/2006/relationships/hyperlink" Target="https://barttorvik.com/team.php?team=Ohio+St.&amp;year=2019" TargetMode="External"/><Relationship Id="rId819" Type="http://schemas.openxmlformats.org/officeDocument/2006/relationships/hyperlink" Target="https://barttorvik.com/team.php?team=Texas+A%26M+Corpus+Chris&amp;year=2019" TargetMode="External"/><Relationship Id="rId220" Type="http://schemas.openxmlformats.org/officeDocument/2006/relationships/hyperlink" Target="https://barttorvik.com/team.php?team=Gardner+Webb&amp;year=2019" TargetMode="External"/><Relationship Id="rId458" Type="http://schemas.openxmlformats.org/officeDocument/2006/relationships/hyperlink" Target="https://barttorvik.com/team.php?team=Kentucky&amp;year=2019" TargetMode="External"/><Relationship Id="rId623" Type="http://schemas.openxmlformats.org/officeDocument/2006/relationships/hyperlink" Target="https://barttorvik.com/team.php?team=Saint+Louis&amp;year=2019" TargetMode="External"/><Relationship Id="rId665" Type="http://schemas.openxmlformats.org/officeDocument/2006/relationships/hyperlink" Target="https://barttorvik.com/team.php?team=North+Dakota+St.&amp;year=2019" TargetMode="External"/><Relationship Id="rId830" Type="http://schemas.openxmlformats.org/officeDocument/2006/relationships/hyperlink" Target="https://barttorvik.com/team.php?team=SIU+Edwardsville&amp;year=2019" TargetMode="External"/><Relationship Id="rId872" Type="http://schemas.openxmlformats.org/officeDocument/2006/relationships/hyperlink" Target="https://barttorvik.com/team.php?team=Delaware+St.&amp;year=2019" TargetMode="External"/><Relationship Id="rId15" Type="http://schemas.openxmlformats.org/officeDocument/2006/relationships/hyperlink" Target="https://barttorvik.com/team.php?team=Florida+St.&amp;year=2019" TargetMode="External"/><Relationship Id="rId57" Type="http://schemas.openxmlformats.org/officeDocument/2006/relationships/hyperlink" Target="https://barttorvik.com/team.php?team=Indiana&amp;year=2019" TargetMode="External"/><Relationship Id="rId262" Type="http://schemas.openxmlformats.org/officeDocument/2006/relationships/hyperlink" Target="https://barttorvik.com/team.php?team=Connecticut&amp;year=2019" TargetMode="External"/><Relationship Id="rId318" Type="http://schemas.openxmlformats.org/officeDocument/2006/relationships/hyperlink" Target="https://barttorvik.com/team.php?team=UMKC&amp;year=2019" TargetMode="External"/><Relationship Id="rId525" Type="http://schemas.openxmlformats.org/officeDocument/2006/relationships/hyperlink" Target="https://barttorvik.com/team.php?team=Xavier&amp;year=2019" TargetMode="External"/><Relationship Id="rId567" Type="http://schemas.openxmlformats.org/officeDocument/2006/relationships/hyperlink" Target="https://barttorvik.com/team.php?team=Notre+Dame&amp;year=2019" TargetMode="External"/><Relationship Id="rId732" Type="http://schemas.openxmlformats.org/officeDocument/2006/relationships/hyperlink" Target="https://barttorvik.com/team.php?team=Monmouth&amp;year=2019" TargetMode="External"/><Relationship Id="rId99" Type="http://schemas.openxmlformats.org/officeDocument/2006/relationships/hyperlink" Target="https://barttorvik.com/team.php?team=Oregon+St.&amp;year=2019" TargetMode="External"/><Relationship Id="rId122" Type="http://schemas.openxmlformats.org/officeDocument/2006/relationships/hyperlink" Target="https://barttorvik.com/team.php?team=Northeastern&amp;year=2019" TargetMode="External"/><Relationship Id="rId164" Type="http://schemas.openxmlformats.org/officeDocument/2006/relationships/hyperlink" Target="https://barttorvik.com/team.php?team=Southern+Illinois&amp;year=2019" TargetMode="External"/><Relationship Id="rId371" Type="http://schemas.openxmlformats.org/officeDocument/2006/relationships/hyperlink" Target="https://barttorvik.com/team.php?team=Illinois+St.&amp;year=2019" TargetMode="External"/><Relationship Id="rId774" Type="http://schemas.openxmlformats.org/officeDocument/2006/relationships/hyperlink" Target="https://barttorvik.com/team.php?team=Florida+Gulf+Coast&amp;year=2019" TargetMode="External"/><Relationship Id="rId427" Type="http://schemas.openxmlformats.org/officeDocument/2006/relationships/hyperlink" Target="https://barttorvik.com/team.php?team=Alabama+A%26M&amp;year=2019" TargetMode="External"/><Relationship Id="rId469" Type="http://schemas.openxmlformats.org/officeDocument/2006/relationships/hyperlink" Target="https://barttorvik.com/team.php?team=Saint+Mary%27s&amp;year=2019" TargetMode="External"/><Relationship Id="rId634" Type="http://schemas.openxmlformats.org/officeDocument/2006/relationships/hyperlink" Target="https://barttorvik.com/team.php?team=Wake+Forest&amp;year=2019" TargetMode="External"/><Relationship Id="rId676" Type="http://schemas.openxmlformats.org/officeDocument/2006/relationships/hyperlink" Target="https://barttorvik.com/team.php?team=Lamar&amp;year=2019" TargetMode="External"/><Relationship Id="rId841" Type="http://schemas.openxmlformats.org/officeDocument/2006/relationships/hyperlink" Target="https://barttorvik.com/team.php?team=Fairfield&amp;year=2019" TargetMode="External"/><Relationship Id="rId26" Type="http://schemas.openxmlformats.org/officeDocument/2006/relationships/hyperlink" Target="https://barttorvik.com/team.php?team=Florida&amp;year=2019" TargetMode="External"/><Relationship Id="rId231" Type="http://schemas.openxmlformats.org/officeDocument/2006/relationships/hyperlink" Target="https://barttorvik.com/team.php?team=Nebraska+Omaha&amp;year=2019" TargetMode="External"/><Relationship Id="rId273" Type="http://schemas.openxmlformats.org/officeDocument/2006/relationships/hyperlink" Target="https://barttorvik.com/team.php?team=Lehigh&amp;year=2019" TargetMode="External"/><Relationship Id="rId329" Type="http://schemas.openxmlformats.org/officeDocument/2006/relationships/hyperlink" Target="https://barttorvik.com/trank.php?&amp;begin=20190131&amp;end=20190311&amp;conlimit=All&amp;year=2019&amp;top=0&amp;venue=A-N&amp;type=All&amp;mingames=0&amp;quad=5&amp;rpi=" TargetMode="External"/><Relationship Id="rId480" Type="http://schemas.openxmlformats.org/officeDocument/2006/relationships/hyperlink" Target="https://barttorvik.com/team.php?team=Mississippi+St.&amp;year=2019" TargetMode="External"/><Relationship Id="rId536" Type="http://schemas.openxmlformats.org/officeDocument/2006/relationships/hyperlink" Target="https://barttorvik.com/team.php?team=Iowa&amp;year=2019" TargetMode="External"/><Relationship Id="rId701" Type="http://schemas.openxmlformats.org/officeDocument/2006/relationships/hyperlink" Target="https://barttorvik.com/team.php?team=Nebraska+Omaha&amp;year=2019" TargetMode="External"/><Relationship Id="rId68" Type="http://schemas.openxmlformats.org/officeDocument/2006/relationships/hyperlink" Target="https://barttorvik.com/team.php?team=Mississippi+St.&amp;year=2019" TargetMode="External"/><Relationship Id="rId133" Type="http://schemas.openxmlformats.org/officeDocument/2006/relationships/hyperlink" Target="https://barttorvik.com/team.php?team=Colorado&amp;year=2019" TargetMode="External"/><Relationship Id="rId175" Type="http://schemas.openxmlformats.org/officeDocument/2006/relationships/hyperlink" Target="https://barttorvik.com/team.php?team=Eastern+Michigan&amp;year=2019" TargetMode="External"/><Relationship Id="rId340" Type="http://schemas.openxmlformats.org/officeDocument/2006/relationships/hyperlink" Target="https://barttorvik.com/team.php?team=Florida+Gulf+Coast&amp;year=2019" TargetMode="External"/><Relationship Id="rId578" Type="http://schemas.openxmlformats.org/officeDocument/2006/relationships/hyperlink" Target="https://barttorvik.com/team.php?team=Pepperdine&amp;year=2019" TargetMode="External"/><Relationship Id="rId743" Type="http://schemas.openxmlformats.org/officeDocument/2006/relationships/hyperlink" Target="https://barttorvik.com/team.php?team=Cal+St.+Northridge&amp;year=2019" TargetMode="External"/><Relationship Id="rId785" Type="http://schemas.openxmlformats.org/officeDocument/2006/relationships/hyperlink" Target="https://barttorvik.com/team.php?team=Cornell&amp;year=2019" TargetMode="External"/><Relationship Id="rId200" Type="http://schemas.openxmlformats.org/officeDocument/2006/relationships/hyperlink" Target="https://barttorvik.com/team.php?team=Arizona&amp;year=2019" TargetMode="External"/><Relationship Id="rId382" Type="http://schemas.openxmlformats.org/officeDocument/2006/relationships/hyperlink" Target="https://barttorvik.com/team.php?team=St.+Francis+NY&amp;year=2019" TargetMode="External"/><Relationship Id="rId438" Type="http://schemas.openxmlformats.org/officeDocument/2006/relationships/hyperlink" Target="https://barttorvik.com/trank.php?sort=0&amp;begin=20190131&amp;end=20190318&amp;conlimit=All&amp;year=2019&amp;top=0&amp;venue=A-N&amp;type=All&amp;mingames=0&amp;quad=5&amp;rpi=" TargetMode="External"/><Relationship Id="rId603" Type="http://schemas.openxmlformats.org/officeDocument/2006/relationships/hyperlink" Target="https://barttorvik.com/team.php?team=Northern+Kentucky&amp;year=2019" TargetMode="External"/><Relationship Id="rId645" Type="http://schemas.openxmlformats.org/officeDocument/2006/relationships/hyperlink" Target="https://barttorvik.com/team.php?team=Davidson&amp;year=2019" TargetMode="External"/><Relationship Id="rId687" Type="http://schemas.openxmlformats.org/officeDocument/2006/relationships/hyperlink" Target="https://barttorvik.com/team.php?team=Saint+Joseph%27s&amp;year=2019" TargetMode="External"/><Relationship Id="rId810" Type="http://schemas.openxmlformats.org/officeDocument/2006/relationships/hyperlink" Target="https://barttorvik.com/team.php?team=Holy+Cross&amp;year=2019" TargetMode="External"/><Relationship Id="rId852" Type="http://schemas.openxmlformats.org/officeDocument/2006/relationships/hyperlink" Target="https://barttorvik.com/team.php?team=Morgan+St.&amp;year=2019" TargetMode="External"/><Relationship Id="rId242" Type="http://schemas.openxmlformats.org/officeDocument/2006/relationships/hyperlink" Target="https://barttorvik.com/team.php?team=Nebraska&amp;year=2019" TargetMode="External"/><Relationship Id="rId284" Type="http://schemas.openxmlformats.org/officeDocument/2006/relationships/hyperlink" Target="https://barttorvik.com/team.php?team=Ohio&amp;year=2019" TargetMode="External"/><Relationship Id="rId491" Type="http://schemas.openxmlformats.org/officeDocument/2006/relationships/hyperlink" Target="https://barttorvik.com/team.php?team=Purdue&amp;year=2019" TargetMode="External"/><Relationship Id="rId505" Type="http://schemas.openxmlformats.org/officeDocument/2006/relationships/hyperlink" Target="https://barttorvik.com/team.php?team=Buffalo&amp;year=2019" TargetMode="External"/><Relationship Id="rId712" Type="http://schemas.openxmlformats.org/officeDocument/2006/relationships/hyperlink" Target="https://barttorvik.com/team.php?team=Lehigh&amp;year=2019" TargetMode="External"/><Relationship Id="rId37" Type="http://schemas.openxmlformats.org/officeDocument/2006/relationships/hyperlink" Target="https://barttorvik.com/team.php?team=Wofford&amp;year=2019" TargetMode="External"/><Relationship Id="rId79" Type="http://schemas.openxmlformats.org/officeDocument/2006/relationships/hyperlink" Target="https://barttorvik.com/team.php?team=Maryland&amp;year=2019" TargetMode="External"/><Relationship Id="rId102" Type="http://schemas.openxmlformats.org/officeDocument/2006/relationships/hyperlink" Target="https://barttorvik.com/team.php?team=Utah+St.&amp;year=2019" TargetMode="External"/><Relationship Id="rId144" Type="http://schemas.openxmlformats.org/officeDocument/2006/relationships/hyperlink" Target="https://barttorvik.com/team.php?team=Memphis&amp;year=2019" TargetMode="External"/><Relationship Id="rId547" Type="http://schemas.openxmlformats.org/officeDocument/2006/relationships/hyperlink" Target="https://barttorvik.com/team.php?team=Central+Michigan&amp;year=2019" TargetMode="External"/><Relationship Id="rId589" Type="http://schemas.openxmlformats.org/officeDocument/2006/relationships/hyperlink" Target="https://barttorvik.com/team.php?team=Austin+Peay&amp;year=2019" TargetMode="External"/><Relationship Id="rId754" Type="http://schemas.openxmlformats.org/officeDocument/2006/relationships/hyperlink" Target="https://barttorvik.com/team.php?team=Air+Force&amp;year=2019" TargetMode="External"/><Relationship Id="rId796" Type="http://schemas.openxmlformats.org/officeDocument/2006/relationships/hyperlink" Target="https://barttorvik.com/team.php?team=Detroit&amp;year=2019" TargetMode="External"/><Relationship Id="rId90" Type="http://schemas.openxmlformats.org/officeDocument/2006/relationships/hyperlink" Target="https://barttorvik.com/team.php?team=Nevada&amp;year=2019" TargetMode="External"/><Relationship Id="rId186" Type="http://schemas.openxmlformats.org/officeDocument/2006/relationships/hyperlink" Target="https://barttorvik.com/team.php?team=Seton+Hall&amp;year=2019" TargetMode="External"/><Relationship Id="rId351" Type="http://schemas.openxmlformats.org/officeDocument/2006/relationships/hyperlink" Target="https://barttorvik.com/team.php?team=Canisius&amp;year=2019" TargetMode="External"/><Relationship Id="rId393" Type="http://schemas.openxmlformats.org/officeDocument/2006/relationships/hyperlink" Target="https://barttorvik.com/team.php?team=Bryant&amp;year=2019" TargetMode="External"/><Relationship Id="rId407" Type="http://schemas.openxmlformats.org/officeDocument/2006/relationships/hyperlink" Target="https://barttorvik.com/team.php?team=North+Carolina+Central&amp;year=2019" TargetMode="External"/><Relationship Id="rId449" Type="http://schemas.openxmlformats.org/officeDocument/2006/relationships/hyperlink" Target="https://barttorvik.com/team.php?team=Duke&amp;year=2019" TargetMode="External"/><Relationship Id="rId614" Type="http://schemas.openxmlformats.org/officeDocument/2006/relationships/hyperlink" Target="https://barttorvik.com/team.php?team=Southern+Illinois&amp;year=2019" TargetMode="External"/><Relationship Id="rId656" Type="http://schemas.openxmlformats.org/officeDocument/2006/relationships/hyperlink" Target="https://barttorvik.com/team.php?team=DePaul&amp;year=2019" TargetMode="External"/><Relationship Id="rId821" Type="http://schemas.openxmlformats.org/officeDocument/2006/relationships/hyperlink" Target="https://barttorvik.com/team.php?team=UNC+Wilmington&amp;year=2019" TargetMode="External"/><Relationship Id="rId863" Type="http://schemas.openxmlformats.org/officeDocument/2006/relationships/hyperlink" Target="https://barttorvik.com/team.php?team=Denver&amp;year=2019" TargetMode="External"/><Relationship Id="rId211" Type="http://schemas.openxmlformats.org/officeDocument/2006/relationships/hyperlink" Target="https://barttorvik.com/team.php?team=Northern+Illinois&amp;year=2019" TargetMode="External"/><Relationship Id="rId253" Type="http://schemas.openxmlformats.org/officeDocument/2006/relationships/hyperlink" Target="https://barttorvik.com/team.php?team=San+Diego+St.&amp;year=2019" TargetMode="External"/><Relationship Id="rId295" Type="http://schemas.openxmlformats.org/officeDocument/2006/relationships/hyperlink" Target="https://barttorvik.com/team.php?team=UT+Rio+Grande+Valley&amp;year=2019" TargetMode="External"/><Relationship Id="rId309" Type="http://schemas.openxmlformats.org/officeDocument/2006/relationships/hyperlink" Target="https://barttorvik.com/team.php?team=La+Salle&amp;year=2019" TargetMode="External"/><Relationship Id="rId460" Type="http://schemas.openxmlformats.org/officeDocument/2006/relationships/hyperlink" Target="https://barttorvik.com/team.php?team=Virginia+Tech&amp;year=2019" TargetMode="External"/><Relationship Id="rId516" Type="http://schemas.openxmlformats.org/officeDocument/2006/relationships/hyperlink" Target="https://barttorvik.com/team.php?team=Utah+St.&amp;year=2019" TargetMode="External"/><Relationship Id="rId698" Type="http://schemas.openxmlformats.org/officeDocument/2006/relationships/hyperlink" Target="https://barttorvik.com/team.php?team=Richmond&amp;year=2019" TargetMode="External"/><Relationship Id="rId48" Type="http://schemas.openxmlformats.org/officeDocument/2006/relationships/hyperlink" Target="https://barttorvik.com/team.php?team=Syracuse&amp;year=2019" TargetMode="External"/><Relationship Id="rId113" Type="http://schemas.openxmlformats.org/officeDocument/2006/relationships/hyperlink" Target="https://barttorvik.com/team.php?team=Arizona+St.&amp;year=2019" TargetMode="External"/><Relationship Id="rId320" Type="http://schemas.openxmlformats.org/officeDocument/2006/relationships/hyperlink" Target="https://barttorvik.com/team.php?team=Hawaii&amp;year=2019" TargetMode="External"/><Relationship Id="rId558" Type="http://schemas.openxmlformats.org/officeDocument/2006/relationships/hyperlink" Target="https://barttorvik.com/team.php?team=Illinois&amp;year=2019" TargetMode="External"/><Relationship Id="rId723" Type="http://schemas.openxmlformats.org/officeDocument/2006/relationships/hyperlink" Target="https://barttorvik.com/team.php?team=Albany&amp;year=2019" TargetMode="External"/><Relationship Id="rId765" Type="http://schemas.openxmlformats.org/officeDocument/2006/relationships/hyperlink" Target="https://barttorvik.com/team.php?team=Sacramento+St.&amp;year=2019" TargetMode="External"/><Relationship Id="rId155" Type="http://schemas.openxmlformats.org/officeDocument/2006/relationships/hyperlink" Target="https://barttorvik.com/trank.php?&amp;begin=20190131&amp;end=20190311&amp;conlimit=All&amp;year=2019&amp;top=0&amp;venue=A-N&amp;type=All&amp;mingames=0&amp;quad=5&amp;rpi=" TargetMode="External"/><Relationship Id="rId197" Type="http://schemas.openxmlformats.org/officeDocument/2006/relationships/hyperlink" Target="https://barttorvik.com/team.php?team=Prairie+View+A%26M&amp;year=2019" TargetMode="External"/><Relationship Id="rId362" Type="http://schemas.openxmlformats.org/officeDocument/2006/relationships/hyperlink" Target="https://barttorvik.com/team.php?team=Detroit&amp;year=2019" TargetMode="External"/><Relationship Id="rId418" Type="http://schemas.openxmlformats.org/officeDocument/2006/relationships/hyperlink" Target="https://barttorvik.com/team.php?team=Savannah+St.&amp;year=2019" TargetMode="External"/><Relationship Id="rId625" Type="http://schemas.openxmlformats.org/officeDocument/2006/relationships/hyperlink" Target="https://barttorvik.com/team.php?team=St.+John%27s&amp;year=2019" TargetMode="External"/><Relationship Id="rId832" Type="http://schemas.openxmlformats.org/officeDocument/2006/relationships/hyperlink" Target="https://barttorvik.com/team.php?team=Cal+Poly&amp;year=2019" TargetMode="External"/><Relationship Id="rId222" Type="http://schemas.openxmlformats.org/officeDocument/2006/relationships/hyperlink" Target="https://barttorvik.com/team.php?team=Appalachian+St.&amp;year=2019" TargetMode="External"/><Relationship Id="rId264" Type="http://schemas.openxmlformats.org/officeDocument/2006/relationships/hyperlink" Target="https://barttorvik.com/team.php?team=Washington+St.&amp;year=2019" TargetMode="External"/><Relationship Id="rId471" Type="http://schemas.openxmlformats.org/officeDocument/2006/relationships/hyperlink" Target="https://barttorvik.com/team.php?team=Florida&amp;year=2019" TargetMode="External"/><Relationship Id="rId667" Type="http://schemas.openxmlformats.org/officeDocument/2006/relationships/hyperlink" Target="https://barttorvik.com/team.php?team=Stony+Brook&amp;year=2019" TargetMode="External"/><Relationship Id="rId874" Type="http://schemas.openxmlformats.org/officeDocument/2006/relationships/hyperlink" Target="https://barttorvik.com/trank.php?&amp;begin=20190131&amp;end=20190318&amp;conlimit=All&amp;year=2019&amp;top=0&amp;venue=A-N&amp;type=All&amp;mingames=0&amp;quad=5&amp;rpi=" TargetMode="External"/><Relationship Id="rId17" Type="http://schemas.openxmlformats.org/officeDocument/2006/relationships/hyperlink" Target="https://barttorvik.com/team.php?team=Duke&amp;year=2019" TargetMode="External"/><Relationship Id="rId59" Type="http://schemas.openxmlformats.org/officeDocument/2006/relationships/hyperlink" Target="https://barttorvik.com/team.php?team=Louisville&amp;year=2019" TargetMode="External"/><Relationship Id="rId124" Type="http://schemas.openxmlformats.org/officeDocument/2006/relationships/hyperlink" Target="https://barttorvik.com/trank.php?&amp;begin=20190131&amp;end=20190311&amp;conlimit=All&amp;year=2019&amp;top=0&amp;venue=A-N&amp;type=All&amp;mingames=0&amp;quad=5&amp;rpi=" TargetMode="External"/><Relationship Id="rId527" Type="http://schemas.openxmlformats.org/officeDocument/2006/relationships/hyperlink" Target="https://barttorvik.com/team.php?team=Lipscomb&amp;year=2019" TargetMode="External"/><Relationship Id="rId569" Type="http://schemas.openxmlformats.org/officeDocument/2006/relationships/hyperlink" Target="https://barttorvik.com/team.php?team=Villanova&amp;year=2019" TargetMode="External"/><Relationship Id="rId734" Type="http://schemas.openxmlformats.org/officeDocument/2006/relationships/hyperlink" Target="https://barttorvik.com/team.php?team=Hampton&amp;year=2019" TargetMode="External"/><Relationship Id="rId776" Type="http://schemas.openxmlformats.org/officeDocument/2006/relationships/hyperlink" Target="https://barttorvik.com/team.php?team=North+Dakota&amp;year=2019" TargetMode="External"/><Relationship Id="rId70" Type="http://schemas.openxmlformats.org/officeDocument/2006/relationships/hyperlink" Target="https://barttorvik.com/team.php?team=Fresno+St.&amp;year=2019" TargetMode="External"/><Relationship Id="rId166" Type="http://schemas.openxmlformats.org/officeDocument/2006/relationships/hyperlink" Target="https://barttorvik.com/team.php?team=Villanova&amp;year=2019" TargetMode="External"/><Relationship Id="rId331" Type="http://schemas.openxmlformats.org/officeDocument/2006/relationships/hyperlink" Target="https://barttorvik.com/team.php?team=Morehead+St.&amp;year=2019" TargetMode="External"/><Relationship Id="rId373" Type="http://schemas.openxmlformats.org/officeDocument/2006/relationships/hyperlink" Target="https://barttorvik.com/team.php?team=North+Texas&amp;year=2019" TargetMode="External"/><Relationship Id="rId429" Type="http://schemas.openxmlformats.org/officeDocument/2006/relationships/hyperlink" Target="https://barttorvik.com/team.php?team=Jackson+St.&amp;year=2019" TargetMode="External"/><Relationship Id="rId580" Type="http://schemas.openxmlformats.org/officeDocument/2006/relationships/hyperlink" Target="https://barttorvik.com/team.php?team=Oregon+St.&amp;year=2019" TargetMode="External"/><Relationship Id="rId636" Type="http://schemas.openxmlformats.org/officeDocument/2006/relationships/hyperlink" Target="https://barttorvik.com/team.php?team=North+Florida&amp;year=2019" TargetMode="External"/><Relationship Id="rId801" Type="http://schemas.openxmlformats.org/officeDocument/2006/relationships/hyperlink" Target="https://barttorvik.com/team.php?team=Cal+St.+Bakersfield&amp;year=2019" TargetMode="External"/><Relationship Id="rId1" Type="http://schemas.openxmlformats.org/officeDocument/2006/relationships/hyperlink" Target="https://barttorvik.com/trank.php?sort=0&amp;begin=20190131&amp;end=20190311&amp;conlimit=All&amp;year=2019&amp;top=0&amp;venue=A-N&amp;type=All&amp;mingames=0&amp;quad=5&amp;rpi=" TargetMode="External"/><Relationship Id="rId233" Type="http://schemas.openxmlformats.org/officeDocument/2006/relationships/hyperlink" Target="https://barttorvik.com/team.php?team=West+Virginia&amp;year=2019" TargetMode="External"/><Relationship Id="rId440" Type="http://schemas.openxmlformats.org/officeDocument/2006/relationships/hyperlink" Target="https://barttorvik.com/team.php?team=North+Carolina&amp;year=2019" TargetMode="External"/><Relationship Id="rId678" Type="http://schemas.openxmlformats.org/officeDocument/2006/relationships/hyperlink" Target="https://barttorvik.com/team.php?team=Marshall&amp;year=2019" TargetMode="External"/><Relationship Id="rId843" Type="http://schemas.openxmlformats.org/officeDocument/2006/relationships/hyperlink" Target="https://barttorvik.com/team.php?team=Niagara&amp;year=2019" TargetMode="External"/><Relationship Id="rId28" Type="http://schemas.openxmlformats.org/officeDocument/2006/relationships/hyperlink" Target="https://barttorvik.com/team.php?team=Marquette&amp;year=2019" TargetMode="External"/><Relationship Id="rId275" Type="http://schemas.openxmlformats.org/officeDocument/2006/relationships/hyperlink" Target="https://barttorvik.com/trank.php?&amp;begin=20190131&amp;end=20190311&amp;conlimit=All&amp;year=2019&amp;top=0&amp;venue=A-N&amp;type=All&amp;mingames=0&amp;quad=5&amp;rpi=" TargetMode="External"/><Relationship Id="rId300" Type="http://schemas.openxmlformats.org/officeDocument/2006/relationships/hyperlink" Target="https://barttorvik.com/team.php?team=NJIT&amp;year=2019" TargetMode="External"/><Relationship Id="rId482" Type="http://schemas.openxmlformats.org/officeDocument/2006/relationships/hyperlink" Target="https://barttorvik.com/team.php?team=Louisville&amp;year=2019" TargetMode="External"/><Relationship Id="rId538" Type="http://schemas.openxmlformats.org/officeDocument/2006/relationships/hyperlink" Target="https://barttorvik.com/team.php?team=St.+Bonaventure&amp;year=2019" TargetMode="External"/><Relationship Id="rId703" Type="http://schemas.openxmlformats.org/officeDocument/2006/relationships/hyperlink" Target="https://barttorvik.com/team.php?team=Texas+St.&amp;year=2019" TargetMode="External"/><Relationship Id="rId745" Type="http://schemas.openxmlformats.org/officeDocument/2006/relationships/hyperlink" Target="https://barttorvik.com/team.php?team=Southern+Utah&amp;year=2019" TargetMode="External"/><Relationship Id="rId81" Type="http://schemas.openxmlformats.org/officeDocument/2006/relationships/hyperlink" Target="https://barttorvik.com/team.php?team=Missouri&amp;year=2019" TargetMode="External"/><Relationship Id="rId135" Type="http://schemas.openxmlformats.org/officeDocument/2006/relationships/hyperlink" Target="https://barttorvik.com/team.php?team=Pepperdine&amp;year=2019" TargetMode="External"/><Relationship Id="rId177" Type="http://schemas.openxmlformats.org/officeDocument/2006/relationships/hyperlink" Target="https://barttorvik.com/team.php?team=St.+John%27s&amp;year=2019" TargetMode="External"/><Relationship Id="rId342" Type="http://schemas.openxmlformats.org/officeDocument/2006/relationships/hyperlink" Target="https://barttorvik.com/team.php?team=High+Point&amp;year=2019" TargetMode="External"/><Relationship Id="rId384" Type="http://schemas.openxmlformats.org/officeDocument/2006/relationships/hyperlink" Target="https://barttorvik.com/team.php?team=Mount+St.+Mary%27s&amp;year=2019" TargetMode="External"/><Relationship Id="rId591" Type="http://schemas.openxmlformats.org/officeDocument/2006/relationships/hyperlink" Target="https://barttorvik.com/team.php?team=Georgia+St.&amp;year=2019" TargetMode="External"/><Relationship Id="rId605" Type="http://schemas.openxmlformats.org/officeDocument/2006/relationships/hyperlink" Target="https://barttorvik.com/team.php?team=Montana&amp;year=2019" TargetMode="External"/><Relationship Id="rId787" Type="http://schemas.openxmlformats.org/officeDocument/2006/relationships/hyperlink" Target="https://barttorvik.com/team.php?team=Canisius&amp;year=2019" TargetMode="External"/><Relationship Id="rId812" Type="http://schemas.openxmlformats.org/officeDocument/2006/relationships/hyperlink" Target="https://barttorvik.com/team.php?team=Lafayette&amp;year=2019" TargetMode="External"/><Relationship Id="rId202" Type="http://schemas.openxmlformats.org/officeDocument/2006/relationships/hyperlink" Target="https://barttorvik.com/team.php?team=UNLV&amp;year=2019" TargetMode="External"/><Relationship Id="rId244" Type="http://schemas.openxmlformats.org/officeDocument/2006/relationships/hyperlink" Target="https://barttorvik.com/team.php?team=Ohio+St.&amp;year=2019" TargetMode="External"/><Relationship Id="rId647" Type="http://schemas.openxmlformats.org/officeDocument/2006/relationships/hyperlink" Target="https://barttorvik.com/team.php?team=Prairie+View+A%26M&amp;year=2019" TargetMode="External"/><Relationship Id="rId689" Type="http://schemas.openxmlformats.org/officeDocument/2006/relationships/hyperlink" Target="https://barttorvik.com/team.php?team=UT+Rio+Grande+Valley&amp;year=2019" TargetMode="External"/><Relationship Id="rId854" Type="http://schemas.openxmlformats.org/officeDocument/2006/relationships/hyperlink" Target="https://barttorvik.com/team.php?team=Southeast+Missouri+St.&amp;year=2019" TargetMode="External"/><Relationship Id="rId39" Type="http://schemas.openxmlformats.org/officeDocument/2006/relationships/hyperlink" Target="https://barttorvik.com/team.php?team=UCF&amp;year=2019" TargetMode="External"/><Relationship Id="rId286" Type="http://schemas.openxmlformats.org/officeDocument/2006/relationships/hyperlink" Target="https://barttorvik.com/team.php?team=Pittsburgh&amp;year=2019" TargetMode="External"/><Relationship Id="rId451" Type="http://schemas.openxmlformats.org/officeDocument/2006/relationships/hyperlink" Target="https://barttorvik.com/team.php?team=Michigan&amp;year=2019" TargetMode="External"/><Relationship Id="rId493" Type="http://schemas.openxmlformats.org/officeDocument/2006/relationships/hyperlink" Target="https://barttorvik.com/team.php?team=Auburn&amp;year=2019" TargetMode="External"/><Relationship Id="rId507" Type="http://schemas.openxmlformats.org/officeDocument/2006/relationships/hyperlink" Target="https://barttorvik.com/team.php?team=North+Carolina+St.&amp;year=2019" TargetMode="External"/><Relationship Id="rId549" Type="http://schemas.openxmlformats.org/officeDocument/2006/relationships/hyperlink" Target="https://barttorvik.com/team.php?team=Seton+Hall&amp;year=2019" TargetMode="External"/><Relationship Id="rId714" Type="http://schemas.openxmlformats.org/officeDocument/2006/relationships/hyperlink" Target="https://barttorvik.com/team.php?team=William+%26+Mary&amp;year=2019" TargetMode="External"/><Relationship Id="rId756" Type="http://schemas.openxmlformats.org/officeDocument/2006/relationships/hyperlink" Target="https://barttorvik.com/team.php?team=George+Mason&amp;year=2019" TargetMode="External"/><Relationship Id="rId50" Type="http://schemas.openxmlformats.org/officeDocument/2006/relationships/hyperlink" Target="https://barttorvik.com/trank.php?&amp;begin=20190131&amp;end=20190311&amp;conlimit=All&amp;year=2019&amp;top=0&amp;venue=A-N&amp;type=All&amp;mingames=0&amp;quad=5&amp;rpi=" TargetMode="External"/><Relationship Id="rId104" Type="http://schemas.openxmlformats.org/officeDocument/2006/relationships/hyperlink" Target="https://barttorvik.com/team.php?team=Northern+Colorado&amp;year=2019" TargetMode="External"/><Relationship Id="rId146" Type="http://schemas.openxmlformats.org/officeDocument/2006/relationships/hyperlink" Target="https://barttorvik.com/team.php?team=Fort+Wayne&amp;year=2019" TargetMode="External"/><Relationship Id="rId188" Type="http://schemas.openxmlformats.org/officeDocument/2006/relationships/hyperlink" Target="https://barttorvik.com/team.php?team=Hartford&amp;year=2019" TargetMode="External"/><Relationship Id="rId311" Type="http://schemas.openxmlformats.org/officeDocument/2006/relationships/hyperlink" Target="https://barttorvik.com/team.php?team=Northern+Arizona&amp;year=2019" TargetMode="External"/><Relationship Id="rId353" Type="http://schemas.openxmlformats.org/officeDocument/2006/relationships/hyperlink" Target="https://barttorvik.com/team.php?team=IUPUI&amp;year=2019" TargetMode="External"/><Relationship Id="rId395" Type="http://schemas.openxmlformats.org/officeDocument/2006/relationships/hyperlink" Target="https://barttorvik.com/team.php?team=New+Hampshire&amp;year=2019" TargetMode="External"/><Relationship Id="rId409" Type="http://schemas.openxmlformats.org/officeDocument/2006/relationships/hyperlink" Target="https://barttorvik.com/team.php?team=Morgan+St.&amp;year=2019" TargetMode="External"/><Relationship Id="rId560" Type="http://schemas.openxmlformats.org/officeDocument/2006/relationships/hyperlink" Target="https://barttorvik.com/team.php?team=Abilene+Christian&amp;year=2019" TargetMode="External"/><Relationship Id="rId798" Type="http://schemas.openxmlformats.org/officeDocument/2006/relationships/hyperlink" Target="https://barttorvik.com/team.php?team=Bethune+Cookman&amp;year=2019" TargetMode="External"/><Relationship Id="rId92" Type="http://schemas.openxmlformats.org/officeDocument/2006/relationships/hyperlink" Target="https://barttorvik.com/team.php?team=Liberty&amp;year=2019" TargetMode="External"/><Relationship Id="rId213" Type="http://schemas.openxmlformats.org/officeDocument/2006/relationships/hyperlink" Target="https://barttorvik.com/team.php?team=Butler&amp;year=2019" TargetMode="External"/><Relationship Id="rId420" Type="http://schemas.openxmlformats.org/officeDocument/2006/relationships/hyperlink" Target="https://barttorvik.com/team.php?team=North+Carolina+A%26T&amp;year=2019" TargetMode="External"/><Relationship Id="rId616" Type="http://schemas.openxmlformats.org/officeDocument/2006/relationships/hyperlink" Target="https://barttorvik.com/team.php?team=Oklahoma+St.&amp;year=2019" TargetMode="External"/><Relationship Id="rId658" Type="http://schemas.openxmlformats.org/officeDocument/2006/relationships/hyperlink" Target="https://barttorvik.com/team.php?team=Ball+St.&amp;year=2019" TargetMode="External"/><Relationship Id="rId823" Type="http://schemas.openxmlformats.org/officeDocument/2006/relationships/hyperlink" Target="https://barttorvik.com/team.php?team=Saint+Peter%27s&amp;year=2019" TargetMode="External"/><Relationship Id="rId865" Type="http://schemas.openxmlformats.org/officeDocument/2006/relationships/hyperlink" Target="https://barttorvik.com/team.php?team=Jackson+St.&amp;year=2019" TargetMode="External"/><Relationship Id="rId255" Type="http://schemas.openxmlformats.org/officeDocument/2006/relationships/hyperlink" Target="https://barttorvik.com/team.php?team=South+Dakota+St.&amp;year=2019" TargetMode="External"/><Relationship Id="rId297" Type="http://schemas.openxmlformats.org/officeDocument/2006/relationships/hyperlink" Target="https://barttorvik.com/team.php?team=Southeastern+Louisiana&amp;year=2019" TargetMode="External"/><Relationship Id="rId462" Type="http://schemas.openxmlformats.org/officeDocument/2006/relationships/hyperlink" Target="https://barttorvik.com/team.php?team=Clemson&amp;year=2019" TargetMode="External"/><Relationship Id="rId518" Type="http://schemas.openxmlformats.org/officeDocument/2006/relationships/hyperlink" Target="https://barttorvik.com/team.php?team=Arkansas&amp;year=2019" TargetMode="External"/><Relationship Id="rId725" Type="http://schemas.openxmlformats.org/officeDocument/2006/relationships/hyperlink" Target="https://barttorvik.com/team.php?team=Binghamton&amp;year=2019" TargetMode="External"/><Relationship Id="rId115" Type="http://schemas.openxmlformats.org/officeDocument/2006/relationships/hyperlink" Target="https://barttorvik.com/team.php?team=Providence&amp;year=2019" TargetMode="External"/><Relationship Id="rId157" Type="http://schemas.openxmlformats.org/officeDocument/2006/relationships/hyperlink" Target="https://barttorvik.com/team.php?team=Oregon&amp;year=2019" TargetMode="External"/><Relationship Id="rId322" Type="http://schemas.openxmlformats.org/officeDocument/2006/relationships/hyperlink" Target="https://barttorvik.com/team.php?team=Youngstown+St.&amp;year=2019" TargetMode="External"/><Relationship Id="rId364" Type="http://schemas.openxmlformats.org/officeDocument/2006/relationships/hyperlink" Target="https://barttorvik.com/team.php?team=Nicholls+St.&amp;year=2019" TargetMode="External"/><Relationship Id="rId767" Type="http://schemas.openxmlformats.org/officeDocument/2006/relationships/hyperlink" Target="https://barttorvik.com/team.php?team=Morehead+St.&amp;year=2019" TargetMode="External"/><Relationship Id="rId61" Type="http://schemas.openxmlformats.org/officeDocument/2006/relationships/hyperlink" Target="https://barttorvik.com/team.php?team=Belmont&amp;year=2019" TargetMode="External"/><Relationship Id="rId199" Type="http://schemas.openxmlformats.org/officeDocument/2006/relationships/hyperlink" Target="https://barttorvik.com/team.php?team=Hofstra&amp;year=2019" TargetMode="External"/><Relationship Id="rId571" Type="http://schemas.openxmlformats.org/officeDocument/2006/relationships/hyperlink" Target="https://barttorvik.com/team.php?team=Oklahoma&amp;year=2019" TargetMode="External"/><Relationship Id="rId627" Type="http://schemas.openxmlformats.org/officeDocument/2006/relationships/hyperlink" Target="https://barttorvik.com/team.php?team=Iona&amp;year=2019" TargetMode="External"/><Relationship Id="rId669" Type="http://schemas.openxmlformats.org/officeDocument/2006/relationships/hyperlink" Target="https://barttorvik.com/team.php?team=Arizona&amp;year=2019" TargetMode="External"/><Relationship Id="rId834" Type="http://schemas.openxmlformats.org/officeDocument/2006/relationships/hyperlink" Target="https://barttorvik.com/team.php?team=Portland+St.&amp;year=2019" TargetMode="External"/><Relationship Id="rId19" Type="http://schemas.openxmlformats.org/officeDocument/2006/relationships/hyperlink" Target="https://barttorvik.com/team.php?team=Clemson&amp;year=2019" TargetMode="External"/><Relationship Id="rId224" Type="http://schemas.openxmlformats.org/officeDocument/2006/relationships/hyperlink" Target="https://barttorvik.com/team.php?team=Northern+Kentucky&amp;year=2019" TargetMode="External"/><Relationship Id="rId266" Type="http://schemas.openxmlformats.org/officeDocument/2006/relationships/hyperlink" Target="https://barttorvik.com/team.php?team=Louisiana+Lafayette&amp;year=2019" TargetMode="External"/><Relationship Id="rId431" Type="http://schemas.openxmlformats.org/officeDocument/2006/relationships/hyperlink" Target="https://barttorvik.com/team.php?team=McNeese+St.&amp;year=2019" TargetMode="External"/><Relationship Id="rId473" Type="http://schemas.openxmlformats.org/officeDocument/2006/relationships/hyperlink" Target="https://barttorvik.com/team.php?team=Wofford&amp;year=2019" TargetMode="External"/><Relationship Id="rId529" Type="http://schemas.openxmlformats.org/officeDocument/2006/relationships/hyperlink" Target="https://barttorvik.com/team.php?team=Minnesota&amp;year=2019" TargetMode="External"/><Relationship Id="rId680" Type="http://schemas.openxmlformats.org/officeDocument/2006/relationships/hyperlink" Target="https://barttorvik.com/team.php?team=Eastern+Washington&amp;year=2019" TargetMode="External"/><Relationship Id="rId736" Type="http://schemas.openxmlformats.org/officeDocument/2006/relationships/hyperlink" Target="https://barttorvik.com/team.php?team=NJIT&amp;year=2019" TargetMode="External"/><Relationship Id="rId30" Type="http://schemas.openxmlformats.org/officeDocument/2006/relationships/hyperlink" Target="https://barttorvik.com/team.php?team=Wisconsin&amp;year=2019" TargetMode="External"/><Relationship Id="rId126" Type="http://schemas.openxmlformats.org/officeDocument/2006/relationships/hyperlink" Target="https://barttorvik.com/team.php?team=Oklahoma&amp;year=2019" TargetMode="External"/><Relationship Id="rId168" Type="http://schemas.openxmlformats.org/officeDocument/2006/relationships/hyperlink" Target="https://barttorvik.com/team.php?team=Old+Dominion&amp;year=2019" TargetMode="External"/><Relationship Id="rId333" Type="http://schemas.openxmlformats.org/officeDocument/2006/relationships/hyperlink" Target="https://barttorvik.com/team.php?team=Arkansas+St.&amp;year=2019" TargetMode="External"/><Relationship Id="rId540" Type="http://schemas.openxmlformats.org/officeDocument/2006/relationships/hyperlink" Target="https://barttorvik.com/team.php?team=Murray+St.&amp;year=2019" TargetMode="External"/><Relationship Id="rId778" Type="http://schemas.openxmlformats.org/officeDocument/2006/relationships/hyperlink" Target="https://barttorvik.com/team.php?team=La+Salle&amp;year=2019" TargetMode="External"/><Relationship Id="rId72" Type="http://schemas.openxmlformats.org/officeDocument/2006/relationships/hyperlink" Target="https://barttorvik.com/team.php?team=UC+Irvine&amp;year=2019" TargetMode="External"/><Relationship Id="rId375" Type="http://schemas.openxmlformats.org/officeDocument/2006/relationships/hyperlink" Target="https://barttorvik.com/team.php?team=Lafayette&amp;year=2019" TargetMode="External"/><Relationship Id="rId582" Type="http://schemas.openxmlformats.org/officeDocument/2006/relationships/hyperlink" Target="https://barttorvik.com/team.php?team=Alabama&amp;year=2019" TargetMode="External"/><Relationship Id="rId638" Type="http://schemas.openxmlformats.org/officeDocument/2006/relationships/hyperlink" Target="https://barttorvik.com/team.php?team=Santa+Clara&amp;year=2019" TargetMode="External"/><Relationship Id="rId803" Type="http://schemas.openxmlformats.org/officeDocument/2006/relationships/hyperlink" Target="https://barttorvik.com/team.php?team=Evansville&amp;year=2019" TargetMode="External"/><Relationship Id="rId845" Type="http://schemas.openxmlformats.org/officeDocument/2006/relationships/hyperlink" Target="https://barttorvik.com/trank.php?&amp;begin=20190131&amp;end=20190318&amp;conlimit=All&amp;year=2019&amp;top=0&amp;venue=A-N&amp;type=All&amp;mingames=0&amp;quad=5&amp;rpi=" TargetMode="External"/><Relationship Id="rId3" Type="http://schemas.openxmlformats.org/officeDocument/2006/relationships/hyperlink" Target="https://barttorvik.com/team.php?team=North+Carolina&amp;year=2019" TargetMode="External"/><Relationship Id="rId235" Type="http://schemas.openxmlformats.org/officeDocument/2006/relationships/hyperlink" Target="https://barttorvik.com/team.php?team=Montana&amp;year=2019" TargetMode="External"/><Relationship Id="rId277" Type="http://schemas.openxmlformats.org/officeDocument/2006/relationships/hyperlink" Target="https://barttorvik.com/team.php?team=Vermont&amp;year=2019" TargetMode="External"/><Relationship Id="rId400" Type="http://schemas.openxmlformats.org/officeDocument/2006/relationships/hyperlink" Target="https://barttorvik.com/team.php?team=Tennessee+St.&amp;year=2019" TargetMode="External"/><Relationship Id="rId442" Type="http://schemas.openxmlformats.org/officeDocument/2006/relationships/hyperlink" Target="https://barttorvik.com/team.php?team=Houston&amp;year=2019" TargetMode="External"/><Relationship Id="rId484" Type="http://schemas.openxmlformats.org/officeDocument/2006/relationships/hyperlink" Target="https://barttorvik.com/team.php?team=Wisconsin&amp;year=2019" TargetMode="External"/><Relationship Id="rId705" Type="http://schemas.openxmlformats.org/officeDocument/2006/relationships/hyperlink" Target="https://barttorvik.com/team.php?team=Brown&amp;year=2019" TargetMode="External"/><Relationship Id="rId137" Type="http://schemas.openxmlformats.org/officeDocument/2006/relationships/hyperlink" Target="https://barttorvik.com/team.php?team=Utah&amp;year=2019" TargetMode="External"/><Relationship Id="rId302" Type="http://schemas.openxmlformats.org/officeDocument/2006/relationships/hyperlink" Target="https://barttorvik.com/team.php?team=Valparaiso&amp;year=2019" TargetMode="External"/><Relationship Id="rId344" Type="http://schemas.openxmlformats.org/officeDocument/2006/relationships/hyperlink" Target="https://barttorvik.com/team.php?team=Navy&amp;year=2019" TargetMode="External"/><Relationship Id="rId691" Type="http://schemas.openxmlformats.org/officeDocument/2006/relationships/hyperlink" Target="https://barttorvik.com/team.php?team=UC+Davis&amp;year=2019" TargetMode="External"/><Relationship Id="rId747" Type="http://schemas.openxmlformats.org/officeDocument/2006/relationships/hyperlink" Target="https://barttorvik.com/team.php?team=Texas+Southern&amp;year=2019" TargetMode="External"/><Relationship Id="rId789" Type="http://schemas.openxmlformats.org/officeDocument/2006/relationships/hyperlink" Target="https://barttorvik.com/team.php?team=IUPUI&amp;year=2019" TargetMode="External"/><Relationship Id="rId41" Type="http://schemas.openxmlformats.org/officeDocument/2006/relationships/hyperlink" Target="https://barttorvik.com/team.php?team=LSU&amp;year=2019" TargetMode="External"/><Relationship Id="rId83" Type="http://schemas.openxmlformats.org/officeDocument/2006/relationships/hyperlink" Target="https://barttorvik.com/team.php?team=Iowa+St.&amp;year=2019" TargetMode="External"/><Relationship Id="rId179" Type="http://schemas.openxmlformats.org/officeDocument/2006/relationships/hyperlink" Target="https://barttorvik.com/team.php?team=Iona&amp;year=2019" TargetMode="External"/><Relationship Id="rId386" Type="http://schemas.openxmlformats.org/officeDocument/2006/relationships/hyperlink" Target="https://barttorvik.com/team.php?team=Drexel&amp;year=2019" TargetMode="External"/><Relationship Id="rId551" Type="http://schemas.openxmlformats.org/officeDocument/2006/relationships/hyperlink" Target="https://barttorvik.com/team.php?team=Georgia+Southern&amp;year=2019" TargetMode="External"/><Relationship Id="rId593" Type="http://schemas.openxmlformats.org/officeDocument/2006/relationships/hyperlink" Target="https://barttorvik.com/team.php?team=Jacksonville+St.&amp;year=2019" TargetMode="External"/><Relationship Id="rId607" Type="http://schemas.openxmlformats.org/officeDocument/2006/relationships/hyperlink" Target="https://barttorvik.com/team.php?team=Northwestern&amp;year=2019" TargetMode="External"/><Relationship Id="rId649" Type="http://schemas.openxmlformats.org/officeDocument/2006/relationships/hyperlink" Target="https://barttorvik.com/team.php?team=Georgia&amp;year=2019" TargetMode="External"/><Relationship Id="rId814" Type="http://schemas.openxmlformats.org/officeDocument/2006/relationships/hyperlink" Target="https://barttorvik.com/team.php?team=Longwood&amp;year=2019" TargetMode="External"/><Relationship Id="rId856" Type="http://schemas.openxmlformats.org/officeDocument/2006/relationships/hyperlink" Target="https://barttorvik.com/team.php?team=Central+Connecticut&amp;year=2019" TargetMode="External"/><Relationship Id="rId190" Type="http://schemas.openxmlformats.org/officeDocument/2006/relationships/hyperlink" Target="https://barttorvik.com/team.php?team=Ball+St.&amp;year=2019" TargetMode="External"/><Relationship Id="rId204" Type="http://schemas.openxmlformats.org/officeDocument/2006/relationships/hyperlink" Target="https://barttorvik.com/team.php?team=California&amp;year=2019" TargetMode="External"/><Relationship Id="rId246" Type="http://schemas.openxmlformats.org/officeDocument/2006/relationships/hyperlink" Target="https://barttorvik.com/team.php?team=San+Francisco&amp;year=2019" TargetMode="External"/><Relationship Id="rId288" Type="http://schemas.openxmlformats.org/officeDocument/2006/relationships/hyperlink" Target="https://barttorvik.com/team.php?team=UC+Santa+Barbara&amp;year=2019" TargetMode="External"/><Relationship Id="rId411" Type="http://schemas.openxmlformats.org/officeDocument/2006/relationships/hyperlink" Target="https://barttorvik.com/team.php?team=Stephen+F.+Austin&amp;year=2019" TargetMode="External"/><Relationship Id="rId453" Type="http://schemas.openxmlformats.org/officeDocument/2006/relationships/hyperlink" Target="https://barttorvik.com/team.php?team=Gonzaga&amp;year=2019" TargetMode="External"/><Relationship Id="rId509" Type="http://schemas.openxmlformats.org/officeDocument/2006/relationships/hyperlink" Target="https://barttorvik.com/team.php?team=UC+Irvine&amp;year=2019" TargetMode="External"/><Relationship Id="rId660" Type="http://schemas.openxmlformats.org/officeDocument/2006/relationships/hyperlink" Target="https://barttorvik.com/team.php?team=Bradley&amp;year=2019" TargetMode="External"/><Relationship Id="rId106" Type="http://schemas.openxmlformats.org/officeDocument/2006/relationships/hyperlink" Target="https://barttorvik.com/team.php?team=Baylor&amp;year=2019" TargetMode="External"/><Relationship Id="rId313" Type="http://schemas.openxmlformats.org/officeDocument/2006/relationships/hyperlink" Target="https://barttorvik.com/team.php?team=Mercer&amp;year=2019" TargetMode="External"/><Relationship Id="rId495" Type="http://schemas.openxmlformats.org/officeDocument/2006/relationships/hyperlink" Target="https://barttorvik.com/team.php?team=Syracuse&amp;year=2019" TargetMode="External"/><Relationship Id="rId716" Type="http://schemas.openxmlformats.org/officeDocument/2006/relationships/hyperlink" Target="https://barttorvik.com/team.php?team=Quinnipiac&amp;year=2019" TargetMode="External"/><Relationship Id="rId758" Type="http://schemas.openxmlformats.org/officeDocument/2006/relationships/hyperlink" Target="https://barttorvik.com/team.php?team=Youngstown+St.&amp;year=2019" TargetMode="External"/><Relationship Id="rId10" Type="http://schemas.openxmlformats.org/officeDocument/2006/relationships/hyperlink" Target="https://barttorvik.com/team.php?team=Houston&amp;year=2019" TargetMode="External"/><Relationship Id="rId52" Type="http://schemas.openxmlformats.org/officeDocument/2006/relationships/hyperlink" Target="https://barttorvik.com/team.php?team=Mississippi&amp;year=2019" TargetMode="External"/><Relationship Id="rId94" Type="http://schemas.openxmlformats.org/officeDocument/2006/relationships/hyperlink" Target="https://barttorvik.com/team.php?team=Minnesota&amp;year=2019" TargetMode="External"/><Relationship Id="rId148" Type="http://schemas.openxmlformats.org/officeDocument/2006/relationships/hyperlink" Target="https://barttorvik.com/team.php?team=Austin+Peay&amp;year=2019" TargetMode="External"/><Relationship Id="rId355" Type="http://schemas.openxmlformats.org/officeDocument/2006/relationships/hyperlink" Target="https://barttorvik.com/trank.php?&amp;begin=20190131&amp;end=20190311&amp;conlimit=All&amp;year=2019&amp;top=0&amp;venue=A-N&amp;type=All&amp;mingames=0&amp;quad=5&amp;rpi=" TargetMode="External"/><Relationship Id="rId397" Type="http://schemas.openxmlformats.org/officeDocument/2006/relationships/hyperlink" Target="https://barttorvik.com/team.php?team=Arkansas+Pine+Bluff&amp;year=2019" TargetMode="External"/><Relationship Id="rId520" Type="http://schemas.openxmlformats.org/officeDocument/2006/relationships/hyperlink" Target="https://barttorvik.com/team.php?team=Creighton&amp;year=2019" TargetMode="External"/><Relationship Id="rId562" Type="http://schemas.openxmlformats.org/officeDocument/2006/relationships/hyperlink" Target="https://barttorvik.com/team.php?team=Baylor&amp;year=2019" TargetMode="External"/><Relationship Id="rId618" Type="http://schemas.openxmlformats.org/officeDocument/2006/relationships/hyperlink" Target="https://barttorvik.com/team.php?team=American&amp;year=2019" TargetMode="External"/><Relationship Id="rId825" Type="http://schemas.openxmlformats.org/officeDocument/2006/relationships/hyperlink" Target="https://barttorvik.com/team.php?team=Western+Illinois&amp;year=2019" TargetMode="External"/><Relationship Id="rId215" Type="http://schemas.openxmlformats.org/officeDocument/2006/relationships/hyperlink" Target="https://barttorvik.com/trank.php?&amp;begin=20190131&amp;end=20190311&amp;conlimit=All&amp;year=2019&amp;top=0&amp;venue=A-N&amp;type=All&amp;mingames=0&amp;quad=5&amp;rpi=" TargetMode="External"/><Relationship Id="rId257" Type="http://schemas.openxmlformats.org/officeDocument/2006/relationships/hyperlink" Target="https://barttorvik.com/team.php?team=North+Dakota+St.&amp;year=2019" TargetMode="External"/><Relationship Id="rId422" Type="http://schemas.openxmlformats.org/officeDocument/2006/relationships/hyperlink" Target="https://barttorvik.com/team.php?team=Southern&amp;year=2019" TargetMode="External"/><Relationship Id="rId464" Type="http://schemas.openxmlformats.org/officeDocument/2006/relationships/hyperlink" Target="https://barttorvik.com/team.php?team=Marquette&amp;year=2019" TargetMode="External"/><Relationship Id="rId867" Type="http://schemas.openxmlformats.org/officeDocument/2006/relationships/hyperlink" Target="https://barttorvik.com/team.php?team=McNeese+St.&amp;year=2019" TargetMode="External"/><Relationship Id="rId299" Type="http://schemas.openxmlformats.org/officeDocument/2006/relationships/hyperlink" Target="https://barttorvik.com/team.php?team=South+Dakota&amp;year=2019" TargetMode="External"/><Relationship Id="rId727" Type="http://schemas.openxmlformats.org/officeDocument/2006/relationships/hyperlink" Target="https://barttorvik.com/team.php?team=Fordham&amp;year=2019" TargetMode="External"/><Relationship Id="rId63" Type="http://schemas.openxmlformats.org/officeDocument/2006/relationships/hyperlink" Target="https://barttorvik.com/team.php?team=Furman&amp;year=2019" TargetMode="External"/><Relationship Id="rId159" Type="http://schemas.openxmlformats.org/officeDocument/2006/relationships/hyperlink" Target="https://barttorvik.com/team.php?team=Northwestern&amp;year=2019" TargetMode="External"/><Relationship Id="rId366" Type="http://schemas.openxmlformats.org/officeDocument/2006/relationships/hyperlink" Target="https://barttorvik.com/team.php?team=Massachusetts&amp;year=2019" TargetMode="External"/><Relationship Id="rId573" Type="http://schemas.openxmlformats.org/officeDocument/2006/relationships/hyperlink" Target="https://barttorvik.com/team.php?team=Temple&amp;year=2019" TargetMode="External"/><Relationship Id="rId780" Type="http://schemas.openxmlformats.org/officeDocument/2006/relationships/hyperlink" Target="https://barttorvik.com/team.php?team=New+Mexico&amp;year=2019" TargetMode="External"/><Relationship Id="rId226" Type="http://schemas.openxmlformats.org/officeDocument/2006/relationships/hyperlink" Target="https://barttorvik.com/team.php?team=Georgetown&amp;year=2019" TargetMode="External"/><Relationship Id="rId433" Type="http://schemas.openxmlformats.org/officeDocument/2006/relationships/hyperlink" Target="https://barttorvik.com/team.php?team=Delaware+St.&amp;year=2019" TargetMode="External"/><Relationship Id="rId640" Type="http://schemas.openxmlformats.org/officeDocument/2006/relationships/hyperlink" Target="https://barttorvik.com/team.php?team=Kent+St.&amp;year=2019" TargetMode="External"/><Relationship Id="rId738" Type="http://schemas.openxmlformats.org/officeDocument/2006/relationships/hyperlink" Target="https://barttorvik.com/team.php?team=Valparaiso&amp;year=2019" TargetMode="External"/><Relationship Id="rId74" Type="http://schemas.openxmlformats.org/officeDocument/2006/relationships/hyperlink" Target="https://barttorvik.com/team.php?team=New+Mexico+St.&amp;year=2019" TargetMode="External"/><Relationship Id="rId377" Type="http://schemas.openxmlformats.org/officeDocument/2006/relationships/hyperlink" Target="https://barttorvik.com/team.php?team=Houston+Christian&amp;year=2019" TargetMode="External"/><Relationship Id="rId500" Type="http://schemas.openxmlformats.org/officeDocument/2006/relationships/hyperlink" Target="https://barttorvik.com/team.php?team=New+Mexico+St.&amp;year=2019" TargetMode="External"/><Relationship Id="rId584" Type="http://schemas.openxmlformats.org/officeDocument/2006/relationships/hyperlink" Target="https://barttorvik.com/team.php?team=Colgate&amp;year=2019" TargetMode="External"/><Relationship Id="rId805" Type="http://schemas.openxmlformats.org/officeDocument/2006/relationships/hyperlink" Target="https://barttorvik.com/team.php?team=Rice&amp;year=2019" TargetMode="External"/><Relationship Id="rId5" Type="http://schemas.openxmlformats.org/officeDocument/2006/relationships/hyperlink" Target="https://barttorvik.com/team.php?team=Virginia&amp;year=2019" TargetMode="External"/><Relationship Id="rId237" Type="http://schemas.openxmlformats.org/officeDocument/2006/relationships/hyperlink" Target="https://barttorvik.com/team.php?team=UC+Davis&amp;year=2019" TargetMode="External"/><Relationship Id="rId791" Type="http://schemas.openxmlformats.org/officeDocument/2006/relationships/hyperlink" Target="https://barttorvik.com/team.php?team=Oral+Roberts&amp;year=2019" TargetMode="External"/><Relationship Id="rId444" Type="http://schemas.openxmlformats.org/officeDocument/2006/relationships/hyperlink" Target="https://barttorvik.com/team.php?team=Virginia&amp;year=2019" TargetMode="External"/><Relationship Id="rId651" Type="http://schemas.openxmlformats.org/officeDocument/2006/relationships/hyperlink" Target="https://barttorvik.com/team.php?team=Georgia+Tech&amp;year=2019" TargetMode="External"/><Relationship Id="rId749" Type="http://schemas.openxmlformats.org/officeDocument/2006/relationships/hyperlink" Target="https://barttorvik.com/team.php?team=Mercer&amp;year=2019" TargetMode="External"/><Relationship Id="rId290" Type="http://schemas.openxmlformats.org/officeDocument/2006/relationships/hyperlink" Target="https://barttorvik.com/team.php?team=Fairleigh+Dickinson&amp;year=2019" TargetMode="External"/><Relationship Id="rId304" Type="http://schemas.openxmlformats.org/officeDocument/2006/relationships/hyperlink" Target="https://barttorvik.com/team.php?team=Army&amp;year=2019" TargetMode="External"/><Relationship Id="rId388" Type="http://schemas.openxmlformats.org/officeDocument/2006/relationships/hyperlink" Target="https://barttorvik.com/team.php?team=Florida+A%26M&amp;year=2019" TargetMode="External"/><Relationship Id="rId511" Type="http://schemas.openxmlformats.org/officeDocument/2006/relationships/hyperlink" Target="https://barttorvik.com/team.php?team=UCF&amp;year=2019" TargetMode="External"/><Relationship Id="rId609" Type="http://schemas.openxmlformats.org/officeDocument/2006/relationships/hyperlink" Target="https://barttorvik.com/team.php?team=Washington&amp;year=2019" TargetMode="External"/><Relationship Id="rId85" Type="http://schemas.openxmlformats.org/officeDocument/2006/relationships/hyperlink" Target="https://barttorvik.com/team.php?team=San+Diego&amp;year=2019" TargetMode="External"/><Relationship Id="rId150" Type="http://schemas.openxmlformats.org/officeDocument/2006/relationships/hyperlink" Target="https://barttorvik.com/team.php?team=Jacksonville+St.&amp;year=2019" TargetMode="External"/><Relationship Id="rId595" Type="http://schemas.openxmlformats.org/officeDocument/2006/relationships/hyperlink" Target="https://barttorvik.com/team.php?team=Yale&amp;year=2019" TargetMode="External"/><Relationship Id="rId816" Type="http://schemas.openxmlformats.org/officeDocument/2006/relationships/hyperlink" Target="https://barttorvik.com/team.php?team=St.+Francis+NY&amp;year=2019" TargetMode="External"/><Relationship Id="rId248" Type="http://schemas.openxmlformats.org/officeDocument/2006/relationships/hyperlink" Target="https://barttorvik.com/team.php?team=Louisiana+Tech&amp;year=2019" TargetMode="External"/><Relationship Id="rId455" Type="http://schemas.openxmlformats.org/officeDocument/2006/relationships/hyperlink" Target="https://barttorvik.com/team.php?team=Texas+Tech&amp;year=2019" TargetMode="External"/><Relationship Id="rId662" Type="http://schemas.openxmlformats.org/officeDocument/2006/relationships/hyperlink" Target="https://barttorvik.com/team.php?team=Gardner+Webb&amp;year=2019" TargetMode="External"/><Relationship Id="rId12" Type="http://schemas.openxmlformats.org/officeDocument/2006/relationships/hyperlink" Target="https://barttorvik.com/team.php?team=Gonzaga&amp;year=2019" TargetMode="External"/><Relationship Id="rId108" Type="http://schemas.openxmlformats.org/officeDocument/2006/relationships/hyperlink" Target="https://barttorvik.com/team.php?team=Rutgers&amp;year=2019" TargetMode="External"/><Relationship Id="rId315" Type="http://schemas.openxmlformats.org/officeDocument/2006/relationships/hyperlink" Target="https://barttorvik.com/team.php?team=Presbyterian&amp;year=2019" TargetMode="External"/><Relationship Id="rId522" Type="http://schemas.openxmlformats.org/officeDocument/2006/relationships/hyperlink" Target="https://barttorvik.com/team.php?team=San+Diego&amp;year=2019" TargetMode="External"/><Relationship Id="rId96" Type="http://schemas.openxmlformats.org/officeDocument/2006/relationships/hyperlink" Target="https://barttorvik.com/team.php?team=Auburn&amp;year=2019" TargetMode="External"/><Relationship Id="rId161" Type="http://schemas.openxmlformats.org/officeDocument/2006/relationships/hyperlink" Target="https://barttorvik.com/team.php?team=Davidson&amp;year=2019" TargetMode="External"/><Relationship Id="rId399" Type="http://schemas.openxmlformats.org/officeDocument/2006/relationships/hyperlink" Target="https://barttorvik.com/team.php?team=UMBC&amp;year=2019" TargetMode="External"/><Relationship Id="rId827" Type="http://schemas.openxmlformats.org/officeDocument/2006/relationships/hyperlink" Target="https://barttorvik.com/team.php?team=North+Carolina+Central&amp;year=2019" TargetMode="External"/><Relationship Id="rId259" Type="http://schemas.openxmlformats.org/officeDocument/2006/relationships/hyperlink" Target="https://barttorvik.com/team.php?team=Quinnipiac&amp;year=2019" TargetMode="External"/><Relationship Id="rId466" Type="http://schemas.openxmlformats.org/officeDocument/2006/relationships/hyperlink" Target="https://barttorvik.com/team.php?team=Kansas+St.&amp;year=2019" TargetMode="External"/><Relationship Id="rId673" Type="http://schemas.openxmlformats.org/officeDocument/2006/relationships/hyperlink" Target="https://barttorvik.com/team.php?team=Charleston+Southern&amp;year=2019" TargetMode="External"/><Relationship Id="rId23" Type="http://schemas.openxmlformats.org/officeDocument/2006/relationships/hyperlink" Target="https://barttorvik.com/team.php?team=Virginia+Tech&amp;year=2019" TargetMode="External"/><Relationship Id="rId119" Type="http://schemas.openxmlformats.org/officeDocument/2006/relationships/hyperlink" Target="https://barttorvik.com/team.php?team=Iowa&amp;year=2019" TargetMode="External"/><Relationship Id="rId326" Type="http://schemas.openxmlformats.org/officeDocument/2006/relationships/hyperlink" Target="https://barttorvik.com/team.php?team=Montana+St.&amp;year=2019" TargetMode="External"/><Relationship Id="rId533" Type="http://schemas.openxmlformats.org/officeDocument/2006/relationships/hyperlink" Target="https://barttorvik.com/team.php?team=Liberty&amp;year=2019" TargetMode="External"/><Relationship Id="rId740" Type="http://schemas.openxmlformats.org/officeDocument/2006/relationships/hyperlink" Target="https://barttorvik.com/trank.php?&amp;begin=20190131&amp;end=20190318&amp;conlimit=All&amp;year=2019&amp;top=0&amp;venue=A-N&amp;type=All&amp;mingames=0&amp;quad=5&amp;rpi=" TargetMode="External"/><Relationship Id="rId838" Type="http://schemas.openxmlformats.org/officeDocument/2006/relationships/hyperlink" Target="https://barttorvik.com/team.php?team=Arkansas+Pine+Bluff&amp;year=2019" TargetMode="External"/><Relationship Id="rId172" Type="http://schemas.openxmlformats.org/officeDocument/2006/relationships/hyperlink" Target="https://barttorvik.com/team.php?team=SMU&amp;year=2019" TargetMode="External"/><Relationship Id="rId477" Type="http://schemas.openxmlformats.org/officeDocument/2006/relationships/hyperlink" Target="https://barttorvik.com/team.php?team=LSU&amp;year=2019" TargetMode="External"/><Relationship Id="rId600" Type="http://schemas.openxmlformats.org/officeDocument/2006/relationships/hyperlink" Target="https://barttorvik.com/team.php?team=Penn&amp;year=2019" TargetMode="External"/><Relationship Id="rId684" Type="http://schemas.openxmlformats.org/officeDocument/2006/relationships/hyperlink" Target="https://barttorvik.com/team.php?team=South+Alabama&amp;year=2019" TargetMode="External"/><Relationship Id="rId337" Type="http://schemas.openxmlformats.org/officeDocument/2006/relationships/hyperlink" Target="https://barttorvik.com/team.php?team=Stetson&amp;year=2019" TargetMode="External"/><Relationship Id="rId34" Type="http://schemas.openxmlformats.org/officeDocument/2006/relationships/hyperlink" Target="https://barttorvik.com/team.php?team=Tennessee&amp;year=2019" TargetMode="External"/><Relationship Id="rId544" Type="http://schemas.openxmlformats.org/officeDocument/2006/relationships/hyperlink" Target="https://barttorvik.com/team.php?team=Fresno+St.&amp;year=2019" TargetMode="External"/><Relationship Id="rId751" Type="http://schemas.openxmlformats.org/officeDocument/2006/relationships/hyperlink" Target="https://barttorvik.com/team.php?team=Winthrop&amp;year=2019" TargetMode="External"/><Relationship Id="rId849" Type="http://schemas.openxmlformats.org/officeDocument/2006/relationships/hyperlink" Target="https://barttorvik.com/team.php?team=Northwestern+St.&amp;year=201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62527-61C8-4976-B79A-11F0B87E9EF4}">
  <dimension ref="A1:BH358"/>
  <sheetViews>
    <sheetView tabSelected="1" topLeftCell="AN1" zoomScaleNormal="100" workbookViewId="0">
      <selection activeCell="BC8" sqref="BC8"/>
    </sheetView>
  </sheetViews>
  <sheetFormatPr defaultRowHeight="15" x14ac:dyDescent="0.25"/>
  <cols>
    <col min="19" max="19" width="12" bestFit="1" customWidth="1"/>
    <col min="35" max="35" width="17.140625" customWidth="1"/>
    <col min="37" max="37" width="12.7109375" customWidth="1"/>
    <col min="42" max="42" width="11.5703125" customWidth="1"/>
    <col min="43" max="43" width="14.140625" customWidth="1"/>
    <col min="44" max="44" width="14.28515625" bestFit="1" customWidth="1"/>
    <col min="45" max="45" width="18" customWidth="1"/>
    <col min="48" max="48" width="14.5703125" bestFit="1" customWidth="1"/>
    <col min="49" max="49" width="22.7109375" bestFit="1" customWidth="1"/>
    <col min="51" max="51" width="11.42578125" bestFit="1" customWidth="1"/>
    <col min="55" max="55" width="21" bestFit="1" customWidth="1"/>
    <col min="59" max="59" width="22.7109375" bestFit="1" customWidth="1"/>
  </cols>
  <sheetData>
    <row r="1" spans="1:60" x14ac:dyDescent="0.25">
      <c r="A1" s="13" t="s">
        <v>26</v>
      </c>
      <c r="B1" s="13" t="s">
        <v>28</v>
      </c>
      <c r="C1" s="13" t="s">
        <v>29</v>
      </c>
      <c r="D1" s="13" t="s">
        <v>0</v>
      </c>
      <c r="E1" s="13" t="s">
        <v>1</v>
      </c>
      <c r="F1" s="13" t="s">
        <v>2</v>
      </c>
      <c r="G1" s="13" t="s">
        <v>3</v>
      </c>
      <c r="H1" s="13" t="s">
        <v>4</v>
      </c>
      <c r="I1" s="13" t="s">
        <v>5</v>
      </c>
      <c r="J1" s="13" t="s">
        <v>6</v>
      </c>
      <c r="K1" s="13" t="s">
        <v>7</v>
      </c>
      <c r="L1" s="13" t="s">
        <v>8</v>
      </c>
      <c r="M1" s="13" t="s">
        <v>9</v>
      </c>
      <c r="N1" s="13" t="s">
        <v>10</v>
      </c>
      <c r="O1" s="13" t="s">
        <v>11</v>
      </c>
      <c r="P1" s="13" t="s">
        <v>12</v>
      </c>
      <c r="Q1" s="13" t="s">
        <v>13</v>
      </c>
      <c r="R1" s="13" t="s">
        <v>14</v>
      </c>
      <c r="S1" s="421" t="s">
        <v>443</v>
      </c>
      <c r="T1" s="422" t="s">
        <v>444</v>
      </c>
      <c r="U1" s="421" t="s">
        <v>445</v>
      </c>
      <c r="V1" s="422" t="s">
        <v>446</v>
      </c>
      <c r="W1" s="422" t="s">
        <v>447</v>
      </c>
      <c r="X1" s="422" t="s">
        <v>449</v>
      </c>
      <c r="Y1" s="422" t="s">
        <v>448</v>
      </c>
      <c r="Z1" s="3" t="s">
        <v>15</v>
      </c>
      <c r="AA1" s="3" t="s">
        <v>442</v>
      </c>
      <c r="AB1" s="3" t="s">
        <v>16</v>
      </c>
      <c r="AC1" s="1" t="s">
        <v>17</v>
      </c>
      <c r="AD1" s="2" t="s">
        <v>18</v>
      </c>
      <c r="AE1" s="2" t="s">
        <v>431</v>
      </c>
      <c r="AF1" s="2" t="s">
        <v>432</v>
      </c>
      <c r="AG1" s="2" t="s">
        <v>433</v>
      </c>
      <c r="AH1" s="2" t="s">
        <v>434</v>
      </c>
      <c r="AI1" s="1" t="s">
        <v>450</v>
      </c>
      <c r="AJ1" s="1" t="s">
        <v>19</v>
      </c>
      <c r="AK1" s="2" t="s">
        <v>437</v>
      </c>
      <c r="AL1" s="1" t="s">
        <v>20</v>
      </c>
      <c r="AM1" s="2" t="s">
        <v>438</v>
      </c>
      <c r="AN1" s="1" t="s">
        <v>21</v>
      </c>
      <c r="AO1" s="1" t="s">
        <v>22</v>
      </c>
      <c r="AP1" s="1" t="s">
        <v>23</v>
      </c>
      <c r="AQ1" s="1" t="s">
        <v>24</v>
      </c>
      <c r="AR1" s="1" t="s">
        <v>25</v>
      </c>
      <c r="AS1" s="13" t="s">
        <v>22</v>
      </c>
      <c r="AT1" s="3" t="s">
        <v>439</v>
      </c>
      <c r="AU1" s="10" t="s">
        <v>390</v>
      </c>
      <c r="AV1" s="2" t="s">
        <v>440</v>
      </c>
      <c r="AW1" s="1" t="s">
        <v>391</v>
      </c>
      <c r="AX1" s="423" t="s">
        <v>451</v>
      </c>
      <c r="AY1" t="s">
        <v>441</v>
      </c>
      <c r="AZ1" t="s">
        <v>452</v>
      </c>
    </row>
    <row r="2" spans="1:60" x14ac:dyDescent="0.25">
      <c r="B2">
        <v>1</v>
      </c>
      <c r="C2">
        <v>1</v>
      </c>
      <c r="D2" t="s">
        <v>102</v>
      </c>
      <c r="E2">
        <v>73.676400000000001</v>
      </c>
      <c r="F2">
        <v>19</v>
      </c>
      <c r="G2">
        <v>72.211500000000001</v>
      </c>
      <c r="H2">
        <v>18</v>
      </c>
      <c r="I2">
        <v>113.184</v>
      </c>
      <c r="J2">
        <v>15</v>
      </c>
      <c r="K2">
        <v>120.084</v>
      </c>
      <c r="L2">
        <v>6</v>
      </c>
      <c r="M2">
        <v>91.745000000000005</v>
      </c>
      <c r="N2">
        <v>8</v>
      </c>
      <c r="O2">
        <v>88.091099999999997</v>
      </c>
      <c r="P2">
        <v>6</v>
      </c>
      <c r="Q2">
        <v>31.9925</v>
      </c>
      <c r="R2">
        <v>3</v>
      </c>
      <c r="S2">
        <f t="shared" ref="S2:S65" si="0">(K2-O2)/E2</f>
        <v>0.43423538609378315</v>
      </c>
      <c r="T2">
        <f t="shared" ref="T2:T65" si="1">RANK(S2,S:S,0)</f>
        <v>5</v>
      </c>
      <c r="U2">
        <f t="shared" ref="U2:U65" si="2">(K2^2)*E2</f>
        <v>1062425.9960846785</v>
      </c>
      <c r="V2">
        <f t="shared" ref="V2:V65" si="3">RANK(U2,U:U,0)</f>
        <v>3</v>
      </c>
      <c r="W2">
        <f t="shared" ref="W2:W65" si="4">O2^1.6/E2</f>
        <v>17.561550458595356</v>
      </c>
      <c r="X2">
        <f t="shared" ref="X2:X65" si="5">RANK(W2,W:W,1)</f>
        <v>1</v>
      </c>
      <c r="Y2">
        <f t="shared" ref="Y2:Y65" si="6">AVERAGE(X2,T2)</f>
        <v>3</v>
      </c>
      <c r="Z2">
        <v>0.97529999999999994</v>
      </c>
      <c r="AA2">
        <f t="shared" ref="AA2:AA65" si="7">RANK(Z2,Z:Z,0)</f>
        <v>2</v>
      </c>
      <c r="AB2">
        <v>0.96060000000000001</v>
      </c>
      <c r="AC2">
        <f t="shared" ref="AC2:AC65" si="8">(Z2+AB2)/2</f>
        <v>0.96794999999999998</v>
      </c>
      <c r="AD2">
        <f t="shared" ref="AD2:AD65" si="9">RANK(AC2,AC:AC,0)</f>
        <v>3</v>
      </c>
      <c r="AE2">
        <v>0.96089999999999998</v>
      </c>
      <c r="AF2">
        <f t="shared" ref="AF2:AF65" si="10">RANK(AE2,AE:AE,0)</f>
        <v>5</v>
      </c>
      <c r="AG2">
        <v>0.98640000000000005</v>
      </c>
      <c r="AH2">
        <f t="shared" ref="AH2:AH65" si="11">RANK(AG2,AG:AG,0)</f>
        <v>1</v>
      </c>
      <c r="AI2">
        <f t="shared" ref="AI2:AI65" si="12">(T2+V2+(AD2)+AF2+AH2+Y2)/6</f>
        <v>3.3333333333333335</v>
      </c>
      <c r="AJ2">
        <f>IF(C2=1,(AI2/Z2),REF)</f>
        <v>3.4177518028640765</v>
      </c>
      <c r="AK2">
        <f t="shared" ref="AK2:AK65" si="13">RANK(AJ2,AJ:AJ,1)</f>
        <v>1</v>
      </c>
      <c r="AL2">
        <f>IF(B2=1,(AI2/AC2),REF)</f>
        <v>3.4437040480741086</v>
      </c>
      <c r="AM2">
        <f t="shared" ref="AM2:AM65" si="14">RANK(AL2,AL:AL,1)</f>
        <v>1</v>
      </c>
      <c r="AN2">
        <f t="shared" ref="AN2:AN65" si="15">MIN(AK2,AM2,AD2)</f>
        <v>1</v>
      </c>
      <c r="AO2" t="str">
        <f t="shared" ref="AO2:AO65" si="16">D2</f>
        <v>Duke</v>
      </c>
      <c r="AP2">
        <f t="shared" ref="AP2:AP65" si="17">(Z2*(($BC$3)/((AJ2)))^(1/10))</f>
        <v>0.97529999999999994</v>
      </c>
      <c r="AQ2">
        <f t="shared" ref="AQ2:AQ65" si="18">(AC2*(($BC$2)/((AL2)))^(1/10))</f>
        <v>0.96794999999999998</v>
      </c>
      <c r="AR2">
        <f t="shared" ref="AR2:AR65" si="19">((AP2+AQ2)/2)^(1/2.5)</f>
        <v>0.98855189345916072</v>
      </c>
      <c r="AS2" s="7" t="str">
        <f t="shared" ref="AS2:AS65" si="20">AO2</f>
        <v>Duke</v>
      </c>
      <c r="AT2">
        <f t="shared" ref="AT2:AT65" si="21">RANK(AR2,AR:AR,0)</f>
        <v>1</v>
      </c>
      <c r="AU2">
        <f t="shared" ref="AU2:AU65" si="22">(AT2+AN2+AD2)/3</f>
        <v>1.6666666666666667</v>
      </c>
      <c r="AV2">
        <v>2</v>
      </c>
      <c r="AW2" t="str">
        <f t="shared" ref="AW2:AW65" si="23">AS2</f>
        <v>Duke</v>
      </c>
      <c r="AX2" t="str">
        <f t="shared" ref="AX2:AX65" si="24">IF(OR(((RANK(Z2,Z:Z,0))&lt;17),(RANK(AB2,AB:AB,0)&lt;17)),"y","")</f>
        <v>y</v>
      </c>
      <c r="AY2">
        <v>1</v>
      </c>
      <c r="AZ2">
        <v>3</v>
      </c>
      <c r="BB2" t="s">
        <v>389</v>
      </c>
      <c r="BC2">
        <f>MIN(AL:AL)</f>
        <v>3.4437040480741086</v>
      </c>
    </row>
    <row r="3" spans="1:60" x14ac:dyDescent="0.25">
      <c r="B3">
        <v>1</v>
      </c>
      <c r="C3">
        <v>1</v>
      </c>
      <c r="D3" t="s">
        <v>131</v>
      </c>
      <c r="E3">
        <v>71.588300000000004</v>
      </c>
      <c r="F3">
        <v>58</v>
      </c>
      <c r="G3">
        <v>69.768699999999995</v>
      </c>
      <c r="H3">
        <v>70</v>
      </c>
      <c r="I3">
        <v>123.82899999999999</v>
      </c>
      <c r="J3">
        <v>1</v>
      </c>
      <c r="K3">
        <v>125.125</v>
      </c>
      <c r="L3">
        <v>1</v>
      </c>
      <c r="M3">
        <v>90.759699999999995</v>
      </c>
      <c r="N3">
        <v>5</v>
      </c>
      <c r="O3">
        <v>92.335999999999999</v>
      </c>
      <c r="P3">
        <v>16</v>
      </c>
      <c r="Q3">
        <v>32.788699999999999</v>
      </c>
      <c r="R3">
        <v>2</v>
      </c>
      <c r="S3">
        <f t="shared" si="0"/>
        <v>0.45802177171409292</v>
      </c>
      <c r="T3">
        <f t="shared" si="1"/>
        <v>3</v>
      </c>
      <c r="U3">
        <f t="shared" si="2"/>
        <v>1120805.4404421875</v>
      </c>
      <c r="V3">
        <f t="shared" si="3"/>
        <v>1</v>
      </c>
      <c r="W3">
        <f t="shared" si="4"/>
        <v>19.487298686844134</v>
      </c>
      <c r="X3">
        <f t="shared" si="5"/>
        <v>8</v>
      </c>
      <c r="Y3">
        <f t="shared" si="6"/>
        <v>5.5</v>
      </c>
      <c r="Z3">
        <v>0.95509999999999995</v>
      </c>
      <c r="AA3">
        <f t="shared" si="7"/>
        <v>6</v>
      </c>
      <c r="AB3">
        <v>0.98260000000000003</v>
      </c>
      <c r="AC3">
        <f t="shared" si="8"/>
        <v>0.96884999999999999</v>
      </c>
      <c r="AD3">
        <f t="shared" si="9"/>
        <v>2</v>
      </c>
      <c r="AE3">
        <v>0.95340000000000003</v>
      </c>
      <c r="AF3">
        <f t="shared" si="10"/>
        <v>7</v>
      </c>
      <c r="AG3">
        <v>0.95189999999999997</v>
      </c>
      <c r="AH3">
        <f t="shared" si="11"/>
        <v>6</v>
      </c>
      <c r="AI3">
        <f t="shared" si="12"/>
        <v>4.083333333333333</v>
      </c>
      <c r="AJ3">
        <f>IF(C3=1,(AI3/Z3),REF)</f>
        <v>4.2752940355285656</v>
      </c>
      <c r="AK3">
        <f t="shared" si="13"/>
        <v>2</v>
      </c>
      <c r="AL3">
        <f>IF(B3=1,(AI3/AC3),REF)</f>
        <v>4.2146187060260445</v>
      </c>
      <c r="AM3">
        <f t="shared" si="14"/>
        <v>2</v>
      </c>
      <c r="AN3">
        <f t="shared" si="15"/>
        <v>2</v>
      </c>
      <c r="AO3" t="str">
        <f t="shared" si="16"/>
        <v>Gonzaga</v>
      </c>
      <c r="AP3">
        <f t="shared" si="17"/>
        <v>0.93395574581067953</v>
      </c>
      <c r="AQ3">
        <f t="shared" si="18"/>
        <v>0.9494744809203165</v>
      </c>
      <c r="AR3">
        <f t="shared" si="19"/>
        <v>0.97626521673180544</v>
      </c>
      <c r="AS3" s="7" t="str">
        <f t="shared" si="20"/>
        <v>Gonzaga</v>
      </c>
      <c r="AT3">
        <f t="shared" si="21"/>
        <v>2</v>
      </c>
      <c r="AU3">
        <f t="shared" si="22"/>
        <v>2</v>
      </c>
      <c r="AV3">
        <v>3</v>
      </c>
      <c r="AW3" t="str">
        <f t="shared" si="23"/>
        <v>Gonzaga</v>
      </c>
      <c r="AX3" t="str">
        <f t="shared" si="24"/>
        <v>y</v>
      </c>
      <c r="AY3">
        <v>2</v>
      </c>
      <c r="AZ3">
        <v>3</v>
      </c>
      <c r="BB3" t="s">
        <v>388</v>
      </c>
      <c r="BC3">
        <f>MIN(AJ:AJ)</f>
        <v>3.4177518028640765</v>
      </c>
    </row>
    <row r="4" spans="1:60" x14ac:dyDescent="0.25">
      <c r="A4">
        <v>1</v>
      </c>
      <c r="B4">
        <v>1</v>
      </c>
      <c r="C4">
        <v>1</v>
      </c>
      <c r="D4" s="12" t="s">
        <v>360</v>
      </c>
      <c r="E4" s="12">
        <v>61.080599999999997</v>
      </c>
      <c r="F4" s="12">
        <v>353</v>
      </c>
      <c r="G4" s="12">
        <v>59.266500000000001</v>
      </c>
      <c r="H4" s="12">
        <v>353</v>
      </c>
      <c r="I4" s="12">
        <v>117.113</v>
      </c>
      <c r="J4" s="12">
        <v>4</v>
      </c>
      <c r="K4" s="12">
        <v>123.571</v>
      </c>
      <c r="L4" s="12">
        <v>2</v>
      </c>
      <c r="M4" s="12">
        <v>90.000900000000001</v>
      </c>
      <c r="N4" s="12">
        <v>4</v>
      </c>
      <c r="O4" s="12">
        <v>87.916300000000007</v>
      </c>
      <c r="P4" s="12">
        <v>5</v>
      </c>
      <c r="Q4" s="12">
        <v>35.655200000000001</v>
      </c>
      <c r="R4" s="12">
        <v>1</v>
      </c>
      <c r="S4">
        <f t="shared" si="0"/>
        <v>0.58373198691564909</v>
      </c>
      <c r="T4">
        <f t="shared" si="1"/>
        <v>1</v>
      </c>
      <c r="U4">
        <f t="shared" si="2"/>
        <v>932688.05973950448</v>
      </c>
      <c r="V4">
        <f t="shared" si="3"/>
        <v>16</v>
      </c>
      <c r="W4">
        <f t="shared" si="4"/>
        <v>21.115810175393349</v>
      </c>
      <c r="X4">
        <f t="shared" si="5"/>
        <v>27</v>
      </c>
      <c r="Y4">
        <f t="shared" si="6"/>
        <v>14</v>
      </c>
      <c r="Z4" s="12">
        <v>0.97619999999999996</v>
      </c>
      <c r="AA4">
        <f t="shared" si="7"/>
        <v>1</v>
      </c>
      <c r="AB4" s="12">
        <v>0.97609999999999997</v>
      </c>
      <c r="AC4" s="12">
        <f t="shared" si="8"/>
        <v>0.97614999999999996</v>
      </c>
      <c r="AD4">
        <f t="shared" si="9"/>
        <v>1</v>
      </c>
      <c r="AE4">
        <v>0.96940000000000004</v>
      </c>
      <c r="AF4">
        <f t="shared" si="10"/>
        <v>3</v>
      </c>
      <c r="AG4">
        <v>0.97219999999999995</v>
      </c>
      <c r="AH4">
        <f t="shared" si="11"/>
        <v>2</v>
      </c>
      <c r="AI4">
        <f t="shared" si="12"/>
        <v>6.166666666666667</v>
      </c>
      <c r="AJ4">
        <f>IF(C4=1,(AI4/Z4),REF)</f>
        <v>6.3170115413508166</v>
      </c>
      <c r="AK4">
        <f t="shared" si="13"/>
        <v>5</v>
      </c>
      <c r="AL4" s="12">
        <f>IF(B4=1,(AI4/AC4),REF)</f>
        <v>6.3173351090167156</v>
      </c>
      <c r="AM4">
        <f t="shared" si="14"/>
        <v>5</v>
      </c>
      <c r="AN4" s="12">
        <f t="shared" si="15"/>
        <v>1</v>
      </c>
      <c r="AO4" s="12" t="str">
        <f t="shared" si="16"/>
        <v>Virginia</v>
      </c>
      <c r="AP4" s="12">
        <f t="shared" si="17"/>
        <v>0.91804017776521263</v>
      </c>
      <c r="AQ4" s="12">
        <f t="shared" si="18"/>
        <v>0.91868314655738592</v>
      </c>
      <c r="AR4" s="12">
        <f t="shared" si="19"/>
        <v>0.96650810022555311</v>
      </c>
      <c r="AS4" s="4" t="str">
        <f t="shared" si="20"/>
        <v>Virginia</v>
      </c>
      <c r="AT4">
        <f t="shared" si="21"/>
        <v>3</v>
      </c>
      <c r="AU4">
        <f t="shared" si="22"/>
        <v>1.6666666666666667</v>
      </c>
      <c r="AV4">
        <v>1</v>
      </c>
      <c r="AW4" t="str">
        <f t="shared" si="23"/>
        <v>Virginia</v>
      </c>
      <c r="AX4" t="str">
        <f t="shared" si="24"/>
        <v>y</v>
      </c>
      <c r="AY4">
        <v>3</v>
      </c>
      <c r="AZ4">
        <v>6</v>
      </c>
    </row>
    <row r="5" spans="1:60" x14ac:dyDescent="0.25">
      <c r="B5">
        <v>1</v>
      </c>
      <c r="C5">
        <v>1</v>
      </c>
      <c r="D5" t="s">
        <v>228</v>
      </c>
      <c r="E5">
        <v>76.116200000000006</v>
      </c>
      <c r="F5">
        <v>4</v>
      </c>
      <c r="G5">
        <v>74.292100000000005</v>
      </c>
      <c r="H5">
        <v>5</v>
      </c>
      <c r="I5">
        <v>112.438</v>
      </c>
      <c r="J5">
        <v>22</v>
      </c>
      <c r="K5">
        <v>119.872</v>
      </c>
      <c r="L5">
        <v>7</v>
      </c>
      <c r="M5">
        <v>95.895399999999995</v>
      </c>
      <c r="N5">
        <v>34</v>
      </c>
      <c r="O5">
        <v>90.700999999999993</v>
      </c>
      <c r="P5">
        <v>10</v>
      </c>
      <c r="Q5">
        <v>29.170999999999999</v>
      </c>
      <c r="R5">
        <v>6</v>
      </c>
      <c r="S5">
        <f t="shared" si="0"/>
        <v>0.38324298900891013</v>
      </c>
      <c r="T5">
        <f t="shared" si="1"/>
        <v>10</v>
      </c>
      <c r="U5">
        <f t="shared" si="2"/>
        <v>1093736.2374238209</v>
      </c>
      <c r="V5">
        <f t="shared" si="3"/>
        <v>2</v>
      </c>
      <c r="W5">
        <f t="shared" si="4"/>
        <v>17.81157081444341</v>
      </c>
      <c r="X5">
        <f t="shared" si="5"/>
        <v>2</v>
      </c>
      <c r="Y5">
        <f t="shared" si="6"/>
        <v>6</v>
      </c>
      <c r="Z5">
        <v>0.96819999999999995</v>
      </c>
      <c r="AA5">
        <f t="shared" si="7"/>
        <v>4</v>
      </c>
      <c r="AB5">
        <v>0.93640000000000001</v>
      </c>
      <c r="AC5">
        <f t="shared" si="8"/>
        <v>0.95229999999999992</v>
      </c>
      <c r="AD5">
        <f t="shared" si="9"/>
        <v>6</v>
      </c>
      <c r="AE5">
        <v>0.98650000000000004</v>
      </c>
      <c r="AF5">
        <f t="shared" si="10"/>
        <v>1</v>
      </c>
      <c r="AG5">
        <v>0.94230000000000003</v>
      </c>
      <c r="AH5">
        <f t="shared" si="11"/>
        <v>8</v>
      </c>
      <c r="AI5">
        <f t="shared" si="12"/>
        <v>5.5</v>
      </c>
      <c r="AJ5">
        <f>IF(C5=1,(AI5/Z5),REF)</f>
        <v>5.6806444949390622</v>
      </c>
      <c r="AK5">
        <f t="shared" si="13"/>
        <v>3</v>
      </c>
      <c r="AL5">
        <f>IF(B5=1,(AI5/AC5),REF)</f>
        <v>5.7754909167279225</v>
      </c>
      <c r="AM5">
        <f t="shared" si="14"/>
        <v>3</v>
      </c>
      <c r="AN5">
        <f t="shared" si="15"/>
        <v>3</v>
      </c>
      <c r="AO5" t="str">
        <f t="shared" si="16"/>
        <v>North Carolina</v>
      </c>
      <c r="AP5">
        <f t="shared" si="17"/>
        <v>0.92023631838419595</v>
      </c>
      <c r="AQ5">
        <f t="shared" si="18"/>
        <v>0.9043102968500637</v>
      </c>
      <c r="AR5">
        <f t="shared" si="19"/>
        <v>0.96393996646774527</v>
      </c>
      <c r="AS5" s="8" t="str">
        <f t="shared" si="20"/>
        <v>North Carolina</v>
      </c>
      <c r="AT5">
        <f t="shared" si="21"/>
        <v>4</v>
      </c>
      <c r="AU5">
        <f t="shared" si="22"/>
        <v>4.333333333333333</v>
      </c>
      <c r="AV5">
        <v>4</v>
      </c>
      <c r="AW5" t="str">
        <f t="shared" si="23"/>
        <v>North Carolina</v>
      </c>
      <c r="AX5" t="str">
        <f t="shared" si="24"/>
        <v>y</v>
      </c>
      <c r="AY5">
        <v>4</v>
      </c>
      <c r="AZ5">
        <v>2</v>
      </c>
    </row>
    <row r="6" spans="1:60" x14ac:dyDescent="0.25">
      <c r="B6">
        <v>1</v>
      </c>
      <c r="C6">
        <v>1</v>
      </c>
      <c r="D6" s="5" t="s">
        <v>198</v>
      </c>
      <c r="E6" s="5">
        <v>68.400599999999997</v>
      </c>
      <c r="F6" s="5">
        <v>212</v>
      </c>
      <c r="G6" s="5">
        <v>67.403499999999994</v>
      </c>
      <c r="H6" s="5">
        <v>182</v>
      </c>
      <c r="I6" s="5">
        <v>114.26900000000001</v>
      </c>
      <c r="J6" s="5">
        <v>9</v>
      </c>
      <c r="K6" s="5">
        <v>121.729</v>
      </c>
      <c r="L6" s="5">
        <v>4</v>
      </c>
      <c r="M6" s="5">
        <v>95.015699999999995</v>
      </c>
      <c r="N6" s="5">
        <v>22</v>
      </c>
      <c r="O6" s="5">
        <v>90.367900000000006</v>
      </c>
      <c r="P6" s="5">
        <v>8</v>
      </c>
      <c r="Q6" s="5">
        <v>31.360700000000001</v>
      </c>
      <c r="R6" s="5">
        <v>4</v>
      </c>
      <c r="S6">
        <f t="shared" si="0"/>
        <v>0.45849159217901592</v>
      </c>
      <c r="T6">
        <f t="shared" si="1"/>
        <v>2</v>
      </c>
      <c r="U6">
        <f t="shared" si="2"/>
        <v>1013556.6325340646</v>
      </c>
      <c r="V6">
        <f t="shared" si="3"/>
        <v>5</v>
      </c>
      <c r="W6">
        <f t="shared" si="4"/>
        <v>19.70438084282576</v>
      </c>
      <c r="X6">
        <f t="shared" si="5"/>
        <v>11</v>
      </c>
      <c r="Y6">
        <f t="shared" si="6"/>
        <v>6.5</v>
      </c>
      <c r="Z6" s="5">
        <v>0.94269999999999998</v>
      </c>
      <c r="AA6">
        <f t="shared" si="7"/>
        <v>8</v>
      </c>
      <c r="AB6" s="5">
        <v>0.96740000000000004</v>
      </c>
      <c r="AC6" s="5">
        <f t="shared" si="8"/>
        <v>0.95504999999999995</v>
      </c>
      <c r="AD6">
        <f t="shared" si="9"/>
        <v>5</v>
      </c>
      <c r="AE6">
        <v>0.95109999999999995</v>
      </c>
      <c r="AF6">
        <f t="shared" si="10"/>
        <v>9</v>
      </c>
      <c r="AG6">
        <v>0.9456</v>
      </c>
      <c r="AH6">
        <f t="shared" si="11"/>
        <v>7</v>
      </c>
      <c r="AI6">
        <f t="shared" si="12"/>
        <v>5.75</v>
      </c>
      <c r="AJ6">
        <f>IF(C6=1,(AI6/Z6),REF)</f>
        <v>6.0995014320568579</v>
      </c>
      <c r="AK6">
        <f t="shared" si="13"/>
        <v>4</v>
      </c>
      <c r="AL6" s="5">
        <f>IF(B6=1,(AI6/AC6),REF)</f>
        <v>6.0206271922935972</v>
      </c>
      <c r="AM6">
        <f t="shared" si="14"/>
        <v>4</v>
      </c>
      <c r="AN6" s="5">
        <f t="shared" si="15"/>
        <v>4</v>
      </c>
      <c r="AO6" s="5" t="str">
        <f t="shared" si="16"/>
        <v>Michigan St.</v>
      </c>
      <c r="AP6" s="5">
        <f t="shared" si="17"/>
        <v>0.88964783338758613</v>
      </c>
      <c r="AQ6" s="5">
        <f t="shared" si="18"/>
        <v>0.9031596309831722</v>
      </c>
      <c r="AR6" s="5">
        <f t="shared" si="19"/>
        <v>0.95719729450961677</v>
      </c>
      <c r="AS6" s="5" t="str">
        <f t="shared" si="20"/>
        <v>Michigan St.</v>
      </c>
      <c r="AT6">
        <f t="shared" si="21"/>
        <v>5</v>
      </c>
      <c r="AU6">
        <f t="shared" si="22"/>
        <v>4.666666666666667</v>
      </c>
      <c r="AV6">
        <v>6</v>
      </c>
      <c r="AW6" t="str">
        <f t="shared" si="23"/>
        <v>Michigan St.</v>
      </c>
      <c r="AX6" t="str">
        <f t="shared" si="24"/>
        <v>y</v>
      </c>
      <c r="AY6">
        <v>5</v>
      </c>
      <c r="AZ6">
        <v>4</v>
      </c>
      <c r="BC6" t="s">
        <v>30</v>
      </c>
      <c r="BD6">
        <f>VLOOKUP(BC6,BG6:BH400,2,FALSE)</f>
        <v>177.45400205473055</v>
      </c>
      <c r="BG6" t="s">
        <v>30</v>
      </c>
      <c r="BH6">
        <v>177.45400205473055</v>
      </c>
    </row>
    <row r="7" spans="1:60" x14ac:dyDescent="0.25">
      <c r="B7">
        <v>1</v>
      </c>
      <c r="C7">
        <v>1</v>
      </c>
      <c r="D7" t="s">
        <v>197</v>
      </c>
      <c r="E7">
        <v>65.264700000000005</v>
      </c>
      <c r="F7">
        <v>329</v>
      </c>
      <c r="G7">
        <v>64.425700000000006</v>
      </c>
      <c r="H7">
        <v>320</v>
      </c>
      <c r="I7">
        <v>107.986</v>
      </c>
      <c r="J7">
        <v>72</v>
      </c>
      <c r="K7">
        <v>115.51600000000001</v>
      </c>
      <c r="L7">
        <v>18</v>
      </c>
      <c r="M7">
        <v>89.808400000000006</v>
      </c>
      <c r="N7">
        <v>3</v>
      </c>
      <c r="O7">
        <v>86.081000000000003</v>
      </c>
      <c r="P7">
        <v>2</v>
      </c>
      <c r="Q7">
        <v>29.435199999999998</v>
      </c>
      <c r="R7">
        <v>5</v>
      </c>
      <c r="S7">
        <f t="shared" si="0"/>
        <v>0.45100950437219506</v>
      </c>
      <c r="T7">
        <f t="shared" si="1"/>
        <v>4</v>
      </c>
      <c r="U7">
        <f t="shared" si="2"/>
        <v>870888.6492139633</v>
      </c>
      <c r="V7">
        <f t="shared" si="3"/>
        <v>42</v>
      </c>
      <c r="W7">
        <f t="shared" si="4"/>
        <v>19.106156889193127</v>
      </c>
      <c r="X7">
        <f t="shared" si="5"/>
        <v>5</v>
      </c>
      <c r="Y7">
        <f t="shared" si="6"/>
        <v>4.5</v>
      </c>
      <c r="Z7">
        <v>0.96950000000000003</v>
      </c>
      <c r="AA7">
        <f t="shared" si="7"/>
        <v>3</v>
      </c>
      <c r="AB7">
        <v>0.96150000000000002</v>
      </c>
      <c r="AC7">
        <f t="shared" si="8"/>
        <v>0.96550000000000002</v>
      </c>
      <c r="AD7">
        <f t="shared" si="9"/>
        <v>4</v>
      </c>
      <c r="AE7">
        <v>0.95650000000000002</v>
      </c>
      <c r="AF7">
        <f t="shared" si="10"/>
        <v>6</v>
      </c>
      <c r="AG7">
        <v>0.95620000000000005</v>
      </c>
      <c r="AH7">
        <f t="shared" si="11"/>
        <v>5</v>
      </c>
      <c r="AI7">
        <f t="shared" si="12"/>
        <v>10.916666666666666</v>
      </c>
      <c r="AJ7">
        <f>IF(C7=1,(AI7/Z7),REF)</f>
        <v>11.260099707753136</v>
      </c>
      <c r="AK7">
        <f t="shared" si="13"/>
        <v>6</v>
      </c>
      <c r="AL7">
        <f>IF(B7=1,(AI7/AC7),REF)</f>
        <v>11.306749525289142</v>
      </c>
      <c r="AM7">
        <f t="shared" si="14"/>
        <v>6</v>
      </c>
      <c r="AN7">
        <f t="shared" si="15"/>
        <v>4</v>
      </c>
      <c r="AO7" t="str">
        <f t="shared" si="16"/>
        <v>Michigan</v>
      </c>
      <c r="AP7">
        <f t="shared" si="17"/>
        <v>0.86053322281918898</v>
      </c>
      <c r="AQ7">
        <f t="shared" si="18"/>
        <v>0.85727682419966167</v>
      </c>
      <c r="AR7">
        <f t="shared" si="19"/>
        <v>0.94097493925880804</v>
      </c>
      <c r="AS7" s="8" t="str">
        <f t="shared" si="20"/>
        <v>Michigan</v>
      </c>
      <c r="AT7">
        <f t="shared" si="21"/>
        <v>6</v>
      </c>
      <c r="AU7">
        <f t="shared" si="22"/>
        <v>4.666666666666667</v>
      </c>
      <c r="AV7">
        <v>5</v>
      </c>
      <c r="AW7" t="str">
        <f t="shared" si="23"/>
        <v>Michigan</v>
      </c>
      <c r="AX7" t="str">
        <f t="shared" si="24"/>
        <v>y</v>
      </c>
      <c r="AY7">
        <v>6</v>
      </c>
      <c r="AZ7">
        <v>2</v>
      </c>
      <c r="BC7" t="s">
        <v>41</v>
      </c>
      <c r="BD7">
        <f t="shared" ref="BD7:BD70" si="25">VLOOKUP(BC7,BG7:BH401,2,FALSE)</f>
        <v>83.592132505175968</v>
      </c>
      <c r="BG7" t="s">
        <v>31</v>
      </c>
      <c r="BH7">
        <v>741.57628344179318</v>
      </c>
    </row>
    <row r="8" spans="1:60" x14ac:dyDescent="0.25">
      <c r="B8">
        <v>1</v>
      </c>
      <c r="C8">
        <v>1</v>
      </c>
      <c r="D8" t="s">
        <v>316</v>
      </c>
      <c r="E8">
        <v>69.3874</v>
      </c>
      <c r="F8">
        <v>149</v>
      </c>
      <c r="G8">
        <v>67.703000000000003</v>
      </c>
      <c r="H8">
        <v>155</v>
      </c>
      <c r="I8">
        <v>116.307</v>
      </c>
      <c r="J8">
        <v>6</v>
      </c>
      <c r="K8">
        <v>122.479</v>
      </c>
      <c r="L8">
        <v>3</v>
      </c>
      <c r="M8">
        <v>98.981399999999994</v>
      </c>
      <c r="N8">
        <v>71</v>
      </c>
      <c r="O8">
        <v>95.498699999999999</v>
      </c>
      <c r="P8">
        <v>34</v>
      </c>
      <c r="Q8">
        <v>26.98</v>
      </c>
      <c r="R8">
        <v>8</v>
      </c>
      <c r="S8">
        <f t="shared" si="0"/>
        <v>0.38883572521812315</v>
      </c>
      <c r="T8">
        <f t="shared" si="1"/>
        <v>9</v>
      </c>
      <c r="U8">
        <f t="shared" si="2"/>
        <v>1040887.7036768433</v>
      </c>
      <c r="V8">
        <f t="shared" si="3"/>
        <v>4</v>
      </c>
      <c r="W8">
        <f t="shared" si="4"/>
        <v>21.218531365954838</v>
      </c>
      <c r="X8">
        <f t="shared" si="5"/>
        <v>28</v>
      </c>
      <c r="Y8">
        <f t="shared" si="6"/>
        <v>18.5</v>
      </c>
      <c r="Z8">
        <v>0.93830000000000002</v>
      </c>
      <c r="AA8">
        <f t="shared" si="7"/>
        <v>9</v>
      </c>
      <c r="AB8">
        <v>0.96179999999999999</v>
      </c>
      <c r="AC8">
        <f t="shared" si="8"/>
        <v>0.95005000000000006</v>
      </c>
      <c r="AD8">
        <f t="shared" si="9"/>
        <v>7</v>
      </c>
      <c r="AE8">
        <v>0.91469999999999996</v>
      </c>
      <c r="AF8">
        <f t="shared" si="10"/>
        <v>19</v>
      </c>
      <c r="AG8">
        <v>0.93569999999999998</v>
      </c>
      <c r="AH8">
        <f t="shared" si="11"/>
        <v>11</v>
      </c>
      <c r="AI8">
        <f t="shared" si="12"/>
        <v>11.416666666666666</v>
      </c>
      <c r="AJ8">
        <f>IF(C8=1,(AI8/Z8),REF)</f>
        <v>12.167394934100678</v>
      </c>
      <c r="AK8">
        <f t="shared" si="13"/>
        <v>7</v>
      </c>
      <c r="AL8">
        <f>IF(B8=1,(AI8/AC8),REF)</f>
        <v>12.016911390628563</v>
      </c>
      <c r="AM8">
        <f t="shared" si="14"/>
        <v>7</v>
      </c>
      <c r="AN8">
        <f t="shared" si="15"/>
        <v>7</v>
      </c>
      <c r="AO8" t="str">
        <f t="shared" si="16"/>
        <v>Tennessee</v>
      </c>
      <c r="AP8">
        <f t="shared" si="17"/>
        <v>0.82641084529103681</v>
      </c>
      <c r="AQ8">
        <f t="shared" si="18"/>
        <v>0.83843569331253798</v>
      </c>
      <c r="AR8">
        <f t="shared" si="19"/>
        <v>0.92926094444746477</v>
      </c>
      <c r="AS8" s="8" t="str">
        <f t="shared" si="20"/>
        <v>Tennessee</v>
      </c>
      <c r="AT8">
        <f t="shared" si="21"/>
        <v>7</v>
      </c>
      <c r="AU8">
        <f t="shared" si="22"/>
        <v>7</v>
      </c>
      <c r="AV8">
        <v>9</v>
      </c>
      <c r="AW8" t="str">
        <f t="shared" si="23"/>
        <v>Tennessee</v>
      </c>
      <c r="AX8" t="str">
        <f t="shared" si="24"/>
        <v>y</v>
      </c>
      <c r="AY8">
        <v>7</v>
      </c>
      <c r="AZ8">
        <v>2</v>
      </c>
      <c r="BC8" t="s">
        <v>46</v>
      </c>
      <c r="BD8">
        <f t="shared" si="25"/>
        <v>18.1301878549585</v>
      </c>
      <c r="BG8" t="s">
        <v>32</v>
      </c>
      <c r="BH8">
        <v>165.90701914311759</v>
      </c>
    </row>
    <row r="9" spans="1:60" x14ac:dyDescent="0.25">
      <c r="B9">
        <v>1</v>
      </c>
      <c r="C9">
        <v>1</v>
      </c>
      <c r="D9" t="s">
        <v>165</v>
      </c>
      <c r="E9">
        <v>67.890699999999995</v>
      </c>
      <c r="F9">
        <v>236</v>
      </c>
      <c r="G9">
        <v>65.828699999999998</v>
      </c>
      <c r="H9">
        <v>265</v>
      </c>
      <c r="I9">
        <v>112.78400000000001</v>
      </c>
      <c r="J9">
        <v>19</v>
      </c>
      <c r="K9">
        <v>118.223</v>
      </c>
      <c r="L9">
        <v>13</v>
      </c>
      <c r="M9">
        <v>95.68</v>
      </c>
      <c r="N9">
        <v>30</v>
      </c>
      <c r="O9">
        <v>90.809399999999997</v>
      </c>
      <c r="P9">
        <v>12</v>
      </c>
      <c r="Q9">
        <v>27.4133</v>
      </c>
      <c r="R9">
        <v>7</v>
      </c>
      <c r="S9">
        <f t="shared" si="0"/>
        <v>0.40379020985201219</v>
      </c>
      <c r="T9">
        <f t="shared" si="1"/>
        <v>6</v>
      </c>
      <c r="U9">
        <f t="shared" si="2"/>
        <v>948886.43469622021</v>
      </c>
      <c r="V9">
        <f t="shared" si="3"/>
        <v>14</v>
      </c>
      <c r="W9">
        <f t="shared" si="4"/>
        <v>20.007784605681664</v>
      </c>
      <c r="X9">
        <f t="shared" si="5"/>
        <v>13</v>
      </c>
      <c r="Y9">
        <f t="shared" si="6"/>
        <v>9.5</v>
      </c>
      <c r="Z9">
        <v>0.94940000000000002</v>
      </c>
      <c r="AA9">
        <f t="shared" si="7"/>
        <v>7</v>
      </c>
      <c r="AB9">
        <v>0.93500000000000005</v>
      </c>
      <c r="AC9">
        <f t="shared" si="8"/>
        <v>0.94220000000000004</v>
      </c>
      <c r="AD9">
        <f t="shared" si="9"/>
        <v>9</v>
      </c>
      <c r="AE9">
        <v>0.94879999999999998</v>
      </c>
      <c r="AF9">
        <f t="shared" si="10"/>
        <v>10</v>
      </c>
      <c r="AG9">
        <v>0.89249999999999996</v>
      </c>
      <c r="AH9">
        <f t="shared" si="11"/>
        <v>23</v>
      </c>
      <c r="AI9">
        <f t="shared" si="12"/>
        <v>11.916666666666666</v>
      </c>
      <c r="AJ9">
        <f>IF(C9=1,(AI9/Z9),REF)</f>
        <v>12.551787093602977</v>
      </c>
      <c r="AK9">
        <f t="shared" si="13"/>
        <v>8</v>
      </c>
      <c r="AL9">
        <f>IF(B9=1,(AI9/AC9),REF)</f>
        <v>12.647703955281964</v>
      </c>
      <c r="AM9">
        <f t="shared" si="14"/>
        <v>8</v>
      </c>
      <c r="AN9">
        <f t="shared" si="15"/>
        <v>8</v>
      </c>
      <c r="AO9" t="str">
        <f t="shared" si="16"/>
        <v>Kentucky</v>
      </c>
      <c r="AP9">
        <f t="shared" si="17"/>
        <v>0.83359043575980818</v>
      </c>
      <c r="AQ9">
        <f t="shared" si="18"/>
        <v>0.8272647377316692</v>
      </c>
      <c r="AR9">
        <f t="shared" si="19"/>
        <v>0.92836916477011711</v>
      </c>
      <c r="AS9" s="7" t="str">
        <f t="shared" si="20"/>
        <v>Kentucky</v>
      </c>
      <c r="AT9">
        <f t="shared" si="21"/>
        <v>8</v>
      </c>
      <c r="AU9">
        <f t="shared" si="22"/>
        <v>8.3333333333333339</v>
      </c>
      <c r="AV9">
        <v>8</v>
      </c>
      <c r="AW9" t="str">
        <f t="shared" si="23"/>
        <v>Kentucky</v>
      </c>
      <c r="AX9" t="str">
        <f t="shared" si="24"/>
        <v>y</v>
      </c>
      <c r="AY9">
        <v>8</v>
      </c>
      <c r="AZ9">
        <v>3</v>
      </c>
      <c r="BC9" t="s">
        <v>49</v>
      </c>
      <c r="BD9">
        <f t="shared" si="25"/>
        <v>86.034608822812572</v>
      </c>
      <c r="BG9" t="s">
        <v>33</v>
      </c>
      <c r="BH9">
        <v>127.1202471782584</v>
      </c>
    </row>
    <row r="10" spans="1:60" x14ac:dyDescent="0.25">
      <c r="B10">
        <v>1</v>
      </c>
      <c r="C10" s="6">
        <v>1</v>
      </c>
      <c r="D10" s="6" t="s">
        <v>325</v>
      </c>
      <c r="E10" s="6">
        <v>67.706599999999995</v>
      </c>
      <c r="F10" s="6">
        <v>246</v>
      </c>
      <c r="G10" s="6">
        <v>66.540300000000002</v>
      </c>
      <c r="H10" s="6">
        <v>226</v>
      </c>
      <c r="I10" s="6">
        <v>108.08</v>
      </c>
      <c r="J10" s="6">
        <v>70</v>
      </c>
      <c r="K10" s="6">
        <v>112.694</v>
      </c>
      <c r="L10" s="6">
        <v>36</v>
      </c>
      <c r="M10" s="6">
        <v>87.174599999999998</v>
      </c>
      <c r="N10" s="6">
        <v>1</v>
      </c>
      <c r="O10" s="6">
        <v>85.946799999999996</v>
      </c>
      <c r="P10" s="6">
        <v>1</v>
      </c>
      <c r="Q10" s="6">
        <v>26.747599999999998</v>
      </c>
      <c r="R10" s="6">
        <v>9</v>
      </c>
      <c r="S10">
        <f t="shared" si="0"/>
        <v>0.3950456824002388</v>
      </c>
      <c r="T10">
        <f t="shared" si="1"/>
        <v>7</v>
      </c>
      <c r="U10">
        <f t="shared" si="2"/>
        <v>859869.59754559759</v>
      </c>
      <c r="V10">
        <f t="shared" si="3"/>
        <v>51</v>
      </c>
      <c r="W10">
        <f t="shared" si="4"/>
        <v>18.371158025910159</v>
      </c>
      <c r="X10">
        <f t="shared" si="5"/>
        <v>3</v>
      </c>
      <c r="Y10">
        <f t="shared" si="6"/>
        <v>5</v>
      </c>
      <c r="Z10" s="6">
        <v>0.91690000000000005</v>
      </c>
      <c r="AA10">
        <f t="shared" si="7"/>
        <v>15</v>
      </c>
      <c r="AB10" s="6">
        <v>0.97319999999999995</v>
      </c>
      <c r="AC10" s="6">
        <f t="shared" si="8"/>
        <v>0.94504999999999995</v>
      </c>
      <c r="AD10">
        <f t="shared" si="9"/>
        <v>8</v>
      </c>
      <c r="AE10">
        <v>0.95199999999999996</v>
      </c>
      <c r="AF10">
        <f t="shared" si="10"/>
        <v>8</v>
      </c>
      <c r="AG10">
        <v>0.94199999999999995</v>
      </c>
      <c r="AH10">
        <f t="shared" si="11"/>
        <v>9</v>
      </c>
      <c r="AI10">
        <f t="shared" si="12"/>
        <v>14.666666666666666</v>
      </c>
      <c r="AJ10">
        <f>IF(C10=1,(AI10/Z10),REF)</f>
        <v>15.995928309157668</v>
      </c>
      <c r="AK10">
        <f t="shared" si="13"/>
        <v>9</v>
      </c>
      <c r="AL10" s="6">
        <f>IF(B10=1,(AI10/AC10),REF)</f>
        <v>15.519461051443486</v>
      </c>
      <c r="AM10">
        <f t="shared" si="14"/>
        <v>9</v>
      </c>
      <c r="AN10" s="6">
        <f t="shared" si="15"/>
        <v>8</v>
      </c>
      <c r="AO10" s="6" t="str">
        <f t="shared" si="16"/>
        <v>Texas Tech</v>
      </c>
      <c r="AP10" s="6">
        <f t="shared" si="17"/>
        <v>0.78576934162637613</v>
      </c>
      <c r="AQ10" s="6">
        <f t="shared" si="18"/>
        <v>0.81296098735582167</v>
      </c>
      <c r="AR10" s="6">
        <f t="shared" si="19"/>
        <v>0.91431972122703298</v>
      </c>
      <c r="AS10" s="6" t="str">
        <f t="shared" si="20"/>
        <v>Texas Tech</v>
      </c>
      <c r="AT10">
        <f t="shared" si="21"/>
        <v>9</v>
      </c>
      <c r="AU10">
        <f t="shared" si="22"/>
        <v>8.3333333333333339</v>
      </c>
      <c r="AV10">
        <v>10</v>
      </c>
      <c r="AW10" t="str">
        <f t="shared" si="23"/>
        <v>Texas Tech</v>
      </c>
      <c r="AX10" t="str">
        <f t="shared" si="24"/>
        <v>y</v>
      </c>
      <c r="AY10">
        <v>9</v>
      </c>
      <c r="AZ10">
        <v>5</v>
      </c>
      <c r="BC10" t="s">
        <v>50</v>
      </c>
      <c r="BD10">
        <f t="shared" si="25"/>
        <v>67.378908042210128</v>
      </c>
      <c r="BG10" t="s">
        <v>34</v>
      </c>
      <c r="BH10">
        <v>4136.391816491011</v>
      </c>
    </row>
    <row r="11" spans="1:60" x14ac:dyDescent="0.25">
      <c r="B11">
        <v>1</v>
      </c>
      <c r="C11">
        <v>1</v>
      </c>
      <c r="D11" t="s">
        <v>142</v>
      </c>
      <c r="E11">
        <v>67.472800000000007</v>
      </c>
      <c r="F11">
        <v>256</v>
      </c>
      <c r="G11">
        <v>66.148200000000003</v>
      </c>
      <c r="H11">
        <v>247</v>
      </c>
      <c r="I11">
        <v>112.096</v>
      </c>
      <c r="J11">
        <v>25</v>
      </c>
      <c r="K11">
        <v>114.11799999999999</v>
      </c>
      <c r="L11">
        <v>24</v>
      </c>
      <c r="M11">
        <v>91.107799999999997</v>
      </c>
      <c r="N11">
        <v>6</v>
      </c>
      <c r="O11">
        <v>91.693399999999997</v>
      </c>
      <c r="P11">
        <v>13</v>
      </c>
      <c r="Q11">
        <v>22.424900000000001</v>
      </c>
      <c r="R11">
        <v>15</v>
      </c>
      <c r="S11">
        <f t="shared" si="0"/>
        <v>0.3323502211261426</v>
      </c>
      <c r="T11">
        <f t="shared" si="1"/>
        <v>14</v>
      </c>
      <c r="U11">
        <f t="shared" si="2"/>
        <v>878692.73650246719</v>
      </c>
      <c r="V11">
        <f t="shared" si="3"/>
        <v>38</v>
      </c>
      <c r="W11">
        <f t="shared" si="4"/>
        <v>20.446180467665247</v>
      </c>
      <c r="X11">
        <f t="shared" si="5"/>
        <v>18</v>
      </c>
      <c r="Y11">
        <f t="shared" si="6"/>
        <v>16</v>
      </c>
      <c r="Z11">
        <v>0.95879999999999999</v>
      </c>
      <c r="AA11">
        <f t="shared" si="7"/>
        <v>5</v>
      </c>
      <c r="AB11">
        <v>0.89710000000000001</v>
      </c>
      <c r="AC11">
        <f t="shared" si="8"/>
        <v>0.92795000000000005</v>
      </c>
      <c r="AD11">
        <f t="shared" si="9"/>
        <v>12</v>
      </c>
      <c r="AE11">
        <v>0.97070000000000001</v>
      </c>
      <c r="AF11">
        <f t="shared" si="10"/>
        <v>2</v>
      </c>
      <c r="AG11">
        <v>0.87919999999999998</v>
      </c>
      <c r="AH11">
        <f t="shared" si="11"/>
        <v>30</v>
      </c>
      <c r="AI11">
        <f t="shared" si="12"/>
        <v>18.666666666666668</v>
      </c>
      <c r="AJ11">
        <f>IF(C11=1,(AI11/Z11),REF)</f>
        <v>19.468780419969409</v>
      </c>
      <c r="AK11">
        <f t="shared" si="13"/>
        <v>12</v>
      </c>
      <c r="AL11">
        <f>IF(B11=1,(AI11/AC11),REF)</f>
        <v>20.11602636636313</v>
      </c>
      <c r="AM11">
        <f t="shared" si="14"/>
        <v>13</v>
      </c>
      <c r="AN11">
        <f t="shared" si="15"/>
        <v>12</v>
      </c>
      <c r="AO11" t="str">
        <f t="shared" si="16"/>
        <v>Houston</v>
      </c>
      <c r="AP11">
        <f t="shared" si="17"/>
        <v>0.80569042565081217</v>
      </c>
      <c r="AQ11">
        <f t="shared" si="18"/>
        <v>0.7778089544164799</v>
      </c>
      <c r="AR11">
        <f t="shared" si="19"/>
        <v>0.91082545791625313</v>
      </c>
      <c r="AS11" s="8" t="str">
        <f t="shared" si="20"/>
        <v>Houston</v>
      </c>
      <c r="AT11">
        <f t="shared" si="21"/>
        <v>10</v>
      </c>
      <c r="AU11">
        <f t="shared" si="22"/>
        <v>11.333333333333334</v>
      </c>
      <c r="AV11">
        <v>11</v>
      </c>
      <c r="AW11" t="str">
        <f t="shared" si="23"/>
        <v>Houston</v>
      </c>
      <c r="AX11" t="str">
        <f t="shared" si="24"/>
        <v>y</v>
      </c>
      <c r="AY11">
        <v>10</v>
      </c>
      <c r="AZ11">
        <v>2</v>
      </c>
      <c r="BC11" t="s">
        <v>57</v>
      </c>
      <c r="BD11">
        <f t="shared" si="25"/>
        <v>353.48240077030061</v>
      </c>
      <c r="BG11" t="s">
        <v>35</v>
      </c>
      <c r="BH11">
        <v>2320.2846975088969</v>
      </c>
    </row>
    <row r="12" spans="1:60" x14ac:dyDescent="0.25">
      <c r="B12">
        <v>1</v>
      </c>
      <c r="C12">
        <v>1</v>
      </c>
      <c r="D12" t="s">
        <v>361</v>
      </c>
      <c r="E12">
        <v>64.36</v>
      </c>
      <c r="F12">
        <v>344</v>
      </c>
      <c r="G12">
        <v>63.250500000000002</v>
      </c>
      <c r="H12">
        <v>337</v>
      </c>
      <c r="I12">
        <v>114.004</v>
      </c>
      <c r="J12">
        <v>10</v>
      </c>
      <c r="K12">
        <v>118.43300000000001</v>
      </c>
      <c r="L12">
        <v>11</v>
      </c>
      <c r="M12">
        <v>95.685500000000005</v>
      </c>
      <c r="N12">
        <v>31</v>
      </c>
      <c r="O12">
        <v>93.963399999999993</v>
      </c>
      <c r="P12">
        <v>25</v>
      </c>
      <c r="Q12">
        <v>24.4696</v>
      </c>
      <c r="R12">
        <v>11</v>
      </c>
      <c r="S12">
        <f t="shared" si="0"/>
        <v>0.38019888129272861</v>
      </c>
      <c r="T12">
        <f t="shared" si="1"/>
        <v>11</v>
      </c>
      <c r="U12">
        <f t="shared" si="2"/>
        <v>902737.5264720401</v>
      </c>
      <c r="V12">
        <f t="shared" si="3"/>
        <v>23</v>
      </c>
      <c r="W12">
        <f t="shared" si="4"/>
        <v>22.290403053053943</v>
      </c>
      <c r="X12">
        <f t="shared" si="5"/>
        <v>70</v>
      </c>
      <c r="Y12">
        <f t="shared" si="6"/>
        <v>40.5</v>
      </c>
      <c r="Z12">
        <v>0.93510000000000004</v>
      </c>
      <c r="AA12">
        <f t="shared" si="7"/>
        <v>10</v>
      </c>
      <c r="AB12">
        <v>0.92269999999999996</v>
      </c>
      <c r="AC12">
        <f t="shared" si="8"/>
        <v>0.92890000000000006</v>
      </c>
      <c r="AD12">
        <f t="shared" si="9"/>
        <v>11</v>
      </c>
      <c r="AE12">
        <v>0.94679999999999997</v>
      </c>
      <c r="AF12">
        <f t="shared" si="10"/>
        <v>11</v>
      </c>
      <c r="AG12">
        <v>0.95679999999999998</v>
      </c>
      <c r="AH12">
        <f t="shared" si="11"/>
        <v>4</v>
      </c>
      <c r="AI12">
        <f t="shared" si="12"/>
        <v>16.75</v>
      </c>
      <c r="AJ12">
        <f>IF(C12=1,(AI12/Z12),REF)</f>
        <v>17.912522724842262</v>
      </c>
      <c r="AK12">
        <f t="shared" si="13"/>
        <v>10</v>
      </c>
      <c r="AL12">
        <f>IF(B12=1,(AI12/AC12),REF)</f>
        <v>18.032080955969423</v>
      </c>
      <c r="AM12">
        <f t="shared" si="14"/>
        <v>10</v>
      </c>
      <c r="AN12">
        <f t="shared" si="15"/>
        <v>10</v>
      </c>
      <c r="AO12" t="str">
        <f t="shared" si="16"/>
        <v>Virginia Tech</v>
      </c>
      <c r="AP12">
        <f t="shared" si="17"/>
        <v>0.79234885315693671</v>
      </c>
      <c r="AQ12">
        <f t="shared" si="18"/>
        <v>0.78716714688984313</v>
      </c>
      <c r="AR12">
        <f t="shared" si="19"/>
        <v>0.90990827267188812</v>
      </c>
      <c r="AS12" s="8" t="str">
        <f t="shared" si="20"/>
        <v>Virginia Tech</v>
      </c>
      <c r="AT12">
        <f t="shared" si="21"/>
        <v>11</v>
      </c>
      <c r="AU12">
        <f t="shared" si="22"/>
        <v>10.666666666666666</v>
      </c>
      <c r="AV12">
        <v>7</v>
      </c>
      <c r="AW12" t="str">
        <f t="shared" si="23"/>
        <v>Virginia Tech</v>
      </c>
      <c r="AX12" t="str">
        <f t="shared" si="24"/>
        <v>y</v>
      </c>
      <c r="AY12">
        <v>11</v>
      </c>
      <c r="AZ12">
        <v>2</v>
      </c>
      <c r="BC12" t="s">
        <v>61</v>
      </c>
      <c r="BD12">
        <f t="shared" si="25"/>
        <v>27.367825841108285</v>
      </c>
      <c r="BG12" t="s">
        <v>36</v>
      </c>
      <c r="BH12">
        <v>949.04825995000965</v>
      </c>
    </row>
    <row r="13" spans="1:60" x14ac:dyDescent="0.25">
      <c r="B13">
        <v>1</v>
      </c>
      <c r="C13">
        <v>1</v>
      </c>
      <c r="D13" t="s">
        <v>264</v>
      </c>
      <c r="E13">
        <v>66.359099999999998</v>
      </c>
      <c r="F13">
        <v>300</v>
      </c>
      <c r="G13">
        <v>65.626300000000001</v>
      </c>
      <c r="H13">
        <v>276</v>
      </c>
      <c r="I13">
        <v>113.828</v>
      </c>
      <c r="J13">
        <v>12</v>
      </c>
      <c r="K13">
        <v>121.093</v>
      </c>
      <c r="L13">
        <v>5</v>
      </c>
      <c r="M13">
        <v>99.784400000000005</v>
      </c>
      <c r="N13">
        <v>93</v>
      </c>
      <c r="O13">
        <v>95.042199999999994</v>
      </c>
      <c r="P13">
        <v>32</v>
      </c>
      <c r="Q13">
        <v>26.051200000000001</v>
      </c>
      <c r="R13">
        <v>10</v>
      </c>
      <c r="S13">
        <f t="shared" si="0"/>
        <v>0.39257313616369133</v>
      </c>
      <c r="T13">
        <f t="shared" si="1"/>
        <v>8</v>
      </c>
      <c r="U13">
        <f t="shared" si="2"/>
        <v>973057.63494445593</v>
      </c>
      <c r="V13">
        <f t="shared" si="3"/>
        <v>10</v>
      </c>
      <c r="W13">
        <f t="shared" si="4"/>
        <v>22.017392357818384</v>
      </c>
      <c r="X13">
        <f t="shared" si="5"/>
        <v>60</v>
      </c>
      <c r="Y13">
        <f t="shared" si="6"/>
        <v>34</v>
      </c>
      <c r="Z13">
        <v>0.88929999999999998</v>
      </c>
      <c r="AA13">
        <f t="shared" si="7"/>
        <v>21</v>
      </c>
      <c r="AB13">
        <v>0.97089999999999999</v>
      </c>
      <c r="AC13">
        <f t="shared" si="8"/>
        <v>0.93009999999999993</v>
      </c>
      <c r="AD13">
        <f t="shared" si="9"/>
        <v>10</v>
      </c>
      <c r="AE13">
        <v>0.89580000000000004</v>
      </c>
      <c r="AF13">
        <f t="shared" si="10"/>
        <v>26</v>
      </c>
      <c r="AG13">
        <v>0.91210000000000002</v>
      </c>
      <c r="AH13">
        <f t="shared" si="11"/>
        <v>16</v>
      </c>
      <c r="AI13">
        <f t="shared" si="12"/>
        <v>17.333333333333332</v>
      </c>
      <c r="AJ13">
        <f>IF(C13=1,(AI13/Z13),REF)</f>
        <v>19.4909854192436</v>
      </c>
      <c r="AK13">
        <f t="shared" si="13"/>
        <v>13</v>
      </c>
      <c r="AL13">
        <f>IF(B13=1,(AI13/AC13),REF)</f>
        <v>18.635988961760383</v>
      </c>
      <c r="AM13">
        <f t="shared" si="14"/>
        <v>12</v>
      </c>
      <c r="AN13">
        <f t="shared" si="15"/>
        <v>10</v>
      </c>
      <c r="AO13" t="str">
        <f t="shared" si="16"/>
        <v>Purdue</v>
      </c>
      <c r="AP13">
        <f t="shared" si="17"/>
        <v>0.74720361569085747</v>
      </c>
      <c r="AQ13">
        <f t="shared" si="18"/>
        <v>0.78559187306445732</v>
      </c>
      <c r="AR13">
        <f t="shared" si="19"/>
        <v>0.89904553219708971</v>
      </c>
      <c r="AS13" s="7" t="str">
        <f t="shared" si="20"/>
        <v>Purdue</v>
      </c>
      <c r="AT13">
        <f t="shared" si="21"/>
        <v>12</v>
      </c>
      <c r="AU13">
        <f t="shared" si="22"/>
        <v>10.666666666666666</v>
      </c>
      <c r="AV13">
        <v>12</v>
      </c>
      <c r="AW13" t="str">
        <f t="shared" si="23"/>
        <v>Purdue</v>
      </c>
      <c r="AX13" t="str">
        <f t="shared" si="24"/>
        <v>y</v>
      </c>
      <c r="AY13">
        <v>12</v>
      </c>
      <c r="AZ13">
        <v>3</v>
      </c>
      <c r="BC13" t="s">
        <v>80</v>
      </c>
      <c r="BD13">
        <f t="shared" si="25"/>
        <v>28.489062235034766</v>
      </c>
      <c r="BG13" t="s">
        <v>37</v>
      </c>
      <c r="BH13">
        <v>3979.1546033584254</v>
      </c>
    </row>
    <row r="14" spans="1:60" x14ac:dyDescent="0.25">
      <c r="B14">
        <v>1</v>
      </c>
      <c r="C14">
        <v>1</v>
      </c>
      <c r="D14" t="s">
        <v>155</v>
      </c>
      <c r="E14">
        <v>68.674300000000002</v>
      </c>
      <c r="F14">
        <v>188</v>
      </c>
      <c r="G14">
        <v>67.605599999999995</v>
      </c>
      <c r="H14">
        <v>161</v>
      </c>
      <c r="I14">
        <v>112.92700000000001</v>
      </c>
      <c r="J14">
        <v>18</v>
      </c>
      <c r="K14">
        <v>118.992</v>
      </c>
      <c r="L14">
        <v>9</v>
      </c>
      <c r="M14">
        <v>99.677999999999997</v>
      </c>
      <c r="N14">
        <v>90</v>
      </c>
      <c r="O14">
        <v>97.145200000000003</v>
      </c>
      <c r="P14">
        <v>59</v>
      </c>
      <c r="Q14">
        <v>21.847200000000001</v>
      </c>
      <c r="R14">
        <v>16</v>
      </c>
      <c r="S14">
        <f t="shared" si="0"/>
        <v>0.31812191751499469</v>
      </c>
      <c r="T14">
        <f t="shared" si="1"/>
        <v>16</v>
      </c>
      <c r="U14">
        <f t="shared" si="2"/>
        <v>972366.01082795532</v>
      </c>
      <c r="V14">
        <f t="shared" si="3"/>
        <v>11</v>
      </c>
      <c r="W14">
        <f t="shared" si="4"/>
        <v>22.033318552773395</v>
      </c>
      <c r="X14">
        <f t="shared" si="5"/>
        <v>62</v>
      </c>
      <c r="Y14">
        <f t="shared" si="6"/>
        <v>39</v>
      </c>
      <c r="Z14">
        <v>0.91180000000000005</v>
      </c>
      <c r="AA14">
        <f t="shared" si="7"/>
        <v>16</v>
      </c>
      <c r="AB14">
        <v>0.91900000000000004</v>
      </c>
      <c r="AC14">
        <f t="shared" si="8"/>
        <v>0.91539999999999999</v>
      </c>
      <c r="AD14">
        <f t="shared" si="9"/>
        <v>14</v>
      </c>
      <c r="AE14">
        <v>0.90239999999999998</v>
      </c>
      <c r="AF14">
        <f t="shared" si="10"/>
        <v>24</v>
      </c>
      <c r="AG14">
        <v>0.92479999999999996</v>
      </c>
      <c r="AH14">
        <f t="shared" si="11"/>
        <v>13</v>
      </c>
      <c r="AI14">
        <f t="shared" si="12"/>
        <v>19.5</v>
      </c>
      <c r="AJ14">
        <f>IF(C14=1,(AI14/Z14),REF)</f>
        <v>21.386268918622502</v>
      </c>
      <c r="AK14">
        <f t="shared" si="13"/>
        <v>15</v>
      </c>
      <c r="AL14">
        <f>IF(B14=1,(AI14/AC14),REF)</f>
        <v>21.302162988857329</v>
      </c>
      <c r="AM14">
        <f t="shared" si="14"/>
        <v>14</v>
      </c>
      <c r="AN14">
        <f t="shared" si="15"/>
        <v>14</v>
      </c>
      <c r="AO14" t="str">
        <f t="shared" si="16"/>
        <v>Iowa St.</v>
      </c>
      <c r="AP14">
        <f t="shared" si="17"/>
        <v>0.75903209077294431</v>
      </c>
      <c r="AQ14">
        <f t="shared" si="18"/>
        <v>0.7629061570214557</v>
      </c>
      <c r="AR14">
        <f t="shared" si="19"/>
        <v>0.89649281721102214</v>
      </c>
      <c r="AS14" t="str">
        <f t="shared" si="20"/>
        <v>Iowa St.</v>
      </c>
      <c r="AT14">
        <f t="shared" si="21"/>
        <v>13</v>
      </c>
      <c r="AU14">
        <f t="shared" si="22"/>
        <v>13.666666666666666</v>
      </c>
      <c r="AV14">
        <v>14</v>
      </c>
      <c r="AW14" t="str">
        <f t="shared" si="23"/>
        <v>Iowa St.</v>
      </c>
      <c r="AX14" t="str">
        <f t="shared" si="24"/>
        <v>y</v>
      </c>
      <c r="AY14">
        <v>13</v>
      </c>
      <c r="BC14" t="s">
        <v>84</v>
      </c>
      <c r="BD14">
        <f t="shared" si="25"/>
        <v>190.26204272247688</v>
      </c>
      <c r="BG14" t="s">
        <v>38</v>
      </c>
      <c r="BH14">
        <v>293.93807239424336</v>
      </c>
    </row>
    <row r="15" spans="1:60" x14ac:dyDescent="0.25">
      <c r="B15">
        <v>1</v>
      </c>
      <c r="C15">
        <v>1</v>
      </c>
      <c r="D15" t="s">
        <v>119</v>
      </c>
      <c r="E15">
        <v>69.255200000000002</v>
      </c>
      <c r="F15">
        <v>155</v>
      </c>
      <c r="G15">
        <v>68.250699999999995</v>
      </c>
      <c r="H15">
        <v>135</v>
      </c>
      <c r="I15">
        <v>106.629</v>
      </c>
      <c r="J15">
        <v>95</v>
      </c>
      <c r="K15">
        <v>112.98699999999999</v>
      </c>
      <c r="L15">
        <v>31</v>
      </c>
      <c r="M15">
        <v>95.7851</v>
      </c>
      <c r="N15">
        <v>33</v>
      </c>
      <c r="O15">
        <v>90.429299999999998</v>
      </c>
      <c r="P15">
        <v>9</v>
      </c>
      <c r="Q15">
        <v>22.557400000000001</v>
      </c>
      <c r="R15">
        <v>14</v>
      </c>
      <c r="S15">
        <f t="shared" si="0"/>
        <v>0.32571850200418156</v>
      </c>
      <c r="T15">
        <f t="shared" si="1"/>
        <v>15</v>
      </c>
      <c r="U15">
        <f t="shared" si="2"/>
        <v>884116.18872652878</v>
      </c>
      <c r="V15">
        <f t="shared" si="3"/>
        <v>32</v>
      </c>
      <c r="W15">
        <f t="shared" si="4"/>
        <v>19.482392235750403</v>
      </c>
      <c r="X15">
        <f t="shared" si="5"/>
        <v>7</v>
      </c>
      <c r="Y15">
        <f t="shared" si="6"/>
        <v>11</v>
      </c>
      <c r="Z15">
        <v>0.91900000000000004</v>
      </c>
      <c r="AA15">
        <f t="shared" si="7"/>
        <v>14</v>
      </c>
      <c r="AB15">
        <v>0.86980000000000002</v>
      </c>
      <c r="AC15">
        <f t="shared" si="8"/>
        <v>0.89440000000000008</v>
      </c>
      <c r="AD15">
        <f t="shared" si="9"/>
        <v>20</v>
      </c>
      <c r="AE15">
        <v>0.96360000000000001</v>
      </c>
      <c r="AF15">
        <f t="shared" si="10"/>
        <v>4</v>
      </c>
      <c r="AG15">
        <v>0.87649999999999995</v>
      </c>
      <c r="AH15">
        <f t="shared" si="11"/>
        <v>33</v>
      </c>
      <c r="AI15">
        <f t="shared" si="12"/>
        <v>19.166666666666668</v>
      </c>
      <c r="AJ15">
        <f>IF(C15=1,(AI15/Z15),REF)</f>
        <v>20.856002901704752</v>
      </c>
      <c r="AK15">
        <f t="shared" si="13"/>
        <v>14</v>
      </c>
      <c r="AL15">
        <f>IF(B15=1,(AI15/AC15),REF)</f>
        <v>21.429636255217648</v>
      </c>
      <c r="AM15">
        <f t="shared" si="14"/>
        <v>15</v>
      </c>
      <c r="AN15">
        <f t="shared" si="15"/>
        <v>14</v>
      </c>
      <c r="AO15" t="str">
        <f t="shared" si="16"/>
        <v>Florida St.</v>
      </c>
      <c r="AP15">
        <f t="shared" si="17"/>
        <v>0.76694894722258089</v>
      </c>
      <c r="AQ15">
        <f t="shared" si="18"/>
        <v>0.74495989435874432</v>
      </c>
      <c r="AR15">
        <f t="shared" si="19"/>
        <v>0.89412501316309911</v>
      </c>
      <c r="AS15" s="8" t="str">
        <f t="shared" si="20"/>
        <v>Florida St.</v>
      </c>
      <c r="AT15">
        <f t="shared" si="21"/>
        <v>14</v>
      </c>
      <c r="AU15">
        <f t="shared" si="22"/>
        <v>16</v>
      </c>
      <c r="AV15">
        <v>16</v>
      </c>
      <c r="AW15" t="str">
        <f t="shared" si="23"/>
        <v>Florida St.</v>
      </c>
      <c r="AX15" t="str">
        <f t="shared" si="24"/>
        <v>y</v>
      </c>
      <c r="AY15">
        <v>14</v>
      </c>
      <c r="AZ15">
        <v>2</v>
      </c>
      <c r="BC15" t="s">
        <v>102</v>
      </c>
      <c r="BD15">
        <f t="shared" si="25"/>
        <v>2.686089157497805</v>
      </c>
      <c r="BG15" t="s">
        <v>39</v>
      </c>
      <c r="BH15">
        <v>496.15605278255879</v>
      </c>
    </row>
    <row r="16" spans="1:60" x14ac:dyDescent="0.25">
      <c r="B16">
        <v>1</v>
      </c>
      <c r="C16" s="5">
        <v>1</v>
      </c>
      <c r="D16" s="5" t="s">
        <v>46</v>
      </c>
      <c r="E16" s="5">
        <v>68.859399999999994</v>
      </c>
      <c r="F16" s="5">
        <v>182</v>
      </c>
      <c r="G16" s="5">
        <v>67.536299999999997</v>
      </c>
      <c r="H16" s="5">
        <v>166</v>
      </c>
      <c r="I16" s="5">
        <v>113.66200000000001</v>
      </c>
      <c r="J16" s="5">
        <v>14</v>
      </c>
      <c r="K16" s="5">
        <v>119.571</v>
      </c>
      <c r="L16" s="5">
        <v>8</v>
      </c>
      <c r="M16" s="5">
        <v>99.199600000000004</v>
      </c>
      <c r="N16" s="5">
        <v>77</v>
      </c>
      <c r="O16" s="5">
        <v>96.239699999999999</v>
      </c>
      <c r="P16" s="5">
        <v>45</v>
      </c>
      <c r="Q16" s="5">
        <v>23.331700000000001</v>
      </c>
      <c r="R16" s="5">
        <v>13</v>
      </c>
      <c r="S16">
        <f t="shared" si="0"/>
        <v>0.33882520033575664</v>
      </c>
      <c r="T16">
        <f t="shared" si="1"/>
        <v>13</v>
      </c>
      <c r="U16">
        <f t="shared" si="2"/>
        <v>984498.26912883529</v>
      </c>
      <c r="V16">
        <f t="shared" si="3"/>
        <v>8</v>
      </c>
      <c r="W16">
        <f t="shared" si="4"/>
        <v>21.647292363511767</v>
      </c>
      <c r="X16">
        <f t="shared" si="5"/>
        <v>47</v>
      </c>
      <c r="Y16">
        <f t="shared" si="6"/>
        <v>30</v>
      </c>
      <c r="Z16" s="5">
        <v>0.86499999999999999</v>
      </c>
      <c r="AA16">
        <f t="shared" si="7"/>
        <v>27</v>
      </c>
      <c r="AB16" s="5">
        <v>0.96619999999999995</v>
      </c>
      <c r="AC16" s="5">
        <f t="shared" si="8"/>
        <v>0.91559999999999997</v>
      </c>
      <c r="AD16">
        <f t="shared" si="9"/>
        <v>13</v>
      </c>
      <c r="AE16">
        <v>0.8901</v>
      </c>
      <c r="AF16">
        <f t="shared" si="10"/>
        <v>27</v>
      </c>
      <c r="AG16">
        <v>0.93789999999999996</v>
      </c>
      <c r="AH16">
        <f t="shared" si="11"/>
        <v>10</v>
      </c>
      <c r="AI16">
        <f t="shared" si="12"/>
        <v>16.833333333333332</v>
      </c>
      <c r="AJ16">
        <f>IF(C16=1,(AI16/Z16),REF)</f>
        <v>19.460500963391137</v>
      </c>
      <c r="AK16">
        <f t="shared" si="13"/>
        <v>11</v>
      </c>
      <c r="AL16" s="5">
        <f>IF(B16=1,(AI16/AC16),REF)</f>
        <v>18.385029852919761</v>
      </c>
      <c r="AM16">
        <f t="shared" si="14"/>
        <v>11</v>
      </c>
      <c r="AN16" s="5">
        <f t="shared" si="15"/>
        <v>11</v>
      </c>
      <c r="AO16" s="5" t="str">
        <f t="shared" si="16"/>
        <v>Auburn</v>
      </c>
      <c r="AP16" s="5">
        <f t="shared" si="17"/>
        <v>0.7269001491656768</v>
      </c>
      <c r="AQ16" s="5">
        <f t="shared" si="18"/>
        <v>0.77439391578780314</v>
      </c>
      <c r="AR16" s="5">
        <f t="shared" si="19"/>
        <v>0.89160872319776296</v>
      </c>
      <c r="AS16" s="5" t="str">
        <f t="shared" si="20"/>
        <v>Auburn</v>
      </c>
      <c r="AT16">
        <f t="shared" si="21"/>
        <v>15</v>
      </c>
      <c r="AU16">
        <f t="shared" si="22"/>
        <v>13</v>
      </c>
      <c r="AV16">
        <v>13</v>
      </c>
      <c r="AW16" t="str">
        <f t="shared" si="23"/>
        <v>Auburn</v>
      </c>
      <c r="AX16" t="str">
        <f t="shared" si="24"/>
        <v>y</v>
      </c>
      <c r="AY16">
        <v>15</v>
      </c>
      <c r="AZ16">
        <v>4</v>
      </c>
      <c r="BC16" t="s">
        <v>113</v>
      </c>
      <c r="BD16">
        <f t="shared" si="25"/>
        <v>523.94916911045948</v>
      </c>
      <c r="BG16" t="s">
        <v>40</v>
      </c>
      <c r="BH16">
        <v>150.9057195835116</v>
      </c>
    </row>
    <row r="17" spans="2:60" x14ac:dyDescent="0.25">
      <c r="B17">
        <v>1</v>
      </c>
      <c r="C17">
        <v>1</v>
      </c>
      <c r="D17" t="s">
        <v>183</v>
      </c>
      <c r="E17">
        <v>70.593100000000007</v>
      </c>
      <c r="F17">
        <v>90</v>
      </c>
      <c r="G17">
        <v>69.875299999999996</v>
      </c>
      <c r="H17">
        <v>66</v>
      </c>
      <c r="I17">
        <v>112.474</v>
      </c>
      <c r="J17">
        <v>21</v>
      </c>
      <c r="K17">
        <v>118.485</v>
      </c>
      <c r="L17">
        <v>10</v>
      </c>
      <c r="M17">
        <v>100.645</v>
      </c>
      <c r="N17">
        <v>118</v>
      </c>
      <c r="O17">
        <v>97.519599999999997</v>
      </c>
      <c r="P17">
        <v>62</v>
      </c>
      <c r="Q17">
        <v>20.965599999999998</v>
      </c>
      <c r="R17">
        <v>18</v>
      </c>
      <c r="S17">
        <f t="shared" si="0"/>
        <v>0.29698936581620583</v>
      </c>
      <c r="T17">
        <f t="shared" si="1"/>
        <v>22</v>
      </c>
      <c r="U17">
        <f t="shared" si="2"/>
        <v>991035.01588794752</v>
      </c>
      <c r="V17">
        <f t="shared" si="3"/>
        <v>6</v>
      </c>
      <c r="W17">
        <f t="shared" si="4"/>
        <v>21.566754974936416</v>
      </c>
      <c r="X17">
        <f t="shared" si="5"/>
        <v>45</v>
      </c>
      <c r="Y17">
        <f t="shared" si="6"/>
        <v>33.5</v>
      </c>
      <c r="Z17">
        <v>0.91</v>
      </c>
      <c r="AA17">
        <f t="shared" si="7"/>
        <v>17</v>
      </c>
      <c r="AB17">
        <v>0.90290000000000004</v>
      </c>
      <c r="AC17">
        <f t="shared" si="8"/>
        <v>0.90644999999999998</v>
      </c>
      <c r="AD17">
        <f t="shared" si="9"/>
        <v>16</v>
      </c>
      <c r="AE17">
        <v>0.91390000000000005</v>
      </c>
      <c r="AF17">
        <f t="shared" si="10"/>
        <v>20</v>
      </c>
      <c r="AG17">
        <v>0.88</v>
      </c>
      <c r="AH17">
        <f t="shared" si="11"/>
        <v>29</v>
      </c>
      <c r="AI17">
        <f t="shared" si="12"/>
        <v>21.083333333333332</v>
      </c>
      <c r="AJ17">
        <f>IF(C17=1,(AI17/Z17),REF)</f>
        <v>23.168498168498168</v>
      </c>
      <c r="AK17">
        <f t="shared" si="13"/>
        <v>16</v>
      </c>
      <c r="AL17">
        <f>IF(B17=1,(AI17/AC17),REF)</f>
        <v>23.259234743596814</v>
      </c>
      <c r="AM17">
        <f t="shared" si="14"/>
        <v>16</v>
      </c>
      <c r="AN17">
        <f t="shared" si="15"/>
        <v>16</v>
      </c>
      <c r="AO17" t="str">
        <f t="shared" si="16"/>
        <v>LSU</v>
      </c>
      <c r="AP17">
        <f t="shared" si="17"/>
        <v>0.75149423993224018</v>
      </c>
      <c r="AQ17">
        <f t="shared" si="18"/>
        <v>0.74883630771631249</v>
      </c>
      <c r="AR17">
        <f t="shared" si="19"/>
        <v>0.89137978846317634</v>
      </c>
      <c r="AS17" s="8" t="str">
        <f t="shared" si="20"/>
        <v>LSU</v>
      </c>
      <c r="AT17">
        <f t="shared" si="21"/>
        <v>16</v>
      </c>
      <c r="AU17">
        <f t="shared" si="22"/>
        <v>16</v>
      </c>
      <c r="AV17">
        <v>18</v>
      </c>
      <c r="AW17" t="str">
        <f t="shared" si="23"/>
        <v>LSU</v>
      </c>
      <c r="AX17" t="str">
        <f t="shared" si="24"/>
        <v/>
      </c>
      <c r="AY17">
        <v>22</v>
      </c>
      <c r="AZ17">
        <v>2</v>
      </c>
      <c r="BC17" t="s">
        <v>115</v>
      </c>
      <c r="BD17">
        <f t="shared" si="25"/>
        <v>32.80714566597382</v>
      </c>
      <c r="BG17" t="s">
        <v>41</v>
      </c>
      <c r="BH17">
        <v>83.592132505175968</v>
      </c>
    </row>
    <row r="18" spans="2:60" x14ac:dyDescent="0.25">
      <c r="B18">
        <v>1</v>
      </c>
      <c r="C18" s="11">
        <v>1</v>
      </c>
      <c r="D18" s="11" t="s">
        <v>179</v>
      </c>
      <c r="E18" s="11">
        <v>68.490399999999994</v>
      </c>
      <c r="F18" s="11">
        <v>205</v>
      </c>
      <c r="G18" s="11">
        <v>67.131200000000007</v>
      </c>
      <c r="H18" s="11">
        <v>194</v>
      </c>
      <c r="I18" s="11">
        <v>107.24299999999999</v>
      </c>
      <c r="J18" s="11">
        <v>84</v>
      </c>
      <c r="K18" s="11">
        <v>113.376</v>
      </c>
      <c r="L18" s="11">
        <v>29</v>
      </c>
      <c r="M18" s="11">
        <v>97.674400000000006</v>
      </c>
      <c r="N18" s="11">
        <v>52</v>
      </c>
      <c r="O18" s="11">
        <v>92.405500000000004</v>
      </c>
      <c r="P18" s="11">
        <v>17</v>
      </c>
      <c r="Q18" s="11">
        <v>20.970800000000001</v>
      </c>
      <c r="R18" s="11">
        <v>17</v>
      </c>
      <c r="S18">
        <f t="shared" si="0"/>
        <v>0.30618159625290559</v>
      </c>
      <c r="T18">
        <f t="shared" si="1"/>
        <v>18</v>
      </c>
      <c r="U18">
        <f t="shared" si="2"/>
        <v>880383.64072919043</v>
      </c>
      <c r="V18">
        <f t="shared" si="3"/>
        <v>36</v>
      </c>
      <c r="W18">
        <f t="shared" si="4"/>
        <v>20.393267291283053</v>
      </c>
      <c r="X18">
        <f t="shared" si="5"/>
        <v>17</v>
      </c>
      <c r="Y18">
        <f t="shared" si="6"/>
        <v>17.5</v>
      </c>
      <c r="Z18" s="11">
        <v>0.93420000000000003</v>
      </c>
      <c r="AA18">
        <f t="shared" si="7"/>
        <v>11</v>
      </c>
      <c r="AB18" s="11">
        <v>0.87239999999999995</v>
      </c>
      <c r="AC18" s="11">
        <f t="shared" si="8"/>
        <v>0.90329999999999999</v>
      </c>
      <c r="AD18">
        <f t="shared" si="9"/>
        <v>17</v>
      </c>
      <c r="AE18">
        <v>0.9032</v>
      </c>
      <c r="AF18">
        <f t="shared" si="10"/>
        <v>22</v>
      </c>
      <c r="AG18">
        <v>0.85699999999999998</v>
      </c>
      <c r="AH18">
        <f t="shared" si="11"/>
        <v>38</v>
      </c>
      <c r="AI18">
        <f t="shared" si="12"/>
        <v>24.75</v>
      </c>
      <c r="AJ18">
        <f>IF(C18=1,(AI18/Z18),REF)</f>
        <v>26.493256262042387</v>
      </c>
      <c r="AK18">
        <f t="shared" si="13"/>
        <v>18</v>
      </c>
      <c r="AL18" s="11">
        <f>IF(B18=1,(AI18/AC18),REF)</f>
        <v>27.399535038193292</v>
      </c>
      <c r="AM18">
        <f t="shared" si="14"/>
        <v>18</v>
      </c>
      <c r="AN18" s="11">
        <f t="shared" si="15"/>
        <v>17</v>
      </c>
      <c r="AO18" s="11" t="str">
        <f t="shared" si="16"/>
        <v>Louisville</v>
      </c>
      <c r="AP18" s="11">
        <f t="shared" si="17"/>
        <v>0.76120280684350528</v>
      </c>
      <c r="AQ18" s="11">
        <f t="shared" si="18"/>
        <v>0.73410853446186242</v>
      </c>
      <c r="AR18">
        <f t="shared" si="19"/>
        <v>0.89018578029212692</v>
      </c>
      <c r="AS18" s="9" t="str">
        <f t="shared" si="20"/>
        <v>Louisville</v>
      </c>
      <c r="AT18">
        <f t="shared" si="21"/>
        <v>17</v>
      </c>
      <c r="AU18">
        <f t="shared" si="22"/>
        <v>17</v>
      </c>
      <c r="AV18">
        <v>17</v>
      </c>
      <c r="AW18" t="str">
        <f t="shared" si="23"/>
        <v>Louisville</v>
      </c>
      <c r="AX18" t="str">
        <f t="shared" si="24"/>
        <v>y</v>
      </c>
      <c r="AY18">
        <v>16</v>
      </c>
      <c r="BC18" t="s">
        <v>119</v>
      </c>
      <c r="BD18">
        <f t="shared" si="25"/>
        <v>25.268336314847943</v>
      </c>
      <c r="BG18" t="s">
        <v>42</v>
      </c>
      <c r="BH18">
        <v>88.427527873894661</v>
      </c>
    </row>
    <row r="19" spans="2:60" x14ac:dyDescent="0.25">
      <c r="B19">
        <v>1</v>
      </c>
      <c r="C19" s="11">
        <v>1</v>
      </c>
      <c r="D19" s="11" t="s">
        <v>376</v>
      </c>
      <c r="E19" s="11">
        <v>64.874499999999998</v>
      </c>
      <c r="F19" s="11">
        <v>337</v>
      </c>
      <c r="G19" s="11">
        <v>63.61</v>
      </c>
      <c r="H19" s="11">
        <v>332</v>
      </c>
      <c r="I19" s="11">
        <v>104.289</v>
      </c>
      <c r="J19" s="11">
        <v>147</v>
      </c>
      <c r="K19" s="11">
        <v>110.809</v>
      </c>
      <c r="L19" s="11">
        <v>52</v>
      </c>
      <c r="M19" s="11">
        <v>92.888599999999997</v>
      </c>
      <c r="N19" s="11">
        <v>9</v>
      </c>
      <c r="O19" s="11">
        <v>87.134</v>
      </c>
      <c r="P19" s="11">
        <v>3</v>
      </c>
      <c r="Q19" s="11">
        <v>23.675000000000001</v>
      </c>
      <c r="R19" s="11">
        <v>12</v>
      </c>
      <c r="S19">
        <f t="shared" si="0"/>
        <v>0.36493537522447184</v>
      </c>
      <c r="T19">
        <f t="shared" si="1"/>
        <v>12</v>
      </c>
      <c r="U19">
        <f t="shared" si="2"/>
        <v>796570.27263763442</v>
      </c>
      <c r="V19">
        <f t="shared" si="3"/>
        <v>114</v>
      </c>
      <c r="W19">
        <f t="shared" si="4"/>
        <v>19.598652765818589</v>
      </c>
      <c r="X19">
        <f t="shared" si="5"/>
        <v>9</v>
      </c>
      <c r="Y19">
        <f t="shared" si="6"/>
        <v>10.5</v>
      </c>
      <c r="Z19" s="11">
        <v>0.9214</v>
      </c>
      <c r="AA19">
        <f t="shared" si="7"/>
        <v>12</v>
      </c>
      <c r="AB19" s="11">
        <v>0.89859999999999995</v>
      </c>
      <c r="AC19" s="11">
        <f t="shared" si="8"/>
        <v>0.90999999999999992</v>
      </c>
      <c r="AD19">
        <f t="shared" si="9"/>
        <v>15</v>
      </c>
      <c r="AE19">
        <v>0.90269999999999995</v>
      </c>
      <c r="AF19">
        <f t="shared" si="10"/>
        <v>23</v>
      </c>
      <c r="AG19">
        <v>0.90980000000000005</v>
      </c>
      <c r="AH19">
        <f t="shared" si="11"/>
        <v>18</v>
      </c>
      <c r="AI19">
        <f t="shared" si="12"/>
        <v>32.083333333333336</v>
      </c>
      <c r="AJ19">
        <f>IF(C19=1,(AI19/Z19),REF)</f>
        <v>34.820201143187909</v>
      </c>
      <c r="AK19">
        <f t="shared" si="13"/>
        <v>23</v>
      </c>
      <c r="AL19" s="11">
        <f>IF(B19=1,(AI19/AC19),REF)</f>
        <v>35.256410256410263</v>
      </c>
      <c r="AM19">
        <f t="shared" si="14"/>
        <v>22</v>
      </c>
      <c r="AN19" s="11">
        <f t="shared" si="15"/>
        <v>15</v>
      </c>
      <c r="AO19" s="11" t="str">
        <f t="shared" si="16"/>
        <v>Wisconsin</v>
      </c>
      <c r="AP19" s="11">
        <f t="shared" si="17"/>
        <v>0.73053181173674553</v>
      </c>
      <c r="AQ19" s="11">
        <f t="shared" si="18"/>
        <v>0.72114096268421546</v>
      </c>
      <c r="AR19">
        <f t="shared" si="19"/>
        <v>0.87970182811863396</v>
      </c>
      <c r="AS19" s="9" t="str">
        <f t="shared" si="20"/>
        <v>Wisconsin</v>
      </c>
      <c r="AT19">
        <f t="shared" si="21"/>
        <v>18</v>
      </c>
      <c r="AU19">
        <f t="shared" si="22"/>
        <v>16</v>
      </c>
      <c r="AV19">
        <v>15</v>
      </c>
      <c r="AW19" t="str">
        <f t="shared" si="23"/>
        <v>Wisconsin</v>
      </c>
      <c r="AX19" t="str">
        <f t="shared" si="24"/>
        <v>y</v>
      </c>
      <c r="AY19">
        <v>17</v>
      </c>
      <c r="BC19" t="s">
        <v>123</v>
      </c>
      <c r="BD19">
        <f t="shared" si="25"/>
        <v>344.09071085913649</v>
      </c>
      <c r="BG19" t="s">
        <v>43</v>
      </c>
      <c r="BH19">
        <v>2056.5485862853429</v>
      </c>
    </row>
    <row r="20" spans="2:60" x14ac:dyDescent="0.25">
      <c r="B20">
        <v>1</v>
      </c>
      <c r="C20" s="11">
        <v>1</v>
      </c>
      <c r="D20" s="11" t="s">
        <v>203</v>
      </c>
      <c r="E20" s="11">
        <v>68.527799999999999</v>
      </c>
      <c r="F20" s="11">
        <v>200</v>
      </c>
      <c r="G20" s="11">
        <v>67.419399999999996</v>
      </c>
      <c r="H20" s="11">
        <v>178</v>
      </c>
      <c r="I20" s="11">
        <v>111.932</v>
      </c>
      <c r="J20" s="11">
        <v>26</v>
      </c>
      <c r="K20" s="11">
        <v>117.395</v>
      </c>
      <c r="L20" s="11">
        <v>14</v>
      </c>
      <c r="M20" s="11">
        <v>101.401</v>
      </c>
      <c r="N20" s="11">
        <v>135</v>
      </c>
      <c r="O20" s="11">
        <v>96.717299999999994</v>
      </c>
      <c r="P20" s="11">
        <v>51</v>
      </c>
      <c r="Q20" s="11">
        <v>20.677600000000002</v>
      </c>
      <c r="R20" s="11">
        <v>21</v>
      </c>
      <c r="S20">
        <f t="shared" si="0"/>
        <v>0.30174177487092835</v>
      </c>
      <c r="T20">
        <f t="shared" si="1"/>
        <v>20</v>
      </c>
      <c r="U20">
        <f t="shared" si="2"/>
        <v>944421.77080399485</v>
      </c>
      <c r="V20">
        <f t="shared" si="3"/>
        <v>15</v>
      </c>
      <c r="W20">
        <f t="shared" si="4"/>
        <v>21.925013677754826</v>
      </c>
      <c r="X20">
        <f t="shared" si="5"/>
        <v>56</v>
      </c>
      <c r="Y20">
        <f t="shared" si="6"/>
        <v>38</v>
      </c>
      <c r="Z20" s="11">
        <v>0.87990000000000002</v>
      </c>
      <c r="AA20">
        <f t="shared" si="7"/>
        <v>22</v>
      </c>
      <c r="AB20" s="11">
        <v>0.90749999999999997</v>
      </c>
      <c r="AC20" s="11">
        <f t="shared" si="8"/>
        <v>0.89369999999999994</v>
      </c>
      <c r="AD20">
        <f t="shared" si="9"/>
        <v>21</v>
      </c>
      <c r="AE20">
        <v>0.90400000000000003</v>
      </c>
      <c r="AF20">
        <f t="shared" si="10"/>
        <v>21</v>
      </c>
      <c r="AG20">
        <v>0.89349999999999996</v>
      </c>
      <c r="AH20">
        <f t="shared" si="11"/>
        <v>22</v>
      </c>
      <c r="AI20">
        <f t="shared" si="12"/>
        <v>22.833333333333332</v>
      </c>
      <c r="AJ20">
        <f>IF(C20=1,(AI20/Z20),REF)</f>
        <v>25.949918551350532</v>
      </c>
      <c r="AK20">
        <f t="shared" si="13"/>
        <v>17</v>
      </c>
      <c r="AL20" s="11">
        <f>IF(B20=1,(AI20/AC20),REF)</f>
        <v>25.549214874491813</v>
      </c>
      <c r="AM20">
        <f t="shared" si="14"/>
        <v>17</v>
      </c>
      <c r="AN20" s="11">
        <f t="shared" si="15"/>
        <v>17</v>
      </c>
      <c r="AO20" s="11" t="str">
        <f t="shared" si="16"/>
        <v>Mississippi St.</v>
      </c>
      <c r="AP20" s="11">
        <f t="shared" si="17"/>
        <v>0.71844540237744903</v>
      </c>
      <c r="AQ20" s="11">
        <f t="shared" si="18"/>
        <v>0.73140274200793487</v>
      </c>
      <c r="AR20">
        <f t="shared" si="19"/>
        <v>0.87925937688133549</v>
      </c>
      <c r="AS20" s="9" t="str">
        <f t="shared" si="20"/>
        <v>Mississippi St.</v>
      </c>
      <c r="AT20">
        <f t="shared" si="21"/>
        <v>19</v>
      </c>
      <c r="AU20">
        <f t="shared" si="22"/>
        <v>19</v>
      </c>
      <c r="AV20">
        <v>24</v>
      </c>
      <c r="AW20" t="str">
        <f t="shared" si="23"/>
        <v>Mississippi St.</v>
      </c>
      <c r="AX20" t="str">
        <f t="shared" si="24"/>
        <v/>
      </c>
      <c r="AY20">
        <v>23</v>
      </c>
      <c r="BC20" t="s">
        <v>129</v>
      </c>
      <c r="BD20">
        <f t="shared" si="25"/>
        <v>152.69461077844312</v>
      </c>
      <c r="BG20" t="s">
        <v>44</v>
      </c>
      <c r="BH20">
        <v>772.89113193943763</v>
      </c>
    </row>
    <row r="21" spans="2:60" x14ac:dyDescent="0.25">
      <c r="B21">
        <v>1</v>
      </c>
      <c r="C21">
        <v>1</v>
      </c>
      <c r="D21" t="s">
        <v>161</v>
      </c>
      <c r="E21">
        <v>70.643900000000002</v>
      </c>
      <c r="F21">
        <v>89</v>
      </c>
      <c r="G21">
        <v>69.935500000000005</v>
      </c>
      <c r="H21">
        <v>64</v>
      </c>
      <c r="I21">
        <v>105.568</v>
      </c>
      <c r="J21">
        <v>119</v>
      </c>
      <c r="K21">
        <v>112.746</v>
      </c>
      <c r="L21">
        <v>34</v>
      </c>
      <c r="M21">
        <v>98.495199999999997</v>
      </c>
      <c r="N21">
        <v>64</v>
      </c>
      <c r="O21">
        <v>92.040599999999998</v>
      </c>
      <c r="P21">
        <v>15</v>
      </c>
      <c r="Q21">
        <v>20.705100000000002</v>
      </c>
      <c r="R21">
        <v>20</v>
      </c>
      <c r="S21">
        <f t="shared" si="0"/>
        <v>0.29309536987623841</v>
      </c>
      <c r="T21">
        <f t="shared" si="1"/>
        <v>23</v>
      </c>
      <c r="U21">
        <f t="shared" si="2"/>
        <v>898001.27432625229</v>
      </c>
      <c r="V21">
        <f t="shared" si="3"/>
        <v>27</v>
      </c>
      <c r="W21">
        <f t="shared" si="4"/>
        <v>19.646827800544827</v>
      </c>
      <c r="X21">
        <f t="shared" si="5"/>
        <v>10</v>
      </c>
      <c r="Y21">
        <f t="shared" si="6"/>
        <v>16.5</v>
      </c>
      <c r="Z21">
        <v>0.86109999999999998</v>
      </c>
      <c r="AA21">
        <f t="shared" si="7"/>
        <v>30</v>
      </c>
      <c r="AB21">
        <v>0.94040000000000001</v>
      </c>
      <c r="AC21">
        <f t="shared" si="8"/>
        <v>0.90074999999999994</v>
      </c>
      <c r="AD21">
        <f t="shared" si="9"/>
        <v>19</v>
      </c>
      <c r="AE21">
        <v>0.77729999999999999</v>
      </c>
      <c r="AF21">
        <f t="shared" si="10"/>
        <v>63</v>
      </c>
      <c r="AG21">
        <v>0.91879999999999995</v>
      </c>
      <c r="AH21">
        <f t="shared" si="11"/>
        <v>14</v>
      </c>
      <c r="AI21">
        <f t="shared" si="12"/>
        <v>27.083333333333332</v>
      </c>
      <c r="AJ21">
        <f>IF(C21=1,(AI21/Z21),REF)</f>
        <v>31.452018735725623</v>
      </c>
      <c r="AK21">
        <f t="shared" si="13"/>
        <v>21</v>
      </c>
      <c r="AL21">
        <f>IF(B21=1,(AI21/AC21),REF)</f>
        <v>30.067536312332315</v>
      </c>
      <c r="AM21">
        <f t="shared" si="14"/>
        <v>20</v>
      </c>
      <c r="AN21">
        <f t="shared" si="15"/>
        <v>19</v>
      </c>
      <c r="AO21" t="str">
        <f t="shared" si="16"/>
        <v>Kansas</v>
      </c>
      <c r="AP21">
        <f t="shared" si="17"/>
        <v>0.68970406994254285</v>
      </c>
      <c r="AQ21">
        <f t="shared" si="18"/>
        <v>0.72526558249939044</v>
      </c>
      <c r="AR21">
        <f t="shared" si="19"/>
        <v>0.87073670465730968</v>
      </c>
      <c r="AS21" t="str">
        <f t="shared" si="20"/>
        <v>Kansas</v>
      </c>
      <c r="AT21">
        <f t="shared" si="21"/>
        <v>20</v>
      </c>
      <c r="AU21">
        <f t="shared" si="22"/>
        <v>19.333333333333332</v>
      </c>
      <c r="AV21">
        <v>22</v>
      </c>
      <c r="AW21" t="str">
        <f t="shared" si="23"/>
        <v>Kansas</v>
      </c>
      <c r="AX21" t="str">
        <f t="shared" si="24"/>
        <v>y</v>
      </c>
      <c r="AY21">
        <v>18</v>
      </c>
      <c r="BC21" t="s">
        <v>131</v>
      </c>
      <c r="BD21">
        <f t="shared" si="25"/>
        <v>5.1607575992155645</v>
      </c>
      <c r="BG21" t="s">
        <v>45</v>
      </c>
      <c r="BH21">
        <v>689.63528902984001</v>
      </c>
    </row>
    <row r="22" spans="2:60" x14ac:dyDescent="0.25">
      <c r="B22">
        <v>1</v>
      </c>
      <c r="C22">
        <v>1</v>
      </c>
      <c r="D22" t="s">
        <v>61</v>
      </c>
      <c r="E22">
        <v>74.681399999999996</v>
      </c>
      <c r="F22">
        <v>10</v>
      </c>
      <c r="G22">
        <v>73.760199999999998</v>
      </c>
      <c r="H22">
        <v>9</v>
      </c>
      <c r="I22">
        <v>112.955</v>
      </c>
      <c r="J22">
        <v>17</v>
      </c>
      <c r="K22">
        <v>114.89</v>
      </c>
      <c r="L22">
        <v>19</v>
      </c>
      <c r="M22">
        <v>94.404499999999999</v>
      </c>
      <c r="N22">
        <v>13</v>
      </c>
      <c r="O22">
        <v>94.553100000000001</v>
      </c>
      <c r="P22">
        <v>29</v>
      </c>
      <c r="Q22">
        <v>20.337</v>
      </c>
      <c r="R22">
        <v>22</v>
      </c>
      <c r="S22">
        <f t="shared" si="0"/>
        <v>0.27231546275243906</v>
      </c>
      <c r="T22">
        <f t="shared" si="1"/>
        <v>27</v>
      </c>
      <c r="U22">
        <f t="shared" si="2"/>
        <v>985772.97922493995</v>
      </c>
      <c r="V22">
        <f t="shared" si="3"/>
        <v>7</v>
      </c>
      <c r="W22">
        <f t="shared" si="4"/>
        <v>19.402995573870626</v>
      </c>
      <c r="X22">
        <f t="shared" si="5"/>
        <v>6</v>
      </c>
      <c r="Y22">
        <f t="shared" si="6"/>
        <v>16.5</v>
      </c>
      <c r="Z22">
        <v>0.85009999999999997</v>
      </c>
      <c r="AA22">
        <f t="shared" si="7"/>
        <v>37</v>
      </c>
      <c r="AB22">
        <v>0.91839999999999999</v>
      </c>
      <c r="AC22">
        <f t="shared" si="8"/>
        <v>0.88424999999999998</v>
      </c>
      <c r="AD22">
        <f t="shared" si="9"/>
        <v>26</v>
      </c>
      <c r="AE22">
        <v>0.876</v>
      </c>
      <c r="AF22">
        <f t="shared" si="10"/>
        <v>34</v>
      </c>
      <c r="AG22">
        <v>0.86780000000000002</v>
      </c>
      <c r="AH22">
        <f t="shared" si="11"/>
        <v>36</v>
      </c>
      <c r="AI22">
        <f t="shared" si="12"/>
        <v>24.416666666666668</v>
      </c>
      <c r="AJ22">
        <f>IF(C22=1,(AI22/Z22),REF)</f>
        <v>28.72211112418147</v>
      </c>
      <c r="AK22">
        <f t="shared" si="13"/>
        <v>19</v>
      </c>
      <c r="AL22">
        <f>IF(B22=1,(AI22/AC22),REF)</f>
        <v>27.612854584864763</v>
      </c>
      <c r="AM22">
        <f t="shared" si="14"/>
        <v>19</v>
      </c>
      <c r="AN22">
        <f t="shared" si="15"/>
        <v>19</v>
      </c>
      <c r="AO22" t="str">
        <f t="shared" si="16"/>
        <v>Buffalo</v>
      </c>
      <c r="AP22">
        <f t="shared" si="17"/>
        <v>0.68710392985255075</v>
      </c>
      <c r="AQ22">
        <f t="shared" si="18"/>
        <v>0.71806956540014188</v>
      </c>
      <c r="AR22">
        <f t="shared" si="19"/>
        <v>0.86832035442587463</v>
      </c>
      <c r="AS22" t="str">
        <f t="shared" si="20"/>
        <v>Buffalo</v>
      </c>
      <c r="AT22">
        <f t="shared" si="21"/>
        <v>21</v>
      </c>
      <c r="AU22">
        <f t="shared" si="22"/>
        <v>22</v>
      </c>
      <c r="AV22">
        <v>23</v>
      </c>
      <c r="AW22" t="str">
        <f t="shared" si="23"/>
        <v>Buffalo</v>
      </c>
      <c r="AX22" t="str">
        <f t="shared" si="24"/>
        <v>y</v>
      </c>
      <c r="AY22">
        <v>19</v>
      </c>
      <c r="BC22" t="s">
        <v>142</v>
      </c>
      <c r="BD22">
        <f t="shared" si="25"/>
        <v>12.716202381593837</v>
      </c>
      <c r="BG22" t="s">
        <v>46</v>
      </c>
      <c r="BH22">
        <v>18.1301878549585</v>
      </c>
    </row>
    <row r="23" spans="2:60" x14ac:dyDescent="0.25">
      <c r="B23">
        <v>1</v>
      </c>
      <c r="C23">
        <v>1</v>
      </c>
      <c r="D23" t="s">
        <v>377</v>
      </c>
      <c r="E23">
        <v>68.143100000000004</v>
      </c>
      <c r="F23">
        <v>225</v>
      </c>
      <c r="G23">
        <v>65.636300000000006</v>
      </c>
      <c r="H23">
        <v>275</v>
      </c>
      <c r="I23">
        <v>117.982</v>
      </c>
      <c r="J23">
        <v>3</v>
      </c>
      <c r="K23">
        <v>118.357</v>
      </c>
      <c r="L23">
        <v>12</v>
      </c>
      <c r="M23">
        <v>97.895799999999994</v>
      </c>
      <c r="N23">
        <v>55</v>
      </c>
      <c r="O23">
        <v>97.642200000000003</v>
      </c>
      <c r="P23">
        <v>63</v>
      </c>
      <c r="Q23">
        <v>20.714600000000001</v>
      </c>
      <c r="R23">
        <v>19</v>
      </c>
      <c r="S23">
        <f t="shared" si="0"/>
        <v>0.30398969227992262</v>
      </c>
      <c r="T23">
        <f t="shared" si="1"/>
        <v>19</v>
      </c>
      <c r="U23">
        <f t="shared" si="2"/>
        <v>954574.40163115191</v>
      </c>
      <c r="V23">
        <f t="shared" si="3"/>
        <v>13</v>
      </c>
      <c r="W23">
        <f t="shared" si="4"/>
        <v>22.387118745856927</v>
      </c>
      <c r="X23">
        <f t="shared" si="5"/>
        <v>78</v>
      </c>
      <c r="Y23">
        <f t="shared" si="6"/>
        <v>48.5</v>
      </c>
      <c r="Z23">
        <v>0.90749999999999997</v>
      </c>
      <c r="AA23">
        <f t="shared" si="7"/>
        <v>18</v>
      </c>
      <c r="AB23">
        <v>0.8004</v>
      </c>
      <c r="AC23">
        <f t="shared" si="8"/>
        <v>0.85394999999999999</v>
      </c>
      <c r="AD23">
        <f t="shared" si="9"/>
        <v>38</v>
      </c>
      <c r="AE23">
        <v>0.91800000000000004</v>
      </c>
      <c r="AF23">
        <f t="shared" si="10"/>
        <v>18</v>
      </c>
      <c r="AG23">
        <v>0.83260000000000001</v>
      </c>
      <c r="AH23">
        <f t="shared" si="11"/>
        <v>48</v>
      </c>
      <c r="AI23">
        <f t="shared" si="12"/>
        <v>30.75</v>
      </c>
      <c r="AJ23">
        <f>IF(C23=1,(AI23/Z23),REF)</f>
        <v>33.884297520661157</v>
      </c>
      <c r="AK23">
        <f t="shared" si="13"/>
        <v>22</v>
      </c>
      <c r="AL23">
        <f>IF(B23=1,(AI23/AC23),REF)</f>
        <v>36.009134024240296</v>
      </c>
      <c r="AM23">
        <f t="shared" si="14"/>
        <v>24</v>
      </c>
      <c r="AN23">
        <f t="shared" si="15"/>
        <v>22</v>
      </c>
      <c r="AO23" t="str">
        <f t="shared" si="16"/>
        <v>Wofford</v>
      </c>
      <c r="AP23">
        <f t="shared" si="17"/>
        <v>0.72147425297326828</v>
      </c>
      <c r="AQ23">
        <f t="shared" si="18"/>
        <v>0.67529534692436566</v>
      </c>
      <c r="AR23">
        <f t="shared" si="19"/>
        <v>0.86623935641564287</v>
      </c>
      <c r="AS23" t="str">
        <f t="shared" si="20"/>
        <v>Wofford</v>
      </c>
      <c r="AT23">
        <f t="shared" si="21"/>
        <v>22</v>
      </c>
      <c r="AU23">
        <f t="shared" si="22"/>
        <v>27.333333333333332</v>
      </c>
      <c r="AV23">
        <v>32</v>
      </c>
      <c r="AW23" t="str">
        <f t="shared" si="23"/>
        <v>Wofford</v>
      </c>
      <c r="AX23" t="str">
        <f t="shared" si="24"/>
        <v/>
      </c>
      <c r="AY23">
        <v>24</v>
      </c>
      <c r="BC23" t="s">
        <v>153</v>
      </c>
      <c r="BD23">
        <f t="shared" si="25"/>
        <v>512.69451269451281</v>
      </c>
      <c r="BG23" t="s">
        <v>47</v>
      </c>
      <c r="BH23">
        <v>151.80149035876164</v>
      </c>
    </row>
    <row r="24" spans="2:60" x14ac:dyDescent="0.25">
      <c r="B24">
        <v>1</v>
      </c>
      <c r="C24">
        <v>1</v>
      </c>
      <c r="D24" t="s">
        <v>115</v>
      </c>
      <c r="E24">
        <v>64.800399999999996</v>
      </c>
      <c r="F24">
        <v>339</v>
      </c>
      <c r="G24">
        <v>62.690300000000001</v>
      </c>
      <c r="H24">
        <v>346</v>
      </c>
      <c r="I24">
        <v>104.227</v>
      </c>
      <c r="J24">
        <v>148</v>
      </c>
      <c r="K24">
        <v>110.21899999999999</v>
      </c>
      <c r="L24">
        <v>60</v>
      </c>
      <c r="M24">
        <v>97.217500000000001</v>
      </c>
      <c r="N24">
        <v>48</v>
      </c>
      <c r="O24">
        <v>91.894999999999996</v>
      </c>
      <c r="P24">
        <v>14</v>
      </c>
      <c r="Q24">
        <v>18.323899999999998</v>
      </c>
      <c r="R24">
        <v>28</v>
      </c>
      <c r="S24">
        <f t="shared" si="0"/>
        <v>0.28277603224671449</v>
      </c>
      <c r="T24">
        <f t="shared" si="1"/>
        <v>25</v>
      </c>
      <c r="U24">
        <f t="shared" si="2"/>
        <v>787210.03116398421</v>
      </c>
      <c r="V24">
        <f t="shared" si="3"/>
        <v>130</v>
      </c>
      <c r="W24">
        <f t="shared" si="4"/>
        <v>21.364332315581564</v>
      </c>
      <c r="X24">
        <f t="shared" si="5"/>
        <v>36</v>
      </c>
      <c r="Y24">
        <f t="shared" si="6"/>
        <v>30.5</v>
      </c>
      <c r="Z24">
        <v>0.90369999999999995</v>
      </c>
      <c r="AA24">
        <f t="shared" si="7"/>
        <v>19</v>
      </c>
      <c r="AB24">
        <v>0.87639999999999996</v>
      </c>
      <c r="AC24">
        <f t="shared" si="8"/>
        <v>0.89005000000000001</v>
      </c>
      <c r="AD24">
        <f t="shared" si="9"/>
        <v>22</v>
      </c>
      <c r="AE24">
        <v>0.92530000000000001</v>
      </c>
      <c r="AF24">
        <f t="shared" si="10"/>
        <v>17</v>
      </c>
      <c r="AG24">
        <v>0.91600000000000004</v>
      </c>
      <c r="AH24">
        <f t="shared" si="11"/>
        <v>15</v>
      </c>
      <c r="AI24">
        <f t="shared" si="12"/>
        <v>39.916666666666664</v>
      </c>
      <c r="AJ24">
        <f>IF(C24=1,(AI24/Z24),REF)</f>
        <v>44.170262992881121</v>
      </c>
      <c r="AK24">
        <f t="shared" si="13"/>
        <v>27</v>
      </c>
      <c r="AL24">
        <f>IF(B24=1,(AI24/AC24),REF)</f>
        <v>44.84766773402243</v>
      </c>
      <c r="AM24">
        <f t="shared" si="14"/>
        <v>29</v>
      </c>
      <c r="AN24">
        <f t="shared" si="15"/>
        <v>22</v>
      </c>
      <c r="AO24" t="str">
        <f t="shared" si="16"/>
        <v>Florida</v>
      </c>
      <c r="AP24">
        <f t="shared" si="17"/>
        <v>0.69965724538166973</v>
      </c>
      <c r="AQ24">
        <f t="shared" si="18"/>
        <v>0.68856191904684949</v>
      </c>
      <c r="AR24">
        <f t="shared" si="19"/>
        <v>0.86411434723490999</v>
      </c>
      <c r="AS24" s="420" t="str">
        <f t="shared" si="20"/>
        <v>Florida</v>
      </c>
      <c r="AT24">
        <f t="shared" si="21"/>
        <v>23</v>
      </c>
      <c r="AU24">
        <f t="shared" si="22"/>
        <v>22.333333333333332</v>
      </c>
      <c r="AV24">
        <v>21</v>
      </c>
      <c r="AW24" t="str">
        <f t="shared" si="23"/>
        <v>Florida</v>
      </c>
      <c r="AX24" t="str">
        <f t="shared" si="24"/>
        <v/>
      </c>
      <c r="AY24">
        <v>25</v>
      </c>
      <c r="BC24" t="s">
        <v>154</v>
      </c>
      <c r="BD24">
        <f t="shared" si="25"/>
        <v>81.555239449976284</v>
      </c>
      <c r="BG24" t="s">
        <v>48</v>
      </c>
      <c r="BH24">
        <v>208.44349680170578</v>
      </c>
    </row>
    <row r="25" spans="2:60" x14ac:dyDescent="0.25">
      <c r="B25">
        <v>1</v>
      </c>
      <c r="C25">
        <v>1</v>
      </c>
      <c r="D25" t="s">
        <v>162</v>
      </c>
      <c r="E25">
        <v>64.920100000000005</v>
      </c>
      <c r="F25">
        <v>336</v>
      </c>
      <c r="G25">
        <v>63.041400000000003</v>
      </c>
      <c r="H25">
        <v>342</v>
      </c>
      <c r="I25">
        <v>101.553</v>
      </c>
      <c r="J25">
        <v>213</v>
      </c>
      <c r="K25">
        <v>107.96</v>
      </c>
      <c r="L25">
        <v>102</v>
      </c>
      <c r="M25">
        <v>91.561199999999999</v>
      </c>
      <c r="N25">
        <v>7</v>
      </c>
      <c r="O25">
        <v>87.737700000000004</v>
      </c>
      <c r="P25">
        <v>4</v>
      </c>
      <c r="Q25">
        <v>20.2225</v>
      </c>
      <c r="R25">
        <v>23</v>
      </c>
      <c r="S25">
        <f t="shared" si="0"/>
        <v>0.31149520718544776</v>
      </c>
      <c r="T25">
        <f t="shared" si="1"/>
        <v>17</v>
      </c>
      <c r="U25">
        <f t="shared" si="2"/>
        <v>756667.24060815992</v>
      </c>
      <c r="V25">
        <f t="shared" si="3"/>
        <v>169</v>
      </c>
      <c r="W25">
        <f t="shared" si="4"/>
        <v>19.802444853493363</v>
      </c>
      <c r="X25">
        <f t="shared" si="5"/>
        <v>12</v>
      </c>
      <c r="Y25">
        <f t="shared" si="6"/>
        <v>14.5</v>
      </c>
      <c r="Z25">
        <v>0.92</v>
      </c>
      <c r="AA25">
        <f t="shared" si="7"/>
        <v>13</v>
      </c>
      <c r="AB25">
        <v>0.88639999999999997</v>
      </c>
      <c r="AC25">
        <f t="shared" si="8"/>
        <v>0.9032</v>
      </c>
      <c r="AD25">
        <f t="shared" si="9"/>
        <v>18</v>
      </c>
      <c r="AE25">
        <v>0.93630000000000002</v>
      </c>
      <c r="AF25">
        <f t="shared" si="10"/>
        <v>14</v>
      </c>
      <c r="AG25">
        <v>0.79749999999999999</v>
      </c>
      <c r="AH25">
        <f t="shared" si="11"/>
        <v>59</v>
      </c>
      <c r="AI25">
        <f t="shared" si="12"/>
        <v>48.583333333333336</v>
      </c>
      <c r="AJ25">
        <f>IF(C25=1,(AI25/Z25),REF)</f>
        <v>52.807971014492757</v>
      </c>
      <c r="AK25">
        <f t="shared" si="13"/>
        <v>38</v>
      </c>
      <c r="AL25">
        <f>IF(B25=1,(AI25/AC25),REF)</f>
        <v>53.79022733982876</v>
      </c>
      <c r="AM25">
        <f t="shared" si="14"/>
        <v>38</v>
      </c>
      <c r="AN25">
        <f t="shared" si="15"/>
        <v>18</v>
      </c>
      <c r="AO25" t="str">
        <f t="shared" si="16"/>
        <v>Kansas St.</v>
      </c>
      <c r="AP25">
        <f t="shared" si="17"/>
        <v>0.69966787084540494</v>
      </c>
      <c r="AQ25">
        <f t="shared" si="18"/>
        <v>0.68614542673951873</v>
      </c>
      <c r="AR25">
        <f t="shared" si="19"/>
        <v>0.86351501076387205</v>
      </c>
      <c r="AS25" t="str">
        <f t="shared" si="20"/>
        <v>Kansas St.</v>
      </c>
      <c r="AT25">
        <f t="shared" si="21"/>
        <v>24</v>
      </c>
      <c r="AU25">
        <f t="shared" si="22"/>
        <v>20</v>
      </c>
      <c r="AV25">
        <v>19</v>
      </c>
      <c r="AW25" t="str">
        <f t="shared" si="23"/>
        <v>Kansas St.</v>
      </c>
      <c r="AX25" t="str">
        <f t="shared" si="24"/>
        <v>y</v>
      </c>
      <c r="AY25">
        <v>20</v>
      </c>
      <c r="BC25" t="s">
        <v>155</v>
      </c>
      <c r="BD25">
        <f t="shared" si="25"/>
        <v>28.402883985143106</v>
      </c>
      <c r="BG25" t="s">
        <v>49</v>
      </c>
      <c r="BH25">
        <v>86.034608822812572</v>
      </c>
    </row>
    <row r="26" spans="2:60" x14ac:dyDescent="0.25">
      <c r="B26">
        <v>1</v>
      </c>
      <c r="C26">
        <v>1</v>
      </c>
      <c r="D26" t="s">
        <v>187</v>
      </c>
      <c r="E26">
        <v>70.656800000000004</v>
      </c>
      <c r="F26">
        <v>88</v>
      </c>
      <c r="G26">
        <v>68.5839</v>
      </c>
      <c r="H26">
        <v>116</v>
      </c>
      <c r="I26">
        <v>108.714</v>
      </c>
      <c r="J26">
        <v>61</v>
      </c>
      <c r="K26">
        <v>114.15</v>
      </c>
      <c r="L26">
        <v>23</v>
      </c>
      <c r="M26">
        <v>96.738900000000001</v>
      </c>
      <c r="N26">
        <v>42</v>
      </c>
      <c r="O26">
        <v>95.729399999999998</v>
      </c>
      <c r="P26">
        <v>35</v>
      </c>
      <c r="Q26">
        <v>18.4207</v>
      </c>
      <c r="R26">
        <v>27</v>
      </c>
      <c r="S26">
        <f t="shared" si="0"/>
        <v>0.26070526828274143</v>
      </c>
      <c r="T26">
        <f t="shared" si="1"/>
        <v>32</v>
      </c>
      <c r="U26">
        <f t="shared" si="2"/>
        <v>920673.82513800019</v>
      </c>
      <c r="V26">
        <f t="shared" si="3"/>
        <v>18</v>
      </c>
      <c r="W26">
        <f t="shared" si="4"/>
        <v>20.917923694436858</v>
      </c>
      <c r="X26">
        <f t="shared" si="5"/>
        <v>24</v>
      </c>
      <c r="Y26">
        <f t="shared" si="6"/>
        <v>28</v>
      </c>
      <c r="Z26">
        <v>0.85660000000000003</v>
      </c>
      <c r="AA26">
        <f t="shared" si="7"/>
        <v>33</v>
      </c>
      <c r="AB26">
        <v>0.86729999999999996</v>
      </c>
      <c r="AC26">
        <f t="shared" si="8"/>
        <v>0.86194999999999999</v>
      </c>
      <c r="AD26">
        <f t="shared" si="9"/>
        <v>33</v>
      </c>
      <c r="AE26">
        <v>0.93910000000000005</v>
      </c>
      <c r="AF26">
        <f t="shared" si="10"/>
        <v>13</v>
      </c>
      <c r="AG26">
        <v>0.87739999999999996</v>
      </c>
      <c r="AH26">
        <f t="shared" si="11"/>
        <v>32</v>
      </c>
      <c r="AI26">
        <f t="shared" si="12"/>
        <v>26</v>
      </c>
      <c r="AJ26">
        <f>IF(C26=1,(AI26/Z26),REF)</f>
        <v>30.352556619192153</v>
      </c>
      <c r="AK26">
        <f t="shared" si="13"/>
        <v>20</v>
      </c>
      <c r="AL26">
        <f>IF(B26=1,(AI26/AC26),REF)</f>
        <v>30.164162654446315</v>
      </c>
      <c r="AM26">
        <f t="shared" si="14"/>
        <v>21</v>
      </c>
      <c r="AN26">
        <f t="shared" si="15"/>
        <v>20</v>
      </c>
      <c r="AO26" t="str">
        <f t="shared" si="16"/>
        <v>Marquette</v>
      </c>
      <c r="AP26">
        <f t="shared" si="17"/>
        <v>0.68854542085401504</v>
      </c>
      <c r="AQ26">
        <f t="shared" si="18"/>
        <v>0.69380197009291544</v>
      </c>
      <c r="AR26">
        <f t="shared" si="19"/>
        <v>0.86265050442675884</v>
      </c>
      <c r="AS26" t="str">
        <f t="shared" si="20"/>
        <v>Marquette</v>
      </c>
      <c r="AT26">
        <f t="shared" si="21"/>
        <v>25</v>
      </c>
      <c r="AU26">
        <f t="shared" si="22"/>
        <v>26</v>
      </c>
      <c r="AV26">
        <v>27</v>
      </c>
      <c r="AW26" t="str">
        <f t="shared" si="23"/>
        <v>Marquette</v>
      </c>
      <c r="AX26" t="str">
        <f t="shared" si="24"/>
        <v/>
      </c>
      <c r="AY26">
        <v>26</v>
      </c>
      <c r="BC26" t="s">
        <v>161</v>
      </c>
      <c r="BD26">
        <f t="shared" si="25"/>
        <v>38.190396891479324</v>
      </c>
      <c r="BG26" t="s">
        <v>50</v>
      </c>
      <c r="BH26">
        <v>67.378908042210128</v>
      </c>
    </row>
    <row r="27" spans="2:60" x14ac:dyDescent="0.25">
      <c r="B27">
        <v>1</v>
      </c>
      <c r="C27">
        <v>1</v>
      </c>
      <c r="D27" t="s">
        <v>189</v>
      </c>
      <c r="E27">
        <v>66.280500000000004</v>
      </c>
      <c r="F27">
        <v>303</v>
      </c>
      <c r="G27">
        <v>65.637600000000006</v>
      </c>
      <c r="H27">
        <v>274</v>
      </c>
      <c r="I27">
        <v>107.334</v>
      </c>
      <c r="J27">
        <v>78</v>
      </c>
      <c r="K27">
        <v>113.82</v>
      </c>
      <c r="L27">
        <v>27</v>
      </c>
      <c r="M27">
        <v>98.465100000000007</v>
      </c>
      <c r="N27">
        <v>63</v>
      </c>
      <c r="O27">
        <v>93.8429</v>
      </c>
      <c r="P27">
        <v>22</v>
      </c>
      <c r="Q27">
        <v>19.977599999999999</v>
      </c>
      <c r="R27">
        <v>24</v>
      </c>
      <c r="S27">
        <f t="shared" si="0"/>
        <v>0.30140237324703334</v>
      </c>
      <c r="T27">
        <f t="shared" si="1"/>
        <v>21</v>
      </c>
      <c r="U27">
        <f t="shared" si="2"/>
        <v>858663.37376819993</v>
      </c>
      <c r="V27">
        <f t="shared" si="3"/>
        <v>53</v>
      </c>
      <c r="W27">
        <f t="shared" si="4"/>
        <v>21.600136535756103</v>
      </c>
      <c r="X27">
        <f t="shared" si="5"/>
        <v>46</v>
      </c>
      <c r="Y27">
        <f t="shared" si="6"/>
        <v>33.5</v>
      </c>
      <c r="Z27">
        <v>0.87809999999999999</v>
      </c>
      <c r="AA27">
        <f t="shared" si="7"/>
        <v>24</v>
      </c>
      <c r="AB27">
        <v>0.89729999999999999</v>
      </c>
      <c r="AC27">
        <f t="shared" si="8"/>
        <v>0.88769999999999993</v>
      </c>
      <c r="AD27">
        <f t="shared" si="9"/>
        <v>23</v>
      </c>
      <c r="AE27">
        <v>0.77990000000000004</v>
      </c>
      <c r="AF27">
        <f t="shared" si="10"/>
        <v>61</v>
      </c>
      <c r="AG27">
        <v>0.84209999999999996</v>
      </c>
      <c r="AH27">
        <f t="shared" si="11"/>
        <v>44</v>
      </c>
      <c r="AI27">
        <f t="shared" si="12"/>
        <v>39.25</v>
      </c>
      <c r="AJ27">
        <f>IF(C27=1,(AI27/Z27),REF)</f>
        <v>44.698781459970391</v>
      </c>
      <c r="AK27">
        <f t="shared" si="13"/>
        <v>28</v>
      </c>
      <c r="AL27">
        <f>IF(B27=1,(AI27/AC27),REF)</f>
        <v>44.215388081559091</v>
      </c>
      <c r="AM27">
        <f t="shared" si="14"/>
        <v>27</v>
      </c>
      <c r="AN27">
        <f t="shared" si="15"/>
        <v>23</v>
      </c>
      <c r="AO27" t="str">
        <f t="shared" si="16"/>
        <v>Maryland</v>
      </c>
      <c r="AP27">
        <f t="shared" si="17"/>
        <v>0.67902921627103696</v>
      </c>
      <c r="AQ27">
        <f t="shared" si="18"/>
        <v>0.68771968862439437</v>
      </c>
      <c r="AR27">
        <f t="shared" si="19"/>
        <v>0.85874356475753377</v>
      </c>
      <c r="AS27" t="str">
        <f t="shared" si="20"/>
        <v>Maryland</v>
      </c>
      <c r="AT27">
        <f t="shared" si="21"/>
        <v>26</v>
      </c>
      <c r="AU27">
        <f t="shared" si="22"/>
        <v>24</v>
      </c>
      <c r="AV27">
        <v>25</v>
      </c>
      <c r="AW27" t="str">
        <f t="shared" si="23"/>
        <v>Maryland</v>
      </c>
      <c r="AX27" t="str">
        <f t="shared" si="24"/>
        <v/>
      </c>
      <c r="AY27">
        <v>27</v>
      </c>
      <c r="BC27" t="s">
        <v>162</v>
      </c>
      <c r="BD27">
        <f t="shared" si="25"/>
        <v>54.030115146147033</v>
      </c>
      <c r="BG27" t="s">
        <v>51</v>
      </c>
      <c r="BH27">
        <v>1246.5116279069769</v>
      </c>
    </row>
    <row r="28" spans="2:60" x14ac:dyDescent="0.25">
      <c r="B28">
        <v>1</v>
      </c>
      <c r="C28">
        <v>1</v>
      </c>
      <c r="D28" t="s">
        <v>80</v>
      </c>
      <c r="E28">
        <v>64.802400000000006</v>
      </c>
      <c r="F28">
        <v>338</v>
      </c>
      <c r="G28">
        <v>63.199300000000001</v>
      </c>
      <c r="H28">
        <v>338</v>
      </c>
      <c r="I28">
        <v>109.572</v>
      </c>
      <c r="J28">
        <v>46</v>
      </c>
      <c r="K28">
        <v>111.566</v>
      </c>
      <c r="L28">
        <v>46</v>
      </c>
      <c r="M28">
        <v>95.524100000000004</v>
      </c>
      <c r="N28">
        <v>27</v>
      </c>
      <c r="O28">
        <v>94.515000000000001</v>
      </c>
      <c r="P28">
        <v>28</v>
      </c>
      <c r="Q28">
        <v>17.050899999999999</v>
      </c>
      <c r="R28">
        <v>32</v>
      </c>
      <c r="S28">
        <f t="shared" si="0"/>
        <v>0.26312297075416963</v>
      </c>
      <c r="T28">
        <f t="shared" si="1"/>
        <v>31</v>
      </c>
      <c r="U28">
        <f t="shared" si="2"/>
        <v>806593.6814024545</v>
      </c>
      <c r="V28">
        <f t="shared" si="3"/>
        <v>105</v>
      </c>
      <c r="W28">
        <f t="shared" si="4"/>
        <v>22.346529817982315</v>
      </c>
      <c r="X28">
        <f t="shared" si="5"/>
        <v>74</v>
      </c>
      <c r="Y28">
        <f t="shared" si="6"/>
        <v>52.5</v>
      </c>
      <c r="Z28">
        <v>0.87939999999999996</v>
      </c>
      <c r="AA28">
        <f t="shared" si="7"/>
        <v>23</v>
      </c>
      <c r="AB28">
        <v>0.88970000000000005</v>
      </c>
      <c r="AC28">
        <f t="shared" si="8"/>
        <v>0.88454999999999995</v>
      </c>
      <c r="AD28">
        <f t="shared" si="9"/>
        <v>25</v>
      </c>
      <c r="AE28">
        <v>0.8992</v>
      </c>
      <c r="AF28">
        <f t="shared" si="10"/>
        <v>25</v>
      </c>
      <c r="AG28">
        <v>0.90169999999999995</v>
      </c>
      <c r="AH28">
        <f t="shared" si="11"/>
        <v>20</v>
      </c>
      <c r="AI28">
        <f t="shared" si="12"/>
        <v>43.083333333333336</v>
      </c>
      <c r="AJ28">
        <f>IF(C28=1,(AI28/Z28),REF)</f>
        <v>48.99173679023577</v>
      </c>
      <c r="AK28">
        <f t="shared" si="13"/>
        <v>32</v>
      </c>
      <c r="AL28">
        <f>IF(B28=1,(AI28/AC28),REF)</f>
        <v>48.706498596273065</v>
      </c>
      <c r="AM28">
        <f t="shared" si="14"/>
        <v>31</v>
      </c>
      <c r="AN28">
        <f t="shared" si="15"/>
        <v>25</v>
      </c>
      <c r="AO28" t="str">
        <f t="shared" si="16"/>
        <v>Cincinnati</v>
      </c>
      <c r="AP28">
        <f t="shared" si="17"/>
        <v>0.67382672196337512</v>
      </c>
      <c r="AQ28">
        <f t="shared" si="18"/>
        <v>0.6786819170747872</v>
      </c>
      <c r="AR28">
        <f t="shared" si="19"/>
        <v>0.85515338835324106</v>
      </c>
      <c r="AS28" t="str">
        <f t="shared" si="20"/>
        <v>Cincinnati</v>
      </c>
      <c r="AT28">
        <f t="shared" si="21"/>
        <v>27</v>
      </c>
      <c r="AU28">
        <f t="shared" si="22"/>
        <v>25.666666666666668</v>
      </c>
      <c r="AV28">
        <v>20</v>
      </c>
      <c r="AW28" t="str">
        <f t="shared" si="23"/>
        <v>Cincinnati</v>
      </c>
      <c r="AX28" t="str">
        <f t="shared" si="24"/>
        <v/>
      </c>
      <c r="AY28">
        <v>28</v>
      </c>
      <c r="BC28" t="s">
        <v>165</v>
      </c>
      <c r="BD28">
        <f t="shared" si="25"/>
        <v>11.46253449373806</v>
      </c>
      <c r="BG28" t="s">
        <v>52</v>
      </c>
      <c r="BH28">
        <v>2145.5938697318006</v>
      </c>
    </row>
    <row r="29" spans="2:60" x14ac:dyDescent="0.25">
      <c r="B29">
        <v>1</v>
      </c>
      <c r="C29">
        <v>1</v>
      </c>
      <c r="D29" t="s">
        <v>320</v>
      </c>
      <c r="E29">
        <v>66.139700000000005</v>
      </c>
      <c r="F29">
        <v>308</v>
      </c>
      <c r="G29">
        <v>64.2286</v>
      </c>
      <c r="H29">
        <v>327</v>
      </c>
      <c r="I29">
        <v>106.318</v>
      </c>
      <c r="J29">
        <v>106</v>
      </c>
      <c r="K29">
        <v>114.07</v>
      </c>
      <c r="L29">
        <v>25</v>
      </c>
      <c r="M29">
        <v>100.614</v>
      </c>
      <c r="N29">
        <v>117</v>
      </c>
      <c r="O29">
        <v>96.178700000000006</v>
      </c>
      <c r="P29">
        <v>40</v>
      </c>
      <c r="Q29">
        <v>17.890799999999999</v>
      </c>
      <c r="R29">
        <v>30</v>
      </c>
      <c r="S29">
        <f t="shared" si="0"/>
        <v>0.27050772833865266</v>
      </c>
      <c r="T29">
        <f t="shared" si="1"/>
        <v>28</v>
      </c>
      <c r="U29">
        <f t="shared" si="2"/>
        <v>860607.45489653002</v>
      </c>
      <c r="V29">
        <f t="shared" si="3"/>
        <v>50</v>
      </c>
      <c r="W29">
        <f t="shared" si="4"/>
        <v>22.514589006645874</v>
      </c>
      <c r="X29">
        <f t="shared" si="5"/>
        <v>83</v>
      </c>
      <c r="Y29">
        <f t="shared" si="6"/>
        <v>55.5</v>
      </c>
      <c r="Z29">
        <v>0.86250000000000004</v>
      </c>
      <c r="AA29">
        <f t="shared" si="7"/>
        <v>29</v>
      </c>
      <c r="AB29">
        <v>0.89700000000000002</v>
      </c>
      <c r="AC29">
        <f t="shared" si="8"/>
        <v>0.87975000000000003</v>
      </c>
      <c r="AD29">
        <f t="shared" si="9"/>
        <v>27</v>
      </c>
      <c r="AE29">
        <v>0.85129999999999995</v>
      </c>
      <c r="AF29">
        <f t="shared" si="10"/>
        <v>40</v>
      </c>
      <c r="AG29">
        <v>0.87180000000000002</v>
      </c>
      <c r="AH29">
        <f t="shared" si="11"/>
        <v>34</v>
      </c>
      <c r="AI29">
        <f t="shared" si="12"/>
        <v>39.083333333333336</v>
      </c>
      <c r="AJ29">
        <f>IF(C29=1,(AI29/Z29),REF)</f>
        <v>45.314009661835748</v>
      </c>
      <c r="AK29">
        <f t="shared" si="13"/>
        <v>29</v>
      </c>
      <c r="AL29">
        <f>IF(B29=1,(AI29/AC29),REF)</f>
        <v>44.425499668466422</v>
      </c>
      <c r="AM29">
        <f t="shared" si="14"/>
        <v>28</v>
      </c>
      <c r="AN29">
        <f t="shared" si="15"/>
        <v>27</v>
      </c>
      <c r="AO29" t="str">
        <f t="shared" si="16"/>
        <v>Texas</v>
      </c>
      <c r="AP29">
        <f t="shared" si="17"/>
        <v>0.66605471429697938</v>
      </c>
      <c r="AQ29">
        <f t="shared" si="18"/>
        <v>0.68123762391600307</v>
      </c>
      <c r="AR29">
        <f t="shared" si="19"/>
        <v>0.85383261034503588</v>
      </c>
      <c r="AS29" t="str">
        <f t="shared" si="20"/>
        <v>Texas</v>
      </c>
      <c r="AT29">
        <f t="shared" si="21"/>
        <v>28</v>
      </c>
      <c r="AU29">
        <f t="shared" si="22"/>
        <v>27.333333333333332</v>
      </c>
      <c r="AV29">
        <v>28</v>
      </c>
      <c r="AW29" t="str">
        <f t="shared" si="23"/>
        <v>Texas</v>
      </c>
      <c r="AX29" t="str">
        <f t="shared" si="24"/>
        <v/>
      </c>
      <c r="AY29">
        <v>29</v>
      </c>
      <c r="BC29" t="s">
        <v>170</v>
      </c>
      <c r="BD29">
        <f t="shared" si="25"/>
        <v>79.347525573679832</v>
      </c>
      <c r="BG29" t="s">
        <v>53</v>
      </c>
      <c r="BH29">
        <v>180.58479532163742</v>
      </c>
    </row>
    <row r="30" spans="2:60" x14ac:dyDescent="0.25">
      <c r="B30">
        <v>1</v>
      </c>
      <c r="C30">
        <v>1</v>
      </c>
      <c r="D30" t="s">
        <v>214</v>
      </c>
      <c r="E30">
        <v>71.737899999999996</v>
      </c>
      <c r="F30">
        <v>54</v>
      </c>
      <c r="G30">
        <v>70.763400000000004</v>
      </c>
      <c r="H30">
        <v>41</v>
      </c>
      <c r="I30">
        <v>109.44</v>
      </c>
      <c r="J30">
        <v>49</v>
      </c>
      <c r="K30">
        <v>112.738</v>
      </c>
      <c r="L30">
        <v>35</v>
      </c>
      <c r="M30">
        <v>97.263099999999994</v>
      </c>
      <c r="N30">
        <v>49</v>
      </c>
      <c r="O30">
        <v>96.041300000000007</v>
      </c>
      <c r="P30">
        <v>38</v>
      </c>
      <c r="Q30">
        <v>16.696300000000001</v>
      </c>
      <c r="R30">
        <v>33</v>
      </c>
      <c r="S30">
        <f t="shared" si="0"/>
        <v>0.23274587073220701</v>
      </c>
      <c r="T30">
        <f t="shared" si="1"/>
        <v>35</v>
      </c>
      <c r="U30">
        <f t="shared" si="2"/>
        <v>911778.42494160752</v>
      </c>
      <c r="V30">
        <f t="shared" si="3"/>
        <v>21</v>
      </c>
      <c r="W30">
        <f t="shared" si="4"/>
        <v>20.710195025957461</v>
      </c>
      <c r="X30">
        <f t="shared" si="5"/>
        <v>21</v>
      </c>
      <c r="Y30">
        <f t="shared" si="6"/>
        <v>28</v>
      </c>
      <c r="Z30">
        <v>0.85629999999999995</v>
      </c>
      <c r="AA30">
        <f t="shared" si="7"/>
        <v>35</v>
      </c>
      <c r="AB30">
        <v>0.8196</v>
      </c>
      <c r="AC30">
        <f t="shared" si="8"/>
        <v>0.83794999999999997</v>
      </c>
      <c r="AD30">
        <f t="shared" si="9"/>
        <v>43</v>
      </c>
      <c r="AE30">
        <v>0.86719999999999997</v>
      </c>
      <c r="AF30">
        <f t="shared" si="10"/>
        <v>36</v>
      </c>
      <c r="AG30">
        <v>0.91020000000000001</v>
      </c>
      <c r="AH30">
        <f t="shared" si="11"/>
        <v>17</v>
      </c>
      <c r="AI30">
        <f t="shared" si="12"/>
        <v>30</v>
      </c>
      <c r="AJ30">
        <f>IF(C30=1,(AI30/Z30),REF)</f>
        <v>35.034450543033984</v>
      </c>
      <c r="AK30">
        <f t="shared" si="13"/>
        <v>24</v>
      </c>
      <c r="AL30">
        <f>IF(B30=1,(AI30/AC30),REF)</f>
        <v>35.80165881019154</v>
      </c>
      <c r="AM30">
        <f t="shared" si="14"/>
        <v>23</v>
      </c>
      <c r="AN30">
        <f t="shared" si="15"/>
        <v>23</v>
      </c>
      <c r="AO30" t="str">
        <f t="shared" si="16"/>
        <v>N.C. State</v>
      </c>
      <c r="AP30">
        <f t="shared" si="17"/>
        <v>0.67850095779096486</v>
      </c>
      <c r="AQ30">
        <f t="shared" si="18"/>
        <v>0.66302571488040318</v>
      </c>
      <c r="AR30">
        <f t="shared" si="19"/>
        <v>0.85236915722843776</v>
      </c>
      <c r="AS30" t="str">
        <f t="shared" si="20"/>
        <v>N.C. State</v>
      </c>
      <c r="AT30">
        <f t="shared" si="21"/>
        <v>29</v>
      </c>
      <c r="AU30">
        <f t="shared" si="22"/>
        <v>31.666666666666668</v>
      </c>
      <c r="AV30">
        <v>35</v>
      </c>
      <c r="AW30" t="str">
        <f t="shared" si="23"/>
        <v>N.C. State</v>
      </c>
      <c r="AX30" t="str">
        <f t="shared" si="24"/>
        <v/>
      </c>
      <c r="AY30">
        <v>30</v>
      </c>
      <c r="BC30" t="s">
        <v>179</v>
      </c>
      <c r="BD30">
        <f t="shared" si="25"/>
        <v>29.447581091553197</v>
      </c>
      <c r="BG30" t="s">
        <v>54</v>
      </c>
      <c r="BH30">
        <v>255.06877633775946</v>
      </c>
    </row>
    <row r="31" spans="2:60" x14ac:dyDescent="0.25">
      <c r="B31">
        <v>1</v>
      </c>
      <c r="C31">
        <v>1</v>
      </c>
      <c r="D31" t="s">
        <v>357</v>
      </c>
      <c r="E31">
        <v>68.965500000000006</v>
      </c>
      <c r="F31">
        <v>174</v>
      </c>
      <c r="G31">
        <v>68.183499999999995</v>
      </c>
      <c r="H31">
        <v>136</v>
      </c>
      <c r="I31">
        <v>102.78</v>
      </c>
      <c r="J31">
        <v>179</v>
      </c>
      <c r="K31">
        <v>104.312</v>
      </c>
      <c r="L31">
        <v>172</v>
      </c>
      <c r="M31">
        <v>88.506100000000004</v>
      </c>
      <c r="N31">
        <v>2</v>
      </c>
      <c r="O31">
        <v>88.622200000000007</v>
      </c>
      <c r="P31">
        <v>7</v>
      </c>
      <c r="Q31">
        <v>15.689500000000001</v>
      </c>
      <c r="R31">
        <v>37</v>
      </c>
      <c r="S31">
        <f t="shared" si="0"/>
        <v>0.22750215687553907</v>
      </c>
      <c r="T31">
        <f t="shared" si="1"/>
        <v>39</v>
      </c>
      <c r="U31">
        <f t="shared" si="2"/>
        <v>750413.14646563202</v>
      </c>
      <c r="V31">
        <f t="shared" si="3"/>
        <v>181</v>
      </c>
      <c r="W31">
        <f t="shared" si="4"/>
        <v>18.94245019105772</v>
      </c>
      <c r="X31">
        <f t="shared" si="5"/>
        <v>4</v>
      </c>
      <c r="Y31">
        <f t="shared" si="6"/>
        <v>21.5</v>
      </c>
      <c r="Z31">
        <v>0.89119999999999999</v>
      </c>
      <c r="AA31">
        <f t="shared" si="7"/>
        <v>20</v>
      </c>
      <c r="AB31">
        <v>0.88249999999999995</v>
      </c>
      <c r="AC31">
        <f t="shared" si="8"/>
        <v>0.88684999999999992</v>
      </c>
      <c r="AD31">
        <f t="shared" si="9"/>
        <v>24</v>
      </c>
      <c r="AE31">
        <v>0.93020000000000003</v>
      </c>
      <c r="AF31">
        <f t="shared" si="10"/>
        <v>15</v>
      </c>
      <c r="AG31">
        <v>0.88070000000000004</v>
      </c>
      <c r="AH31">
        <f t="shared" si="11"/>
        <v>28</v>
      </c>
      <c r="AI31">
        <f t="shared" si="12"/>
        <v>51.416666666666664</v>
      </c>
      <c r="AJ31">
        <f>IF(C31=1,(AI31/Z31),REF)</f>
        <v>57.693746259724712</v>
      </c>
      <c r="AK31">
        <f t="shared" si="13"/>
        <v>42</v>
      </c>
      <c r="AL31">
        <f>IF(B31=1,(AI31/AC31),REF)</f>
        <v>57.976734133919678</v>
      </c>
      <c r="AM31">
        <f t="shared" si="14"/>
        <v>43</v>
      </c>
      <c r="AN31">
        <f t="shared" si="15"/>
        <v>24</v>
      </c>
      <c r="AO31" t="str">
        <f t="shared" si="16"/>
        <v>VCU</v>
      </c>
      <c r="AP31">
        <f t="shared" si="17"/>
        <v>0.67179436384682145</v>
      </c>
      <c r="AQ31">
        <f t="shared" si="18"/>
        <v>0.66869392500356695</v>
      </c>
      <c r="AR31">
        <f t="shared" si="19"/>
        <v>0.85210519171193</v>
      </c>
      <c r="AS31" t="str">
        <f t="shared" si="20"/>
        <v>VCU</v>
      </c>
      <c r="AT31">
        <f t="shared" si="21"/>
        <v>30</v>
      </c>
      <c r="AU31">
        <f t="shared" si="22"/>
        <v>26</v>
      </c>
      <c r="AV31">
        <v>26</v>
      </c>
      <c r="AW31" t="str">
        <f t="shared" si="23"/>
        <v>VCU</v>
      </c>
      <c r="AX31" t="str">
        <f t="shared" si="24"/>
        <v/>
      </c>
      <c r="AY31">
        <v>31</v>
      </c>
      <c r="BC31" t="s">
        <v>183</v>
      </c>
      <c r="BD31">
        <f t="shared" si="25"/>
        <v>33.758067185172926</v>
      </c>
      <c r="BG31" t="s">
        <v>55</v>
      </c>
      <c r="BH31">
        <v>549.3685419058553</v>
      </c>
    </row>
    <row r="32" spans="2:60" x14ac:dyDescent="0.25">
      <c r="B32">
        <v>1</v>
      </c>
      <c r="C32">
        <v>1</v>
      </c>
      <c r="D32" t="s">
        <v>218</v>
      </c>
      <c r="E32">
        <v>70.937899999999999</v>
      </c>
      <c r="F32">
        <v>87</v>
      </c>
      <c r="G32">
        <v>69.214600000000004</v>
      </c>
      <c r="H32">
        <v>88</v>
      </c>
      <c r="I32">
        <v>113.94799999999999</v>
      </c>
      <c r="J32">
        <v>11</v>
      </c>
      <c r="K32">
        <v>114</v>
      </c>
      <c r="L32">
        <v>26</v>
      </c>
      <c r="M32">
        <v>94.465000000000003</v>
      </c>
      <c r="N32">
        <v>14</v>
      </c>
      <c r="O32">
        <v>95.077100000000002</v>
      </c>
      <c r="P32">
        <v>33</v>
      </c>
      <c r="Q32">
        <v>18.922899999999998</v>
      </c>
      <c r="R32">
        <v>25</v>
      </c>
      <c r="S32">
        <f t="shared" si="0"/>
        <v>0.26675303328686073</v>
      </c>
      <c r="T32">
        <f t="shared" si="1"/>
        <v>29</v>
      </c>
      <c r="U32">
        <f t="shared" si="2"/>
        <v>921908.94839999999</v>
      </c>
      <c r="V32">
        <f t="shared" si="3"/>
        <v>17</v>
      </c>
      <c r="W32">
        <f t="shared" si="4"/>
        <v>20.608346833188239</v>
      </c>
      <c r="X32">
        <f t="shared" si="5"/>
        <v>20</v>
      </c>
      <c r="Y32">
        <f t="shared" si="6"/>
        <v>24.5</v>
      </c>
      <c r="Z32">
        <v>0.82699999999999996</v>
      </c>
      <c r="AA32">
        <f t="shared" si="7"/>
        <v>43</v>
      </c>
      <c r="AB32">
        <v>0.91849999999999998</v>
      </c>
      <c r="AC32">
        <f t="shared" si="8"/>
        <v>0.87274999999999991</v>
      </c>
      <c r="AD32">
        <f t="shared" si="9"/>
        <v>28</v>
      </c>
      <c r="AE32">
        <v>0.74619999999999997</v>
      </c>
      <c r="AF32">
        <f t="shared" si="10"/>
        <v>71</v>
      </c>
      <c r="AG32">
        <v>0.89359999999999995</v>
      </c>
      <c r="AH32">
        <f t="shared" si="11"/>
        <v>21</v>
      </c>
      <c r="AI32">
        <f t="shared" si="12"/>
        <v>31.75</v>
      </c>
      <c r="AJ32">
        <f>IF(C32=1,(AI32/Z32),REF)</f>
        <v>38.391777509068923</v>
      </c>
      <c r="AK32">
        <f t="shared" si="13"/>
        <v>25</v>
      </c>
      <c r="AL32">
        <f>IF(B32=1,(AI32/AC32),REF)</f>
        <v>36.379260956745924</v>
      </c>
      <c r="AM32">
        <f t="shared" si="14"/>
        <v>25</v>
      </c>
      <c r="AN32">
        <f t="shared" si="15"/>
        <v>25</v>
      </c>
      <c r="AO32" t="str">
        <f t="shared" si="16"/>
        <v>Nevada</v>
      </c>
      <c r="AP32">
        <f t="shared" si="17"/>
        <v>0.64931545437615257</v>
      </c>
      <c r="AQ32">
        <f t="shared" si="18"/>
        <v>0.68945678897148555</v>
      </c>
      <c r="AR32">
        <f t="shared" si="19"/>
        <v>0.85166869010138657</v>
      </c>
      <c r="AS32" s="419" t="str">
        <f t="shared" si="20"/>
        <v>Nevada</v>
      </c>
      <c r="AT32">
        <f t="shared" si="21"/>
        <v>31</v>
      </c>
      <c r="AU32">
        <f t="shared" si="22"/>
        <v>28</v>
      </c>
      <c r="AV32">
        <v>29</v>
      </c>
      <c r="AW32" t="str">
        <f t="shared" si="23"/>
        <v>Nevada</v>
      </c>
      <c r="AX32" t="str">
        <f t="shared" si="24"/>
        <v>y</v>
      </c>
      <c r="AY32">
        <v>21</v>
      </c>
      <c r="BC32" t="s">
        <v>187</v>
      </c>
      <c r="BD32">
        <f t="shared" si="25"/>
        <v>31.556354776959221</v>
      </c>
      <c r="BG32" t="s">
        <v>56</v>
      </c>
      <c r="BH32">
        <v>175.26807066265525</v>
      </c>
    </row>
    <row r="33" spans="2:60" x14ac:dyDescent="0.25">
      <c r="B33">
        <v>1</v>
      </c>
      <c r="C33">
        <v>1</v>
      </c>
      <c r="D33" t="s">
        <v>81</v>
      </c>
      <c r="E33">
        <v>67.3797</v>
      </c>
      <c r="F33">
        <v>264</v>
      </c>
      <c r="G33">
        <v>65.964200000000005</v>
      </c>
      <c r="H33">
        <v>258</v>
      </c>
      <c r="I33">
        <v>102.453</v>
      </c>
      <c r="J33">
        <v>186</v>
      </c>
      <c r="K33">
        <v>108.666</v>
      </c>
      <c r="L33">
        <v>90</v>
      </c>
      <c r="M33">
        <v>94.546700000000001</v>
      </c>
      <c r="N33">
        <v>15</v>
      </c>
      <c r="O33">
        <v>90.727699999999999</v>
      </c>
      <c r="P33">
        <v>11</v>
      </c>
      <c r="Q33">
        <v>17.938500000000001</v>
      </c>
      <c r="R33">
        <v>29</v>
      </c>
      <c r="S33">
        <f t="shared" si="0"/>
        <v>0.26622706839003435</v>
      </c>
      <c r="T33">
        <f t="shared" si="1"/>
        <v>30</v>
      </c>
      <c r="U33">
        <f t="shared" si="2"/>
        <v>795639.68159341323</v>
      </c>
      <c r="V33">
        <f t="shared" si="3"/>
        <v>115</v>
      </c>
      <c r="W33">
        <f t="shared" si="4"/>
        <v>20.130509605712149</v>
      </c>
      <c r="X33">
        <f t="shared" si="5"/>
        <v>14</v>
      </c>
      <c r="Y33">
        <f t="shared" si="6"/>
        <v>22</v>
      </c>
      <c r="Z33">
        <v>0.87560000000000004</v>
      </c>
      <c r="AA33">
        <f t="shared" si="7"/>
        <v>25</v>
      </c>
      <c r="AB33">
        <v>0.85770000000000002</v>
      </c>
      <c r="AC33">
        <f t="shared" si="8"/>
        <v>0.86665000000000003</v>
      </c>
      <c r="AD33">
        <f t="shared" si="9"/>
        <v>30</v>
      </c>
      <c r="AE33">
        <v>0.94179999999999997</v>
      </c>
      <c r="AF33">
        <f t="shared" si="10"/>
        <v>12</v>
      </c>
      <c r="AG33">
        <v>0.82650000000000001</v>
      </c>
      <c r="AH33">
        <f t="shared" si="11"/>
        <v>51</v>
      </c>
      <c r="AI33">
        <f t="shared" si="12"/>
        <v>43.333333333333336</v>
      </c>
      <c r="AJ33">
        <f>IF(C33=1,(AI33/Z33),REF)</f>
        <v>49.489873610476629</v>
      </c>
      <c r="AK33">
        <f t="shared" si="13"/>
        <v>35</v>
      </c>
      <c r="AL33">
        <f>IF(B33=1,(AI33/AC33),REF)</f>
        <v>50.000961556953023</v>
      </c>
      <c r="AM33">
        <f t="shared" si="14"/>
        <v>35</v>
      </c>
      <c r="AN33">
        <f t="shared" si="15"/>
        <v>30</v>
      </c>
      <c r="AO33" t="str">
        <f t="shared" si="16"/>
        <v>Clemson</v>
      </c>
      <c r="AP33">
        <f t="shared" si="17"/>
        <v>0.67023664724733212</v>
      </c>
      <c r="AQ33">
        <f t="shared" si="18"/>
        <v>0.66320606297148477</v>
      </c>
      <c r="AR33">
        <f t="shared" si="19"/>
        <v>0.85031090012251043</v>
      </c>
      <c r="AS33" t="str">
        <f t="shared" si="20"/>
        <v>Clemson</v>
      </c>
      <c r="AT33">
        <f t="shared" si="21"/>
        <v>32</v>
      </c>
      <c r="AU33">
        <f t="shared" si="22"/>
        <v>30.666666666666668</v>
      </c>
      <c r="AV33">
        <v>33</v>
      </c>
      <c r="AW33" t="str">
        <f t="shared" si="23"/>
        <v>Clemson</v>
      </c>
      <c r="AX33" t="str">
        <f t="shared" si="24"/>
        <v/>
      </c>
      <c r="AY33">
        <v>32</v>
      </c>
      <c r="BC33" t="s">
        <v>189</v>
      </c>
      <c r="BD33">
        <f t="shared" si="25"/>
        <v>42.356652022079537</v>
      </c>
      <c r="BG33" t="s">
        <v>57</v>
      </c>
      <c r="BH33">
        <v>353.48240077030061</v>
      </c>
    </row>
    <row r="34" spans="2:60" x14ac:dyDescent="0.25">
      <c r="B34">
        <v>1</v>
      </c>
      <c r="C34">
        <v>1</v>
      </c>
      <c r="D34" t="s">
        <v>278</v>
      </c>
      <c r="E34">
        <v>64.505700000000004</v>
      </c>
      <c r="F34">
        <v>342</v>
      </c>
      <c r="G34">
        <v>62.646599999999999</v>
      </c>
      <c r="H34">
        <v>347</v>
      </c>
      <c r="I34">
        <v>112.69</v>
      </c>
      <c r="J34">
        <v>20</v>
      </c>
      <c r="K34">
        <v>114.634</v>
      </c>
      <c r="L34">
        <v>21</v>
      </c>
      <c r="M34">
        <v>99.187700000000007</v>
      </c>
      <c r="N34">
        <v>76</v>
      </c>
      <c r="O34">
        <v>96.923100000000005</v>
      </c>
      <c r="P34">
        <v>55</v>
      </c>
      <c r="Q34">
        <v>17.710599999999999</v>
      </c>
      <c r="R34">
        <v>31</v>
      </c>
      <c r="S34">
        <f t="shared" si="0"/>
        <v>0.27456333316280568</v>
      </c>
      <c r="T34">
        <f t="shared" si="1"/>
        <v>26</v>
      </c>
      <c r="U34">
        <f t="shared" si="2"/>
        <v>847666.43359954923</v>
      </c>
      <c r="V34">
        <f t="shared" si="3"/>
        <v>59</v>
      </c>
      <c r="W34">
        <f t="shared" si="4"/>
        <v>23.371445908903283</v>
      </c>
      <c r="X34">
        <f t="shared" si="5"/>
        <v>121</v>
      </c>
      <c r="Y34">
        <f t="shared" si="6"/>
        <v>73.5</v>
      </c>
      <c r="Z34">
        <v>0.85650000000000004</v>
      </c>
      <c r="AA34">
        <f t="shared" si="7"/>
        <v>34</v>
      </c>
      <c r="AB34">
        <v>0.86899999999999999</v>
      </c>
      <c r="AC34">
        <f t="shared" si="8"/>
        <v>0.86275000000000002</v>
      </c>
      <c r="AD34">
        <f t="shared" si="9"/>
        <v>32</v>
      </c>
      <c r="AE34">
        <v>0.92769999999999997</v>
      </c>
      <c r="AF34">
        <f t="shared" si="10"/>
        <v>16</v>
      </c>
      <c r="AG34">
        <v>0.83750000000000002</v>
      </c>
      <c r="AH34">
        <f t="shared" si="11"/>
        <v>46</v>
      </c>
      <c r="AI34">
        <f t="shared" si="12"/>
        <v>42.083333333333336</v>
      </c>
      <c r="AJ34">
        <f>IF(C34=1,(AI34/Z34),REF)</f>
        <v>49.134072776804828</v>
      </c>
      <c r="AK34">
        <f t="shared" si="13"/>
        <v>34</v>
      </c>
      <c r="AL34">
        <f>IF(B34=1,(AI34/AC34),REF)</f>
        <v>48.778131942432147</v>
      </c>
      <c r="AM34">
        <f t="shared" si="14"/>
        <v>32</v>
      </c>
      <c r="AN34">
        <f t="shared" si="15"/>
        <v>32</v>
      </c>
      <c r="AO34" t="str">
        <f t="shared" si="16"/>
        <v>Saint Mary's</v>
      </c>
      <c r="AP34">
        <f t="shared" si="17"/>
        <v>0.6560895838888291</v>
      </c>
      <c r="AQ34">
        <f t="shared" si="18"/>
        <v>0.66185832162142932</v>
      </c>
      <c r="AR34">
        <f t="shared" si="19"/>
        <v>0.84634474001788307</v>
      </c>
      <c r="AS34" t="str">
        <f t="shared" si="20"/>
        <v>Saint Mary's</v>
      </c>
      <c r="AT34">
        <f t="shared" si="21"/>
        <v>33</v>
      </c>
      <c r="AU34">
        <f t="shared" si="22"/>
        <v>32.333333333333336</v>
      </c>
      <c r="AV34">
        <v>31</v>
      </c>
      <c r="AW34" t="str">
        <f t="shared" si="23"/>
        <v>Saint Mary's</v>
      </c>
      <c r="AX34" t="str">
        <f t="shared" si="24"/>
        <v/>
      </c>
      <c r="AY34">
        <v>33</v>
      </c>
      <c r="BC34" t="s">
        <v>197</v>
      </c>
      <c r="BD34">
        <f t="shared" si="25"/>
        <v>12.428793371310201</v>
      </c>
      <c r="BG34" t="s">
        <v>58</v>
      </c>
      <c r="BH34">
        <v>286.79245283018872</v>
      </c>
    </row>
    <row r="35" spans="2:60" x14ac:dyDescent="0.25">
      <c r="B35">
        <v>1</v>
      </c>
      <c r="C35">
        <v>1</v>
      </c>
      <c r="D35" t="s">
        <v>314</v>
      </c>
      <c r="E35">
        <v>69.431299999999993</v>
      </c>
      <c r="F35">
        <v>145</v>
      </c>
      <c r="G35">
        <v>68.768799999999999</v>
      </c>
      <c r="H35">
        <v>107</v>
      </c>
      <c r="I35">
        <v>104.833</v>
      </c>
      <c r="J35">
        <v>135</v>
      </c>
      <c r="K35">
        <v>110.357</v>
      </c>
      <c r="L35">
        <v>57</v>
      </c>
      <c r="M35">
        <v>99.961100000000002</v>
      </c>
      <c r="N35">
        <v>100</v>
      </c>
      <c r="O35">
        <v>96.184600000000003</v>
      </c>
      <c r="P35">
        <v>41</v>
      </c>
      <c r="Q35">
        <v>14.172499999999999</v>
      </c>
      <c r="R35">
        <v>48</v>
      </c>
      <c r="S35">
        <f t="shared" si="0"/>
        <v>0.20412119605999021</v>
      </c>
      <c r="T35">
        <f t="shared" si="1"/>
        <v>48</v>
      </c>
      <c r="U35">
        <f t="shared" si="2"/>
        <v>845580.71325175359</v>
      </c>
      <c r="V35">
        <f t="shared" si="3"/>
        <v>62</v>
      </c>
      <c r="W35">
        <f t="shared" si="4"/>
        <v>21.449322166183286</v>
      </c>
      <c r="X35">
        <f t="shared" si="5"/>
        <v>40</v>
      </c>
      <c r="Y35">
        <f t="shared" si="6"/>
        <v>44</v>
      </c>
      <c r="Z35">
        <v>0.85819999999999996</v>
      </c>
      <c r="AA35">
        <f t="shared" si="7"/>
        <v>32</v>
      </c>
      <c r="AB35">
        <v>0.86099999999999999</v>
      </c>
      <c r="AC35">
        <f t="shared" si="8"/>
        <v>0.85959999999999992</v>
      </c>
      <c r="AD35">
        <f t="shared" si="9"/>
        <v>34</v>
      </c>
      <c r="AE35">
        <v>0.84630000000000005</v>
      </c>
      <c r="AF35">
        <f t="shared" si="10"/>
        <v>41</v>
      </c>
      <c r="AG35">
        <v>0.88919999999999999</v>
      </c>
      <c r="AH35">
        <f t="shared" si="11"/>
        <v>24</v>
      </c>
      <c r="AI35">
        <f t="shared" si="12"/>
        <v>42.166666666666664</v>
      </c>
      <c r="AJ35">
        <f>IF(C35=1,(AI35/Z35),REF)</f>
        <v>49.133846034335427</v>
      </c>
      <c r="AK35">
        <f t="shared" si="13"/>
        <v>33</v>
      </c>
      <c r="AL35">
        <f>IF(B35=1,(AI35/AC35),REF)</f>
        <v>49.053823483790914</v>
      </c>
      <c r="AM35">
        <f t="shared" si="14"/>
        <v>33</v>
      </c>
      <c r="AN35">
        <f t="shared" si="15"/>
        <v>33</v>
      </c>
      <c r="AO35" t="str">
        <f t="shared" si="16"/>
        <v>TCU</v>
      </c>
      <c r="AP35">
        <f t="shared" si="17"/>
        <v>0.65739210826796446</v>
      </c>
      <c r="AQ35">
        <f t="shared" si="18"/>
        <v>0.65907024122865676</v>
      </c>
      <c r="AR35">
        <f t="shared" si="19"/>
        <v>0.84596301994390477</v>
      </c>
      <c r="AS35" t="str">
        <f t="shared" si="20"/>
        <v>TCU</v>
      </c>
      <c r="AT35">
        <f t="shared" si="21"/>
        <v>34</v>
      </c>
      <c r="AU35">
        <f t="shared" si="22"/>
        <v>33.666666666666664</v>
      </c>
      <c r="AV35">
        <v>37</v>
      </c>
      <c r="AW35" t="str">
        <f t="shared" si="23"/>
        <v>TCU</v>
      </c>
      <c r="AX35" t="str">
        <f t="shared" si="24"/>
        <v/>
      </c>
      <c r="AY35">
        <v>34</v>
      </c>
      <c r="BC35" t="s">
        <v>198</v>
      </c>
      <c r="BD35">
        <f t="shared" si="25"/>
        <v>5.654154232762683</v>
      </c>
      <c r="BG35" t="s">
        <v>59</v>
      </c>
      <c r="BH35">
        <v>2201.9993105825574</v>
      </c>
    </row>
    <row r="36" spans="2:60" x14ac:dyDescent="0.25">
      <c r="B36">
        <v>1</v>
      </c>
      <c r="C36">
        <v>1</v>
      </c>
      <c r="D36" t="s">
        <v>154</v>
      </c>
      <c r="E36">
        <v>70.225099999999998</v>
      </c>
      <c r="F36">
        <v>106</v>
      </c>
      <c r="G36">
        <v>69.371499999999997</v>
      </c>
      <c r="H36">
        <v>82</v>
      </c>
      <c r="I36">
        <v>110.452</v>
      </c>
      <c r="J36">
        <v>38</v>
      </c>
      <c r="K36">
        <v>117.163</v>
      </c>
      <c r="L36">
        <v>15</v>
      </c>
      <c r="M36">
        <v>104.226</v>
      </c>
      <c r="N36">
        <v>195</v>
      </c>
      <c r="O36">
        <v>101.20699999999999</v>
      </c>
      <c r="P36">
        <v>115</v>
      </c>
      <c r="Q36">
        <v>15.955500000000001</v>
      </c>
      <c r="R36">
        <v>36</v>
      </c>
      <c r="S36">
        <f t="shared" si="0"/>
        <v>0.22721220760098601</v>
      </c>
      <c r="T36">
        <f t="shared" si="1"/>
        <v>40</v>
      </c>
      <c r="U36">
        <f t="shared" si="2"/>
        <v>963991.78547488188</v>
      </c>
      <c r="V36">
        <f t="shared" si="3"/>
        <v>12</v>
      </c>
      <c r="W36">
        <f t="shared" si="4"/>
        <v>23.006180151887357</v>
      </c>
      <c r="X36">
        <f t="shared" si="5"/>
        <v>105</v>
      </c>
      <c r="Y36">
        <f t="shared" si="6"/>
        <v>72.5</v>
      </c>
      <c r="Z36">
        <v>0.86460000000000004</v>
      </c>
      <c r="AA36">
        <f t="shared" si="7"/>
        <v>28</v>
      </c>
      <c r="AB36">
        <v>0.8226</v>
      </c>
      <c r="AC36">
        <f t="shared" si="8"/>
        <v>0.84360000000000002</v>
      </c>
      <c r="AD36">
        <f t="shared" si="9"/>
        <v>42</v>
      </c>
      <c r="AE36">
        <v>0.79</v>
      </c>
      <c r="AF36">
        <f t="shared" si="10"/>
        <v>57</v>
      </c>
      <c r="AG36">
        <v>0.88490000000000002</v>
      </c>
      <c r="AH36">
        <f t="shared" si="11"/>
        <v>26</v>
      </c>
      <c r="AI36">
        <f t="shared" si="12"/>
        <v>41.583333333333336</v>
      </c>
      <c r="AJ36">
        <f>IF(C36=1,(AI36/Z36),REF)</f>
        <v>48.09545840080191</v>
      </c>
      <c r="AK36">
        <f t="shared" si="13"/>
        <v>30</v>
      </c>
      <c r="AL36">
        <f>IF(B36=1,(AI36/AC36),REF)</f>
        <v>49.292713766397981</v>
      </c>
      <c r="AM36">
        <f t="shared" si="14"/>
        <v>34</v>
      </c>
      <c r="AN36">
        <f t="shared" si="15"/>
        <v>30</v>
      </c>
      <c r="AO36" t="str">
        <f t="shared" si="16"/>
        <v>Iowa</v>
      </c>
      <c r="AP36">
        <f t="shared" si="17"/>
        <v>0.66371078756445567</v>
      </c>
      <c r="AQ36">
        <f t="shared" si="18"/>
        <v>0.6464886138028928</v>
      </c>
      <c r="AR36">
        <f t="shared" si="19"/>
        <v>0.84435088010491033</v>
      </c>
      <c r="AS36" t="str">
        <f t="shared" si="20"/>
        <v>Iowa</v>
      </c>
      <c r="AT36">
        <f t="shared" si="21"/>
        <v>35</v>
      </c>
      <c r="AU36">
        <f t="shared" si="22"/>
        <v>35.666666666666664</v>
      </c>
      <c r="AV36">
        <v>42</v>
      </c>
      <c r="AW36" t="str">
        <f t="shared" si="23"/>
        <v>Iowa</v>
      </c>
      <c r="AX36" t="str">
        <f t="shared" si="24"/>
        <v/>
      </c>
      <c r="AY36">
        <v>35</v>
      </c>
      <c r="BC36" t="s">
        <v>201</v>
      </c>
      <c r="BD36">
        <f t="shared" si="25"/>
        <v>77.988202421608193</v>
      </c>
      <c r="BG36" t="s">
        <v>60</v>
      </c>
      <c r="BH36">
        <v>282.61930321069576</v>
      </c>
    </row>
    <row r="37" spans="2:60" x14ac:dyDescent="0.25">
      <c r="B37">
        <v>1</v>
      </c>
      <c r="C37">
        <v>1</v>
      </c>
      <c r="D37" t="s">
        <v>247</v>
      </c>
      <c r="E37">
        <v>69.722300000000004</v>
      </c>
      <c r="F37">
        <v>133</v>
      </c>
      <c r="G37">
        <v>68.680800000000005</v>
      </c>
      <c r="H37">
        <v>112</v>
      </c>
      <c r="I37">
        <v>101.398</v>
      </c>
      <c r="J37">
        <v>216</v>
      </c>
      <c r="K37">
        <v>109.401</v>
      </c>
      <c r="L37">
        <v>73</v>
      </c>
      <c r="M37">
        <v>98.191900000000004</v>
      </c>
      <c r="N37">
        <v>58</v>
      </c>
      <c r="O37">
        <v>93.866299999999995</v>
      </c>
      <c r="P37">
        <v>23</v>
      </c>
      <c r="Q37">
        <v>15.5345</v>
      </c>
      <c r="R37">
        <v>38</v>
      </c>
      <c r="S37">
        <f t="shared" si="0"/>
        <v>0.22280819766416196</v>
      </c>
      <c r="T37">
        <f t="shared" si="1"/>
        <v>44</v>
      </c>
      <c r="U37">
        <f t="shared" si="2"/>
        <v>834476.84173696232</v>
      </c>
      <c r="V37">
        <f t="shared" si="3"/>
        <v>68</v>
      </c>
      <c r="W37">
        <f t="shared" si="4"/>
        <v>20.542051499320319</v>
      </c>
      <c r="X37">
        <f t="shared" si="5"/>
        <v>19</v>
      </c>
      <c r="Y37">
        <f t="shared" si="6"/>
        <v>31.5</v>
      </c>
      <c r="Z37">
        <v>0.85429999999999995</v>
      </c>
      <c r="AA37">
        <f t="shared" si="7"/>
        <v>36</v>
      </c>
      <c r="AB37">
        <v>0.87380000000000002</v>
      </c>
      <c r="AC37">
        <f t="shared" si="8"/>
        <v>0.86404999999999998</v>
      </c>
      <c r="AD37">
        <f t="shared" si="9"/>
        <v>31</v>
      </c>
      <c r="AE37">
        <v>0.71989999999999998</v>
      </c>
      <c r="AF37">
        <f t="shared" si="10"/>
        <v>80</v>
      </c>
      <c r="AG37">
        <v>0.92620000000000002</v>
      </c>
      <c r="AH37">
        <f t="shared" si="11"/>
        <v>12</v>
      </c>
      <c r="AI37">
        <f t="shared" si="12"/>
        <v>44.416666666666664</v>
      </c>
      <c r="AJ37">
        <f>IF(C37=1,(AI37/Z37),REF)</f>
        <v>51.991884193686836</v>
      </c>
      <c r="AK37">
        <f t="shared" si="13"/>
        <v>36</v>
      </c>
      <c r="AL37">
        <f>IF(B37=1,(AI37/AC37),REF)</f>
        <v>51.405204174141154</v>
      </c>
      <c r="AM37">
        <f t="shared" si="14"/>
        <v>37</v>
      </c>
      <c r="AN37">
        <f t="shared" si="15"/>
        <v>31</v>
      </c>
      <c r="AO37" t="str">
        <f t="shared" si="16"/>
        <v>Oklahoma</v>
      </c>
      <c r="AP37">
        <f t="shared" si="17"/>
        <v>0.65071512704389023</v>
      </c>
      <c r="AQ37">
        <f t="shared" si="18"/>
        <v>0.65938755743865385</v>
      </c>
      <c r="AR37">
        <f t="shared" si="19"/>
        <v>0.84432594808455919</v>
      </c>
      <c r="AS37" t="str">
        <f t="shared" si="20"/>
        <v>Oklahoma</v>
      </c>
      <c r="AT37">
        <f t="shared" si="21"/>
        <v>36</v>
      </c>
      <c r="AU37">
        <f t="shared" si="22"/>
        <v>32.666666666666664</v>
      </c>
      <c r="AV37">
        <v>36</v>
      </c>
      <c r="AW37" t="str">
        <f t="shared" si="23"/>
        <v>Oklahoma</v>
      </c>
      <c r="AX37" t="str">
        <f t="shared" si="24"/>
        <v/>
      </c>
      <c r="AY37">
        <v>36</v>
      </c>
      <c r="BC37" t="s">
        <v>202</v>
      </c>
      <c r="BD37">
        <f t="shared" si="25"/>
        <v>57.808857808857802</v>
      </c>
      <c r="BG37" t="s">
        <v>61</v>
      </c>
      <c r="BH37">
        <v>27.367825841108285</v>
      </c>
    </row>
    <row r="38" spans="2:60" x14ac:dyDescent="0.25">
      <c r="B38">
        <v>1</v>
      </c>
      <c r="C38">
        <v>1</v>
      </c>
      <c r="D38" t="s">
        <v>351</v>
      </c>
      <c r="E38">
        <v>69.878600000000006</v>
      </c>
      <c r="F38">
        <v>123</v>
      </c>
      <c r="G38">
        <v>67.796300000000002</v>
      </c>
      <c r="H38">
        <v>151</v>
      </c>
      <c r="I38">
        <v>112.264</v>
      </c>
      <c r="J38">
        <v>24</v>
      </c>
      <c r="K38">
        <v>112.96599999999999</v>
      </c>
      <c r="L38">
        <v>32</v>
      </c>
      <c r="M38">
        <v>95.246399999999994</v>
      </c>
      <c r="N38">
        <v>25</v>
      </c>
      <c r="O38">
        <v>96.346699999999998</v>
      </c>
      <c r="P38">
        <v>47</v>
      </c>
      <c r="Q38">
        <v>16.619800000000001</v>
      </c>
      <c r="R38">
        <v>34</v>
      </c>
      <c r="S38">
        <f t="shared" si="0"/>
        <v>0.23783103840088374</v>
      </c>
      <c r="T38">
        <f t="shared" si="1"/>
        <v>34</v>
      </c>
      <c r="U38">
        <f t="shared" si="2"/>
        <v>891742.97701726167</v>
      </c>
      <c r="V38">
        <f t="shared" si="3"/>
        <v>31</v>
      </c>
      <c r="W38">
        <f t="shared" si="4"/>
        <v>21.369519406475543</v>
      </c>
      <c r="X38">
        <f t="shared" si="5"/>
        <v>37</v>
      </c>
      <c r="Y38">
        <f t="shared" si="6"/>
        <v>35.5</v>
      </c>
      <c r="Z38">
        <v>0.82320000000000004</v>
      </c>
      <c r="AA38">
        <f t="shared" si="7"/>
        <v>44</v>
      </c>
      <c r="AB38">
        <v>0.87790000000000001</v>
      </c>
      <c r="AC38">
        <f t="shared" si="8"/>
        <v>0.85055000000000003</v>
      </c>
      <c r="AD38">
        <f t="shared" si="9"/>
        <v>40</v>
      </c>
      <c r="AE38">
        <v>0.84609999999999996</v>
      </c>
      <c r="AF38">
        <f t="shared" si="10"/>
        <v>43</v>
      </c>
      <c r="AG38">
        <v>0.90920000000000001</v>
      </c>
      <c r="AH38">
        <f t="shared" si="11"/>
        <v>19</v>
      </c>
      <c r="AI38">
        <f t="shared" si="12"/>
        <v>33.75</v>
      </c>
      <c r="AJ38">
        <f>IF(C38=1,(AI38/Z38),REF)</f>
        <v>40.998542274052475</v>
      </c>
      <c r="AK38">
        <f t="shared" si="13"/>
        <v>26</v>
      </c>
      <c r="AL38">
        <f>IF(B38=1,(AI38/AC38),REF)</f>
        <v>39.680206924930928</v>
      </c>
      <c r="AM38">
        <f t="shared" si="14"/>
        <v>26</v>
      </c>
      <c r="AN38">
        <f t="shared" si="15"/>
        <v>26</v>
      </c>
      <c r="AO38" t="str">
        <f t="shared" si="16"/>
        <v>Utah St.</v>
      </c>
      <c r="AP38">
        <f t="shared" si="17"/>
        <v>0.64209985570394212</v>
      </c>
      <c r="AQ38">
        <f t="shared" si="18"/>
        <v>0.66610859603450823</v>
      </c>
      <c r="AR38">
        <f t="shared" si="19"/>
        <v>0.84383742328552791</v>
      </c>
      <c r="AS38" t="str">
        <f t="shared" si="20"/>
        <v>Utah St.</v>
      </c>
      <c r="AT38">
        <f t="shared" si="21"/>
        <v>37</v>
      </c>
      <c r="AU38">
        <f t="shared" si="22"/>
        <v>34.333333333333336</v>
      </c>
      <c r="AV38">
        <v>34</v>
      </c>
      <c r="AW38" t="str">
        <f t="shared" si="23"/>
        <v>Utah St.</v>
      </c>
      <c r="AX38" t="str">
        <f t="shared" si="24"/>
        <v/>
      </c>
      <c r="AY38">
        <v>37</v>
      </c>
      <c r="BC38" t="s">
        <v>203</v>
      </c>
      <c r="BD38">
        <f t="shared" si="25"/>
        <v>34.463466487635678</v>
      </c>
      <c r="BG38" t="s">
        <v>62</v>
      </c>
      <c r="BH38">
        <v>157.52115752115753</v>
      </c>
    </row>
    <row r="39" spans="2:60" x14ac:dyDescent="0.25">
      <c r="B39">
        <v>1</v>
      </c>
      <c r="C39">
        <v>1</v>
      </c>
      <c r="D39" t="s">
        <v>202</v>
      </c>
      <c r="E39">
        <v>69.203699999999998</v>
      </c>
      <c r="F39">
        <v>159</v>
      </c>
      <c r="G39">
        <v>68.334599999999995</v>
      </c>
      <c r="H39">
        <v>129</v>
      </c>
      <c r="I39">
        <v>108.408</v>
      </c>
      <c r="J39">
        <v>64</v>
      </c>
      <c r="K39">
        <v>112.779</v>
      </c>
      <c r="L39">
        <v>33</v>
      </c>
      <c r="M39">
        <v>101.248</v>
      </c>
      <c r="N39">
        <v>132</v>
      </c>
      <c r="O39">
        <v>97.696299999999994</v>
      </c>
      <c r="P39">
        <v>65</v>
      </c>
      <c r="Q39">
        <v>15.0831</v>
      </c>
      <c r="R39">
        <v>44</v>
      </c>
      <c r="S39">
        <f t="shared" si="0"/>
        <v>0.21794643927998075</v>
      </c>
      <c r="T39">
        <f t="shared" si="1"/>
        <v>45</v>
      </c>
      <c r="U39">
        <f t="shared" si="2"/>
        <v>880208.97727771162</v>
      </c>
      <c r="V39">
        <f t="shared" si="3"/>
        <v>37</v>
      </c>
      <c r="W39">
        <f t="shared" si="4"/>
        <v>22.063564223165177</v>
      </c>
      <c r="X39">
        <f t="shared" si="5"/>
        <v>63</v>
      </c>
      <c r="Y39">
        <f t="shared" si="6"/>
        <v>54</v>
      </c>
      <c r="Z39">
        <v>0.83020000000000005</v>
      </c>
      <c r="AA39">
        <f t="shared" si="7"/>
        <v>42</v>
      </c>
      <c r="AB39">
        <v>0.88580000000000003</v>
      </c>
      <c r="AC39">
        <f t="shared" si="8"/>
        <v>0.8580000000000001</v>
      </c>
      <c r="AD39">
        <f t="shared" si="9"/>
        <v>35</v>
      </c>
      <c r="AE39">
        <v>0.88060000000000005</v>
      </c>
      <c r="AF39">
        <f t="shared" si="10"/>
        <v>30</v>
      </c>
      <c r="AG39">
        <v>0.85560000000000003</v>
      </c>
      <c r="AH39">
        <f t="shared" si="11"/>
        <v>39</v>
      </c>
      <c r="AI39">
        <f t="shared" si="12"/>
        <v>40</v>
      </c>
      <c r="AJ39">
        <f>IF(C39=1,(AI39/Z39),REF)</f>
        <v>48.181161165984101</v>
      </c>
      <c r="AK39">
        <f t="shared" si="13"/>
        <v>31</v>
      </c>
      <c r="AL39">
        <f>IF(B39=1,(AI39/AC39),REF)</f>
        <v>46.620046620046615</v>
      </c>
      <c r="AM39">
        <f t="shared" si="14"/>
        <v>30</v>
      </c>
      <c r="AN39">
        <f t="shared" si="15"/>
        <v>30</v>
      </c>
      <c r="AO39" t="str">
        <f t="shared" si="16"/>
        <v>Mississippi</v>
      </c>
      <c r="AP39">
        <f t="shared" si="17"/>
        <v>0.63719015187505113</v>
      </c>
      <c r="AQ39">
        <f t="shared" si="18"/>
        <v>0.6611996265583745</v>
      </c>
      <c r="AR39">
        <f t="shared" si="19"/>
        <v>0.84129834945786397</v>
      </c>
      <c r="AS39" t="str">
        <f t="shared" si="20"/>
        <v>Mississippi</v>
      </c>
      <c r="AT39">
        <f t="shared" si="21"/>
        <v>38</v>
      </c>
      <c r="AU39">
        <f t="shared" si="22"/>
        <v>34.333333333333336</v>
      </c>
      <c r="AV39">
        <v>39</v>
      </c>
      <c r="AW39" t="str">
        <f t="shared" si="23"/>
        <v>Mississippi</v>
      </c>
      <c r="AX39" t="str">
        <f t="shared" si="24"/>
        <v/>
      </c>
      <c r="AY39">
        <v>38</v>
      </c>
      <c r="BC39" t="s">
        <v>208</v>
      </c>
      <c r="BD39">
        <f t="shared" si="25"/>
        <v>179.12469313468216</v>
      </c>
      <c r="BG39" t="s">
        <v>63</v>
      </c>
      <c r="BH39">
        <v>161.80371352785144</v>
      </c>
    </row>
    <row r="40" spans="2:60" x14ac:dyDescent="0.25">
      <c r="B40">
        <v>1</v>
      </c>
      <c r="C40">
        <v>1</v>
      </c>
      <c r="D40" t="s">
        <v>359</v>
      </c>
      <c r="E40">
        <v>65.668000000000006</v>
      </c>
      <c r="F40">
        <v>321</v>
      </c>
      <c r="G40">
        <v>63.609900000000003</v>
      </c>
      <c r="H40">
        <v>333</v>
      </c>
      <c r="I40">
        <v>112.402</v>
      </c>
      <c r="J40">
        <v>23</v>
      </c>
      <c r="K40">
        <v>116.973</v>
      </c>
      <c r="L40">
        <v>16</v>
      </c>
      <c r="M40">
        <v>101.437</v>
      </c>
      <c r="N40">
        <v>136</v>
      </c>
      <c r="O40">
        <v>98.198700000000002</v>
      </c>
      <c r="P40">
        <v>73</v>
      </c>
      <c r="Q40">
        <v>18.7745</v>
      </c>
      <c r="R40">
        <v>26</v>
      </c>
      <c r="S40">
        <f t="shared" si="0"/>
        <v>0.28589724066516409</v>
      </c>
      <c r="T40">
        <f t="shared" si="1"/>
        <v>24</v>
      </c>
      <c r="U40">
        <f t="shared" si="2"/>
        <v>898514.40944797208</v>
      </c>
      <c r="V40">
        <f t="shared" si="3"/>
        <v>26</v>
      </c>
      <c r="W40">
        <f t="shared" si="4"/>
        <v>23.443118994018253</v>
      </c>
      <c r="X40">
        <f t="shared" si="5"/>
        <v>124</v>
      </c>
      <c r="Y40">
        <f t="shared" si="6"/>
        <v>74</v>
      </c>
      <c r="Z40">
        <v>0.86099999999999999</v>
      </c>
      <c r="AA40">
        <f t="shared" si="7"/>
        <v>31</v>
      </c>
      <c r="AB40">
        <v>0.84540000000000004</v>
      </c>
      <c r="AC40">
        <f t="shared" si="8"/>
        <v>0.85319999999999996</v>
      </c>
      <c r="AD40">
        <f t="shared" si="9"/>
        <v>39</v>
      </c>
      <c r="AE40">
        <v>0.72450000000000003</v>
      </c>
      <c r="AF40">
        <f t="shared" si="10"/>
        <v>79</v>
      </c>
      <c r="AG40">
        <v>0.84289999999999998</v>
      </c>
      <c r="AH40">
        <f t="shared" si="11"/>
        <v>43</v>
      </c>
      <c r="AI40">
        <f t="shared" si="12"/>
        <v>47.5</v>
      </c>
      <c r="AJ40">
        <f>IF(C40=1,(AI40/Z40),REF)</f>
        <v>55.168408826945416</v>
      </c>
      <c r="AK40">
        <f t="shared" si="13"/>
        <v>41</v>
      </c>
      <c r="AL40">
        <f>IF(B40=1,(AI40/AC40),REF)</f>
        <v>55.672761368963904</v>
      </c>
      <c r="AM40">
        <f t="shared" si="14"/>
        <v>39</v>
      </c>
      <c r="AN40">
        <f t="shared" si="15"/>
        <v>39</v>
      </c>
      <c r="AO40" t="str">
        <f t="shared" si="16"/>
        <v>Villanova</v>
      </c>
      <c r="AP40">
        <f t="shared" si="17"/>
        <v>0.6519407950080548</v>
      </c>
      <c r="AQ40">
        <f t="shared" si="18"/>
        <v>0.64593549850398346</v>
      </c>
      <c r="AR40">
        <f t="shared" si="19"/>
        <v>0.8411652475841136</v>
      </c>
      <c r="AS40" t="str">
        <f t="shared" si="20"/>
        <v>Villanova</v>
      </c>
      <c r="AT40">
        <f t="shared" si="21"/>
        <v>39</v>
      </c>
      <c r="AU40">
        <f t="shared" si="22"/>
        <v>39</v>
      </c>
      <c r="AV40">
        <v>40</v>
      </c>
      <c r="AW40" t="str">
        <f t="shared" si="23"/>
        <v>Villanova</v>
      </c>
      <c r="AX40" t="str">
        <f t="shared" si="24"/>
        <v/>
      </c>
      <c r="AY40">
        <v>39</v>
      </c>
      <c r="BC40" t="s">
        <v>213</v>
      </c>
      <c r="BD40">
        <f t="shared" si="25"/>
        <v>56.01445534331441</v>
      </c>
      <c r="BG40" t="s">
        <v>64</v>
      </c>
      <c r="BH40">
        <v>386.55462184873954</v>
      </c>
    </row>
    <row r="41" spans="2:60" x14ac:dyDescent="0.25">
      <c r="B41">
        <v>1</v>
      </c>
      <c r="C41">
        <v>1</v>
      </c>
      <c r="D41" t="s">
        <v>313</v>
      </c>
      <c r="E41">
        <v>67.295699999999997</v>
      </c>
      <c r="F41">
        <v>267</v>
      </c>
      <c r="G41">
        <v>66.062899999999999</v>
      </c>
      <c r="H41">
        <v>251</v>
      </c>
      <c r="I41">
        <v>103.506</v>
      </c>
      <c r="J41">
        <v>160</v>
      </c>
      <c r="K41">
        <v>110.21299999999999</v>
      </c>
      <c r="L41">
        <v>61</v>
      </c>
      <c r="M41">
        <v>97.052099999999996</v>
      </c>
      <c r="N41">
        <v>45</v>
      </c>
      <c r="O41">
        <v>93.913300000000007</v>
      </c>
      <c r="P41">
        <v>24</v>
      </c>
      <c r="Q41">
        <v>16.3</v>
      </c>
      <c r="R41">
        <v>35</v>
      </c>
      <c r="S41">
        <f t="shared" si="0"/>
        <v>0.24221012635279798</v>
      </c>
      <c r="T41">
        <f t="shared" si="1"/>
        <v>33</v>
      </c>
      <c r="U41">
        <f t="shared" si="2"/>
        <v>817434.4996406131</v>
      </c>
      <c r="V41">
        <f t="shared" si="3"/>
        <v>92</v>
      </c>
      <c r="W41">
        <f t="shared" si="4"/>
        <v>21.299825588953397</v>
      </c>
      <c r="X41">
        <f t="shared" si="5"/>
        <v>33</v>
      </c>
      <c r="Y41">
        <f t="shared" si="6"/>
        <v>33</v>
      </c>
      <c r="Z41">
        <v>0.84430000000000005</v>
      </c>
      <c r="AA41">
        <f t="shared" si="7"/>
        <v>40</v>
      </c>
      <c r="AB41">
        <v>0.87070000000000003</v>
      </c>
      <c r="AC41">
        <f t="shared" si="8"/>
        <v>0.85750000000000004</v>
      </c>
      <c r="AD41">
        <f t="shared" si="9"/>
        <v>36</v>
      </c>
      <c r="AE41">
        <v>0.88900000000000001</v>
      </c>
      <c r="AF41">
        <f t="shared" si="10"/>
        <v>28</v>
      </c>
      <c r="AG41">
        <v>0.84419999999999995</v>
      </c>
      <c r="AH41">
        <f t="shared" si="11"/>
        <v>42</v>
      </c>
      <c r="AI41">
        <f t="shared" si="12"/>
        <v>44</v>
      </c>
      <c r="AJ41">
        <f>IF(C41=1,(AI41/Z41),REF)</f>
        <v>52.11417742508587</v>
      </c>
      <c r="AK41">
        <f t="shared" si="13"/>
        <v>37</v>
      </c>
      <c r="AL41">
        <f>IF(B41=1,(AI41/AC41),REF)</f>
        <v>51.311953352769677</v>
      </c>
      <c r="AM41">
        <f t="shared" si="14"/>
        <v>36</v>
      </c>
      <c r="AN41">
        <f t="shared" si="15"/>
        <v>36</v>
      </c>
      <c r="AO41" t="str">
        <f t="shared" si="16"/>
        <v>Syracuse</v>
      </c>
      <c r="AP41">
        <f t="shared" si="17"/>
        <v>0.64294711609894206</v>
      </c>
      <c r="AQ41">
        <f t="shared" si="18"/>
        <v>0.65450784444544263</v>
      </c>
      <c r="AR41">
        <f t="shared" si="19"/>
        <v>0.84105600907693778</v>
      </c>
      <c r="AS41" t="str">
        <f t="shared" si="20"/>
        <v>Syracuse</v>
      </c>
      <c r="AT41">
        <f t="shared" si="21"/>
        <v>40</v>
      </c>
      <c r="AU41">
        <f t="shared" si="22"/>
        <v>37.333333333333336</v>
      </c>
      <c r="AV41">
        <v>38</v>
      </c>
      <c r="AW41" t="str">
        <f t="shared" si="23"/>
        <v>Syracuse</v>
      </c>
      <c r="AX41" t="str">
        <f t="shared" si="24"/>
        <v/>
      </c>
      <c r="AY41">
        <v>40</v>
      </c>
      <c r="BC41" t="s">
        <v>218</v>
      </c>
      <c r="BD41">
        <f t="shared" si="25"/>
        <v>34.603265539959899</v>
      </c>
      <c r="BG41" t="s">
        <v>65</v>
      </c>
      <c r="BH41">
        <v>2611.6352201257864</v>
      </c>
    </row>
    <row r="42" spans="2:60" x14ac:dyDescent="0.25">
      <c r="B42">
        <v>1</v>
      </c>
      <c r="C42">
        <v>1</v>
      </c>
      <c r="D42" t="s">
        <v>337</v>
      </c>
      <c r="E42">
        <v>67.105999999999995</v>
      </c>
      <c r="F42">
        <v>278</v>
      </c>
      <c r="G42">
        <v>64.784300000000002</v>
      </c>
      <c r="H42">
        <v>313</v>
      </c>
      <c r="I42">
        <v>107.069</v>
      </c>
      <c r="J42">
        <v>88</v>
      </c>
      <c r="K42">
        <v>110.31</v>
      </c>
      <c r="L42">
        <v>58</v>
      </c>
      <c r="M42">
        <v>95.587500000000006</v>
      </c>
      <c r="N42">
        <v>28</v>
      </c>
      <c r="O42">
        <v>95.733500000000006</v>
      </c>
      <c r="P42">
        <v>36</v>
      </c>
      <c r="Q42">
        <v>14.5761</v>
      </c>
      <c r="R42">
        <v>46</v>
      </c>
      <c r="S42">
        <f t="shared" si="0"/>
        <v>0.21721604625517832</v>
      </c>
      <c r="T42">
        <f t="shared" si="1"/>
        <v>46</v>
      </c>
      <c r="U42">
        <f t="shared" si="2"/>
        <v>816565.67808660003</v>
      </c>
      <c r="V42">
        <f t="shared" si="3"/>
        <v>95</v>
      </c>
      <c r="W42">
        <f t="shared" si="4"/>
        <v>22.026269393321417</v>
      </c>
      <c r="X42">
        <f t="shared" si="5"/>
        <v>61</v>
      </c>
      <c r="Y42">
        <f t="shared" si="6"/>
        <v>53.5</v>
      </c>
      <c r="Z42">
        <v>0.84860000000000002</v>
      </c>
      <c r="AA42">
        <f t="shared" si="7"/>
        <v>38</v>
      </c>
      <c r="AB42">
        <v>0.89359999999999995</v>
      </c>
      <c r="AC42">
        <f t="shared" si="8"/>
        <v>0.87109999999999999</v>
      </c>
      <c r="AD42">
        <f t="shared" si="9"/>
        <v>29</v>
      </c>
      <c r="AE42">
        <v>0.8528</v>
      </c>
      <c r="AF42">
        <f t="shared" si="10"/>
        <v>39</v>
      </c>
      <c r="AG42">
        <v>0.86950000000000005</v>
      </c>
      <c r="AH42">
        <f t="shared" si="11"/>
        <v>35</v>
      </c>
      <c r="AI42">
        <f t="shared" si="12"/>
        <v>49.583333333333336</v>
      </c>
      <c r="AJ42">
        <f>IF(C42=1,(AI42/Z42),REF)</f>
        <v>58.429570272605865</v>
      </c>
      <c r="AK42">
        <f t="shared" si="13"/>
        <v>43</v>
      </c>
      <c r="AL42">
        <f>IF(B42=1,(AI42/AC42),REF)</f>
        <v>56.920368882256156</v>
      </c>
      <c r="AM42">
        <f t="shared" si="14"/>
        <v>41</v>
      </c>
      <c r="AN42">
        <f t="shared" si="15"/>
        <v>29</v>
      </c>
      <c r="AO42" t="str">
        <f t="shared" si="16"/>
        <v>UCF</v>
      </c>
      <c r="AP42">
        <f t="shared" si="17"/>
        <v>0.63887193482286808</v>
      </c>
      <c r="AQ42">
        <f t="shared" si="18"/>
        <v>0.6580271688109568</v>
      </c>
      <c r="AR42">
        <f t="shared" si="19"/>
        <v>0.84091186013622565</v>
      </c>
      <c r="AS42" t="str">
        <f t="shared" si="20"/>
        <v>UCF</v>
      </c>
      <c r="AT42">
        <f t="shared" si="21"/>
        <v>41</v>
      </c>
      <c r="AU42">
        <f t="shared" si="22"/>
        <v>33</v>
      </c>
      <c r="AV42">
        <v>30</v>
      </c>
      <c r="AW42" t="str">
        <f t="shared" si="23"/>
        <v>UCF</v>
      </c>
      <c r="AX42" t="str">
        <f t="shared" si="24"/>
        <v/>
      </c>
      <c r="AY42">
        <v>41</v>
      </c>
      <c r="BC42" t="s">
        <v>221</v>
      </c>
      <c r="BD42">
        <f t="shared" si="25"/>
        <v>53.100654409473364</v>
      </c>
      <c r="BG42" t="s">
        <v>66</v>
      </c>
      <c r="BH42">
        <v>637.32681336593316</v>
      </c>
    </row>
    <row r="43" spans="2:60" x14ac:dyDescent="0.25">
      <c r="B43">
        <v>1</v>
      </c>
      <c r="C43">
        <v>1</v>
      </c>
      <c r="D43" t="s">
        <v>216</v>
      </c>
      <c r="E43">
        <v>67.360200000000006</v>
      </c>
      <c r="F43">
        <v>265</v>
      </c>
      <c r="G43">
        <v>66.2714</v>
      </c>
      <c r="H43">
        <v>238</v>
      </c>
      <c r="I43">
        <v>105.111</v>
      </c>
      <c r="J43">
        <v>132</v>
      </c>
      <c r="K43">
        <v>112.577</v>
      </c>
      <c r="L43">
        <v>38</v>
      </c>
      <c r="M43">
        <v>99.963800000000006</v>
      </c>
      <c r="N43">
        <v>101</v>
      </c>
      <c r="O43">
        <v>97.048000000000002</v>
      </c>
      <c r="P43">
        <v>57</v>
      </c>
      <c r="Q43">
        <v>15.5289</v>
      </c>
      <c r="R43">
        <v>39</v>
      </c>
      <c r="S43">
        <f t="shared" si="0"/>
        <v>0.23053672643489767</v>
      </c>
      <c r="T43">
        <f t="shared" si="1"/>
        <v>36</v>
      </c>
      <c r="U43">
        <f t="shared" si="2"/>
        <v>853694.94609362585</v>
      </c>
      <c r="V43">
        <f t="shared" si="3"/>
        <v>55</v>
      </c>
      <c r="W43">
        <f t="shared" si="4"/>
        <v>22.42720617583117</v>
      </c>
      <c r="X43">
        <f t="shared" si="5"/>
        <v>81</v>
      </c>
      <c r="Y43">
        <f t="shared" si="6"/>
        <v>58.5</v>
      </c>
      <c r="Z43">
        <v>0.81540000000000001</v>
      </c>
      <c r="AA43">
        <f t="shared" si="7"/>
        <v>49</v>
      </c>
      <c r="AB43">
        <v>0.89410000000000001</v>
      </c>
      <c r="AC43">
        <f t="shared" si="8"/>
        <v>0.85475000000000001</v>
      </c>
      <c r="AD43">
        <f t="shared" si="9"/>
        <v>37</v>
      </c>
      <c r="AE43">
        <v>0.66669999999999996</v>
      </c>
      <c r="AF43">
        <f t="shared" si="10"/>
        <v>97</v>
      </c>
      <c r="AG43">
        <v>0.96540000000000004</v>
      </c>
      <c r="AH43">
        <f t="shared" si="11"/>
        <v>3</v>
      </c>
      <c r="AI43">
        <f t="shared" si="12"/>
        <v>47.75</v>
      </c>
      <c r="AJ43">
        <f>IF(C43=1,(AI43/Z43),REF)</f>
        <v>58.560215844984057</v>
      </c>
      <c r="AK43">
        <f t="shared" si="13"/>
        <v>44</v>
      </c>
      <c r="AL43">
        <f>IF(B43=1,(AI43/AC43),REF)</f>
        <v>55.864287803451298</v>
      </c>
      <c r="AM43">
        <f t="shared" si="14"/>
        <v>40</v>
      </c>
      <c r="AN43">
        <f t="shared" si="15"/>
        <v>37</v>
      </c>
      <c r="AO43" t="str">
        <f t="shared" si="16"/>
        <v>Nebraska</v>
      </c>
      <c r="AP43">
        <f t="shared" si="17"/>
        <v>0.61374008952553605</v>
      </c>
      <c r="AQ43">
        <f t="shared" si="18"/>
        <v>0.64688676375688914</v>
      </c>
      <c r="AR43">
        <f t="shared" si="19"/>
        <v>0.83142412747969863</v>
      </c>
      <c r="AS43" t="str">
        <f t="shared" si="20"/>
        <v>Nebraska</v>
      </c>
      <c r="AT43">
        <f t="shared" si="21"/>
        <v>42</v>
      </c>
      <c r="AU43">
        <f t="shared" si="22"/>
        <v>38.666666666666664</v>
      </c>
      <c r="AV43">
        <v>41</v>
      </c>
      <c r="AW43" t="str">
        <f t="shared" si="23"/>
        <v>Nebraska</v>
      </c>
      <c r="AX43" t="str">
        <f t="shared" si="24"/>
        <v/>
      </c>
      <c r="AY43">
        <v>42</v>
      </c>
      <c r="BC43" t="s">
        <v>228</v>
      </c>
      <c r="BD43">
        <f t="shared" si="25"/>
        <v>4.8304105848997168</v>
      </c>
      <c r="BG43" t="s">
        <v>67</v>
      </c>
      <c r="BH43">
        <v>605.24846454494696</v>
      </c>
    </row>
    <row r="44" spans="2:60" x14ac:dyDescent="0.25">
      <c r="B44">
        <v>1</v>
      </c>
      <c r="C44">
        <v>1</v>
      </c>
      <c r="D44" t="s">
        <v>255</v>
      </c>
      <c r="E44">
        <v>68.1053</v>
      </c>
      <c r="F44">
        <v>228</v>
      </c>
      <c r="G44">
        <v>67.528700000000001</v>
      </c>
      <c r="H44">
        <v>168</v>
      </c>
      <c r="I44">
        <v>101.20699999999999</v>
      </c>
      <c r="J44">
        <v>220</v>
      </c>
      <c r="K44">
        <v>109.48</v>
      </c>
      <c r="L44">
        <v>72</v>
      </c>
      <c r="M44">
        <v>99.514499999999998</v>
      </c>
      <c r="N44">
        <v>85</v>
      </c>
      <c r="O44">
        <v>94.061700000000002</v>
      </c>
      <c r="P44">
        <v>26</v>
      </c>
      <c r="Q44">
        <v>15.417999999999999</v>
      </c>
      <c r="R44">
        <v>40</v>
      </c>
      <c r="S44">
        <f t="shared" si="0"/>
        <v>0.22638913564729915</v>
      </c>
      <c r="T44">
        <f t="shared" si="1"/>
        <v>41</v>
      </c>
      <c r="U44">
        <f t="shared" si="2"/>
        <v>816301.29935312015</v>
      </c>
      <c r="V44">
        <f t="shared" si="3"/>
        <v>97</v>
      </c>
      <c r="W44">
        <f t="shared" si="4"/>
        <v>21.099861638116728</v>
      </c>
      <c r="X44">
        <f t="shared" si="5"/>
        <v>26</v>
      </c>
      <c r="Y44">
        <f t="shared" si="6"/>
        <v>33.5</v>
      </c>
      <c r="Z44">
        <v>0.81820000000000004</v>
      </c>
      <c r="AA44">
        <f t="shared" si="7"/>
        <v>46</v>
      </c>
      <c r="AB44">
        <v>0.87190000000000001</v>
      </c>
      <c r="AC44">
        <f t="shared" si="8"/>
        <v>0.84505000000000008</v>
      </c>
      <c r="AD44">
        <f t="shared" si="9"/>
        <v>41</v>
      </c>
      <c r="AE44">
        <v>0.87880000000000003</v>
      </c>
      <c r="AF44">
        <f t="shared" si="10"/>
        <v>32</v>
      </c>
      <c r="AG44">
        <v>0.81030000000000002</v>
      </c>
      <c r="AH44">
        <f t="shared" si="11"/>
        <v>54</v>
      </c>
      <c r="AI44">
        <f t="shared" si="12"/>
        <v>49.75</v>
      </c>
      <c r="AJ44">
        <f>IF(C44=1,(AI44/Z44),REF)</f>
        <v>60.80420435101442</v>
      </c>
      <c r="AK44">
        <f t="shared" si="13"/>
        <v>47</v>
      </c>
      <c r="AL44">
        <f>IF(B44=1,(AI44/AC44),REF)</f>
        <v>58.872256079521918</v>
      </c>
      <c r="AM44">
        <f t="shared" si="14"/>
        <v>44</v>
      </c>
      <c r="AN44">
        <f t="shared" si="15"/>
        <v>41</v>
      </c>
      <c r="AO44" t="str">
        <f t="shared" si="16"/>
        <v>Penn St.</v>
      </c>
      <c r="AP44">
        <f t="shared" si="17"/>
        <v>0.61353616343569473</v>
      </c>
      <c r="AQ44">
        <f t="shared" si="18"/>
        <v>0.63620037432540144</v>
      </c>
      <c r="AR44">
        <f t="shared" si="19"/>
        <v>0.82854364123917823</v>
      </c>
      <c r="AS44" t="str">
        <f t="shared" si="20"/>
        <v>Penn St.</v>
      </c>
      <c r="AT44">
        <f t="shared" si="21"/>
        <v>43</v>
      </c>
      <c r="AU44">
        <f t="shared" si="22"/>
        <v>41.666666666666664</v>
      </c>
      <c r="AV44">
        <v>43</v>
      </c>
      <c r="AW44" t="str">
        <f t="shared" si="23"/>
        <v>Penn St.</v>
      </c>
      <c r="AX44" t="str">
        <f t="shared" si="24"/>
        <v/>
      </c>
      <c r="AY44">
        <v>43</v>
      </c>
      <c r="BC44" t="s">
        <v>230</v>
      </c>
      <c r="BD44">
        <f t="shared" si="25"/>
        <v>879.23918894670726</v>
      </c>
      <c r="BG44" t="s">
        <v>68</v>
      </c>
      <c r="BH44">
        <v>859.11126420943856</v>
      </c>
    </row>
    <row r="45" spans="2:60" x14ac:dyDescent="0.25">
      <c r="B45">
        <v>1</v>
      </c>
      <c r="C45">
        <v>1</v>
      </c>
      <c r="D45" t="s">
        <v>171</v>
      </c>
      <c r="E45">
        <v>74.375</v>
      </c>
      <c r="F45">
        <v>11</v>
      </c>
      <c r="G45">
        <v>72.860799999999998</v>
      </c>
      <c r="H45">
        <v>14</v>
      </c>
      <c r="I45">
        <v>110.318</v>
      </c>
      <c r="J45">
        <v>39</v>
      </c>
      <c r="K45">
        <v>110.008</v>
      </c>
      <c r="L45">
        <v>65</v>
      </c>
      <c r="M45">
        <v>94.551500000000004</v>
      </c>
      <c r="N45">
        <v>16</v>
      </c>
      <c r="O45">
        <v>96.766900000000007</v>
      </c>
      <c r="P45">
        <v>52</v>
      </c>
      <c r="Q45">
        <v>13.241400000000001</v>
      </c>
      <c r="R45">
        <v>53</v>
      </c>
      <c r="S45">
        <f t="shared" si="0"/>
        <v>0.17803159663865531</v>
      </c>
      <c r="T45">
        <f t="shared" si="1"/>
        <v>55</v>
      </c>
      <c r="U45">
        <f t="shared" si="2"/>
        <v>900068.40475999983</v>
      </c>
      <c r="V45">
        <f t="shared" si="3"/>
        <v>24</v>
      </c>
      <c r="W45">
        <f t="shared" si="4"/>
        <v>20.217895458157965</v>
      </c>
      <c r="X45">
        <f t="shared" si="5"/>
        <v>15</v>
      </c>
      <c r="Y45">
        <f t="shared" si="6"/>
        <v>35</v>
      </c>
      <c r="Z45">
        <v>0.86750000000000005</v>
      </c>
      <c r="AA45">
        <f t="shared" si="7"/>
        <v>26</v>
      </c>
      <c r="AB45">
        <v>0.68479999999999996</v>
      </c>
      <c r="AC45">
        <f t="shared" si="8"/>
        <v>0.77615000000000001</v>
      </c>
      <c r="AD45">
        <f t="shared" si="9"/>
        <v>58</v>
      </c>
      <c r="AE45">
        <v>0.8075</v>
      </c>
      <c r="AF45">
        <f t="shared" si="10"/>
        <v>51</v>
      </c>
      <c r="AG45">
        <v>0.8095</v>
      </c>
      <c r="AH45">
        <f t="shared" si="11"/>
        <v>55</v>
      </c>
      <c r="AI45">
        <f t="shared" si="12"/>
        <v>46.333333333333336</v>
      </c>
      <c r="AJ45">
        <f>IF(C45=1,(AI45/Z45),REF)</f>
        <v>53.410182516810757</v>
      </c>
      <c r="AK45">
        <f t="shared" si="13"/>
        <v>39</v>
      </c>
      <c r="AL45">
        <f>IF(B45=1,(AI45/AC45),REF)</f>
        <v>59.696364534346884</v>
      </c>
      <c r="AM45">
        <f t="shared" si="14"/>
        <v>45</v>
      </c>
      <c r="AN45">
        <f t="shared" si="15"/>
        <v>39</v>
      </c>
      <c r="AO45" t="str">
        <f t="shared" si="16"/>
        <v>Lipscomb</v>
      </c>
      <c r="AP45">
        <f t="shared" si="17"/>
        <v>0.65899349760602777</v>
      </c>
      <c r="AQ45">
        <f t="shared" si="18"/>
        <v>0.58351692260571686</v>
      </c>
      <c r="AR45">
        <f t="shared" si="19"/>
        <v>0.82662401378741124</v>
      </c>
      <c r="AS45" t="str">
        <f t="shared" si="20"/>
        <v>Lipscomb</v>
      </c>
      <c r="AT45">
        <f t="shared" si="21"/>
        <v>44</v>
      </c>
      <c r="AU45">
        <f t="shared" si="22"/>
        <v>47</v>
      </c>
      <c r="AV45">
        <v>48</v>
      </c>
      <c r="AW45" t="str">
        <f t="shared" si="23"/>
        <v>Lipscomb</v>
      </c>
      <c r="AX45" t="str">
        <f t="shared" si="24"/>
        <v/>
      </c>
      <c r="AY45">
        <v>44</v>
      </c>
      <c r="BC45" t="s">
        <v>232</v>
      </c>
      <c r="BD45">
        <f t="shared" si="25"/>
        <v>447.58956214064568</v>
      </c>
      <c r="BG45" t="s">
        <v>69</v>
      </c>
      <c r="BH45">
        <v>669.72229711512534</v>
      </c>
    </row>
    <row r="46" spans="2:60" x14ac:dyDescent="0.25">
      <c r="B46">
        <v>1</v>
      </c>
      <c r="C46" s="3">
        <v>1</v>
      </c>
      <c r="D46" s="3" t="s">
        <v>213</v>
      </c>
      <c r="E46" s="3">
        <v>71.128900000000002</v>
      </c>
      <c r="F46" s="3">
        <v>76</v>
      </c>
      <c r="G46" s="3">
        <v>69.011600000000001</v>
      </c>
      <c r="H46" s="3">
        <v>98</v>
      </c>
      <c r="I46" s="3">
        <v>114.76600000000001</v>
      </c>
      <c r="J46" s="3">
        <v>8</v>
      </c>
      <c r="K46" s="3">
        <v>112.038</v>
      </c>
      <c r="L46" s="3">
        <v>41</v>
      </c>
      <c r="M46" s="3">
        <v>96.087199999999996</v>
      </c>
      <c r="N46" s="3">
        <v>38</v>
      </c>
      <c r="O46" s="3">
        <v>98.706000000000003</v>
      </c>
      <c r="P46" s="3">
        <v>81</v>
      </c>
      <c r="Q46" s="3">
        <v>13.3317</v>
      </c>
      <c r="R46" s="3">
        <v>52</v>
      </c>
      <c r="S46">
        <f t="shared" si="0"/>
        <v>0.18743436212285011</v>
      </c>
      <c r="T46">
        <f t="shared" si="1"/>
        <v>52</v>
      </c>
      <c r="U46">
        <f t="shared" si="2"/>
        <v>892846.47350693168</v>
      </c>
      <c r="V46">
        <f t="shared" si="3"/>
        <v>30</v>
      </c>
      <c r="W46">
        <f t="shared" si="4"/>
        <v>21.822454263874867</v>
      </c>
      <c r="X46">
        <f t="shared" si="5"/>
        <v>51</v>
      </c>
      <c r="Y46">
        <f t="shared" si="6"/>
        <v>51.5</v>
      </c>
      <c r="Z46" s="3">
        <v>0.84789999999999999</v>
      </c>
      <c r="AA46">
        <f t="shared" si="7"/>
        <v>39</v>
      </c>
      <c r="AB46" s="3">
        <v>0.70169999999999999</v>
      </c>
      <c r="AC46" s="3">
        <f t="shared" si="8"/>
        <v>0.77479999999999993</v>
      </c>
      <c r="AD46">
        <f t="shared" si="9"/>
        <v>59</v>
      </c>
      <c r="AE46">
        <v>0.78490000000000004</v>
      </c>
      <c r="AF46">
        <f t="shared" si="10"/>
        <v>59</v>
      </c>
      <c r="AG46">
        <v>0.88400000000000001</v>
      </c>
      <c r="AH46">
        <f t="shared" si="11"/>
        <v>27</v>
      </c>
      <c r="AI46">
        <f t="shared" si="12"/>
        <v>46.416666666666664</v>
      </c>
      <c r="AJ46">
        <f>IF(C46=1,(AI46/Z46),REF)</f>
        <v>54.743090773283008</v>
      </c>
      <c r="AK46">
        <f t="shared" si="13"/>
        <v>40</v>
      </c>
      <c r="AL46" s="3">
        <f>IF(B46=1,(AI46/AC46),REF)</f>
        <v>59.907933230080886</v>
      </c>
      <c r="AM46">
        <f t="shared" si="14"/>
        <v>46</v>
      </c>
      <c r="AN46" s="3">
        <f t="shared" si="15"/>
        <v>40</v>
      </c>
      <c r="AO46" s="3" t="str">
        <f t="shared" si="16"/>
        <v>Murray St.</v>
      </c>
      <c r="AP46" s="3">
        <f t="shared" si="17"/>
        <v>0.64251867632808535</v>
      </c>
      <c r="AQ46" s="3">
        <f t="shared" si="18"/>
        <v>0.58229593786416689</v>
      </c>
      <c r="AR46">
        <f t="shared" si="19"/>
        <v>0.82189463504893312</v>
      </c>
      <c r="AS46" s="3" t="str">
        <f t="shared" si="20"/>
        <v>Murray St.</v>
      </c>
      <c r="AT46">
        <f t="shared" si="21"/>
        <v>45</v>
      </c>
      <c r="AU46" s="3">
        <f t="shared" si="22"/>
        <v>48</v>
      </c>
      <c r="AV46">
        <v>47</v>
      </c>
      <c r="AW46" s="3" t="str">
        <f t="shared" si="23"/>
        <v>Murray St.</v>
      </c>
      <c r="AX46" t="str">
        <f t="shared" si="24"/>
        <v/>
      </c>
      <c r="AY46">
        <v>45</v>
      </c>
      <c r="BC46" t="s">
        <v>235</v>
      </c>
      <c r="BD46">
        <f t="shared" si="25"/>
        <v>124.84246423011344</v>
      </c>
      <c r="BG46" t="s">
        <v>70</v>
      </c>
      <c r="BH46">
        <v>451.99306759098789</v>
      </c>
    </row>
    <row r="47" spans="2:60" x14ac:dyDescent="0.25">
      <c r="B47">
        <v>1</v>
      </c>
      <c r="C47">
        <v>1</v>
      </c>
      <c r="D47" t="s">
        <v>246</v>
      </c>
      <c r="E47">
        <v>66.876800000000003</v>
      </c>
      <c r="F47">
        <v>281</v>
      </c>
      <c r="G47">
        <v>65.690700000000007</v>
      </c>
      <c r="H47">
        <v>272</v>
      </c>
      <c r="I47">
        <v>103.34099999999999</v>
      </c>
      <c r="J47">
        <v>165</v>
      </c>
      <c r="K47">
        <v>109.268</v>
      </c>
      <c r="L47">
        <v>75</v>
      </c>
      <c r="M47">
        <v>98.953199999999995</v>
      </c>
      <c r="N47">
        <v>69</v>
      </c>
      <c r="O47">
        <v>94.189599999999999</v>
      </c>
      <c r="P47">
        <v>27</v>
      </c>
      <c r="Q47">
        <v>15.078099999999999</v>
      </c>
      <c r="R47">
        <v>45</v>
      </c>
      <c r="S47">
        <f t="shared" si="0"/>
        <v>0.22546533326953444</v>
      </c>
      <c r="T47">
        <f t="shared" si="1"/>
        <v>42</v>
      </c>
      <c r="U47">
        <f t="shared" si="2"/>
        <v>798475.27432248322</v>
      </c>
      <c r="V47">
        <f t="shared" si="3"/>
        <v>112</v>
      </c>
      <c r="W47">
        <f t="shared" si="4"/>
        <v>21.534224669901029</v>
      </c>
      <c r="X47">
        <f t="shared" si="5"/>
        <v>44</v>
      </c>
      <c r="Y47">
        <f t="shared" si="6"/>
        <v>43</v>
      </c>
      <c r="Z47">
        <v>0.81589999999999996</v>
      </c>
      <c r="AA47">
        <f t="shared" si="7"/>
        <v>47</v>
      </c>
      <c r="AB47">
        <v>0.85119999999999996</v>
      </c>
      <c r="AC47">
        <f t="shared" si="8"/>
        <v>0.83355000000000001</v>
      </c>
      <c r="AD47">
        <f t="shared" si="9"/>
        <v>44</v>
      </c>
      <c r="AE47">
        <v>0.65649999999999997</v>
      </c>
      <c r="AF47">
        <f t="shared" si="10"/>
        <v>102</v>
      </c>
      <c r="AG47">
        <v>0.87860000000000005</v>
      </c>
      <c r="AH47">
        <f t="shared" si="11"/>
        <v>31</v>
      </c>
      <c r="AI47">
        <f t="shared" si="12"/>
        <v>62.333333333333336</v>
      </c>
      <c r="AJ47">
        <f>IF(C47=1,(AI47/Z47),REF)</f>
        <v>76.398251419700131</v>
      </c>
      <c r="AK47">
        <f t="shared" si="13"/>
        <v>55</v>
      </c>
      <c r="AL47">
        <f>IF(B47=1,(AI47/AC47),REF)</f>
        <v>74.780557055165659</v>
      </c>
      <c r="AM47">
        <f t="shared" si="14"/>
        <v>55</v>
      </c>
      <c r="AN47">
        <f t="shared" si="15"/>
        <v>44</v>
      </c>
      <c r="AO47" t="str">
        <f t="shared" si="16"/>
        <v>Ohio St.</v>
      </c>
      <c r="AP47">
        <f t="shared" si="17"/>
        <v>0.598002009488937</v>
      </c>
      <c r="AQ47">
        <f t="shared" si="18"/>
        <v>0.6127105641485403</v>
      </c>
      <c r="AR47">
        <f t="shared" si="19"/>
        <v>0.81809628933644885</v>
      </c>
      <c r="AS47" t="str">
        <f t="shared" si="20"/>
        <v>Ohio St.</v>
      </c>
      <c r="AT47">
        <f t="shared" si="21"/>
        <v>46</v>
      </c>
      <c r="AU47">
        <f t="shared" si="22"/>
        <v>44.666666666666664</v>
      </c>
      <c r="AV47">
        <v>45</v>
      </c>
      <c r="AW47" t="str">
        <f t="shared" si="23"/>
        <v>Ohio St.</v>
      </c>
      <c r="AX47" t="str">
        <f t="shared" si="24"/>
        <v/>
      </c>
      <c r="AY47">
        <v>46</v>
      </c>
      <c r="BC47" t="s">
        <v>240</v>
      </c>
      <c r="BD47">
        <f t="shared" si="25"/>
        <v>133.40219877517893</v>
      </c>
      <c r="BG47" t="s">
        <v>71</v>
      </c>
      <c r="BH47">
        <v>949.91683607466268</v>
      </c>
    </row>
    <row r="48" spans="2:60" x14ac:dyDescent="0.25">
      <c r="B48">
        <v>1</v>
      </c>
      <c r="C48">
        <v>1</v>
      </c>
      <c r="D48" t="s">
        <v>91</v>
      </c>
      <c r="E48">
        <v>70.122900000000001</v>
      </c>
      <c r="F48">
        <v>114</v>
      </c>
      <c r="G48">
        <v>68.366</v>
      </c>
      <c r="H48">
        <v>125</v>
      </c>
      <c r="I48">
        <v>109.173</v>
      </c>
      <c r="J48">
        <v>53</v>
      </c>
      <c r="K48">
        <v>113.273</v>
      </c>
      <c r="L48">
        <v>30</v>
      </c>
      <c r="M48">
        <v>104.363</v>
      </c>
      <c r="N48">
        <v>200</v>
      </c>
      <c r="O48">
        <v>99.772300000000001</v>
      </c>
      <c r="P48">
        <v>97</v>
      </c>
      <c r="Q48">
        <v>13.501099999999999</v>
      </c>
      <c r="R48">
        <v>50</v>
      </c>
      <c r="S48">
        <f t="shared" si="0"/>
        <v>0.19252911673647261</v>
      </c>
      <c r="T48">
        <f t="shared" si="1"/>
        <v>51</v>
      </c>
      <c r="U48">
        <f t="shared" si="2"/>
        <v>899730.97897381405</v>
      </c>
      <c r="V48">
        <f t="shared" si="3"/>
        <v>25</v>
      </c>
      <c r="W48">
        <f t="shared" si="4"/>
        <v>22.51936321881713</v>
      </c>
      <c r="X48">
        <f t="shared" si="5"/>
        <v>84</v>
      </c>
      <c r="Y48">
        <f t="shared" si="6"/>
        <v>67.5</v>
      </c>
      <c r="Z48">
        <v>0.78890000000000005</v>
      </c>
      <c r="AA48">
        <f t="shared" si="7"/>
        <v>56</v>
      </c>
      <c r="AB48">
        <v>0.83850000000000002</v>
      </c>
      <c r="AC48">
        <f t="shared" si="8"/>
        <v>0.81370000000000009</v>
      </c>
      <c r="AD48">
        <f t="shared" si="9"/>
        <v>47</v>
      </c>
      <c r="AE48">
        <v>0.82399999999999995</v>
      </c>
      <c r="AF48">
        <f t="shared" si="10"/>
        <v>46</v>
      </c>
      <c r="AG48">
        <v>0.8387</v>
      </c>
      <c r="AH48">
        <f t="shared" si="11"/>
        <v>45</v>
      </c>
      <c r="AI48">
        <f t="shared" si="12"/>
        <v>46.916666666666664</v>
      </c>
      <c r="AJ48">
        <f>IF(C48=1,(AI48/Z48),REF)</f>
        <v>59.470993366290607</v>
      </c>
      <c r="AK48">
        <f t="shared" si="13"/>
        <v>46</v>
      </c>
      <c r="AL48">
        <f>IF(B48=1,(AI48/AC48),REF)</f>
        <v>57.658432673794593</v>
      </c>
      <c r="AM48">
        <f t="shared" si="14"/>
        <v>42</v>
      </c>
      <c r="AN48">
        <f t="shared" si="15"/>
        <v>42</v>
      </c>
      <c r="AO48" t="str">
        <f t="shared" si="16"/>
        <v>Creighton</v>
      </c>
      <c r="AP48">
        <f t="shared" si="17"/>
        <v>0.5928782097823766</v>
      </c>
      <c r="AQ48">
        <f t="shared" si="18"/>
        <v>0.61387594377576793</v>
      </c>
      <c r="AR48">
        <f t="shared" si="19"/>
        <v>0.81702533302530433</v>
      </c>
      <c r="AS48" t="str">
        <f t="shared" si="20"/>
        <v>Creighton</v>
      </c>
      <c r="AT48">
        <f t="shared" si="21"/>
        <v>47</v>
      </c>
      <c r="AU48">
        <f t="shared" si="22"/>
        <v>45.333333333333336</v>
      </c>
      <c r="AV48">
        <v>53</v>
      </c>
      <c r="AW48" t="str">
        <f t="shared" si="23"/>
        <v>Creighton</v>
      </c>
      <c r="AX48" t="str">
        <f t="shared" si="24"/>
        <v/>
      </c>
      <c r="AY48">
        <v>47</v>
      </c>
      <c r="BC48" t="s">
        <v>246</v>
      </c>
      <c r="BD48">
        <f t="shared" si="25"/>
        <v>71.501409633495285</v>
      </c>
      <c r="BG48" t="s">
        <v>72</v>
      </c>
      <c r="BH48">
        <v>1319.1585614114454</v>
      </c>
    </row>
    <row r="49" spans="2:60" x14ac:dyDescent="0.25">
      <c r="B49">
        <v>1</v>
      </c>
      <c r="C49">
        <v>1</v>
      </c>
      <c r="D49" t="s">
        <v>42</v>
      </c>
      <c r="E49">
        <v>71.842100000000002</v>
      </c>
      <c r="F49">
        <v>49</v>
      </c>
      <c r="G49">
        <v>70.196399999999997</v>
      </c>
      <c r="H49">
        <v>55</v>
      </c>
      <c r="I49">
        <v>103.964</v>
      </c>
      <c r="J49">
        <v>152</v>
      </c>
      <c r="K49">
        <v>109.548</v>
      </c>
      <c r="L49">
        <v>71</v>
      </c>
      <c r="M49">
        <v>100.348</v>
      </c>
      <c r="N49">
        <v>111</v>
      </c>
      <c r="O49">
        <v>97.211299999999994</v>
      </c>
      <c r="P49">
        <v>60</v>
      </c>
      <c r="Q49">
        <v>12.3368</v>
      </c>
      <c r="R49">
        <v>57</v>
      </c>
      <c r="S49">
        <f t="shared" si="0"/>
        <v>0.17171964627982766</v>
      </c>
      <c r="T49">
        <f t="shared" si="1"/>
        <v>59</v>
      </c>
      <c r="U49">
        <f t="shared" si="2"/>
        <v>862160.10920439847</v>
      </c>
      <c r="V49">
        <f t="shared" si="3"/>
        <v>48</v>
      </c>
      <c r="W49">
        <f t="shared" si="4"/>
        <v>21.084717323190858</v>
      </c>
      <c r="X49">
        <f t="shared" si="5"/>
        <v>25</v>
      </c>
      <c r="Y49">
        <f t="shared" si="6"/>
        <v>42</v>
      </c>
      <c r="Z49">
        <v>0.82120000000000004</v>
      </c>
      <c r="AA49">
        <f t="shared" si="7"/>
        <v>45</v>
      </c>
      <c r="AB49">
        <v>0.73939999999999995</v>
      </c>
      <c r="AC49">
        <f t="shared" si="8"/>
        <v>0.78029999999999999</v>
      </c>
      <c r="AD49">
        <f t="shared" si="9"/>
        <v>57</v>
      </c>
      <c r="AE49">
        <v>0.82730000000000004</v>
      </c>
      <c r="AF49">
        <f t="shared" si="10"/>
        <v>44</v>
      </c>
      <c r="AG49">
        <v>0.82669999999999999</v>
      </c>
      <c r="AH49">
        <f t="shared" si="11"/>
        <v>50</v>
      </c>
      <c r="AI49">
        <f t="shared" si="12"/>
        <v>50</v>
      </c>
      <c r="AJ49">
        <f>IF(C49=1,(AI49/Z49),REF)</f>
        <v>60.886507549926932</v>
      </c>
      <c r="AK49">
        <f t="shared" si="13"/>
        <v>48</v>
      </c>
      <c r="AL49">
        <f>IF(B49=1,(AI49/AC49),REF)</f>
        <v>64.077918749199029</v>
      </c>
      <c r="AM49">
        <f t="shared" si="14"/>
        <v>48</v>
      </c>
      <c r="AN49">
        <f t="shared" si="15"/>
        <v>48</v>
      </c>
      <c r="AO49" t="str">
        <f t="shared" si="16"/>
        <v>Arkansas</v>
      </c>
      <c r="AP49">
        <f t="shared" si="17"/>
        <v>0.61570245666888057</v>
      </c>
      <c r="AQ49">
        <f t="shared" si="18"/>
        <v>0.58249653901658216</v>
      </c>
      <c r="AR49">
        <f t="shared" si="19"/>
        <v>0.81470350031235894</v>
      </c>
      <c r="AS49" t="str">
        <f t="shared" si="20"/>
        <v>Arkansas</v>
      </c>
      <c r="AT49">
        <f t="shared" si="21"/>
        <v>48</v>
      </c>
      <c r="AU49">
        <f t="shared" si="22"/>
        <v>51</v>
      </c>
      <c r="AV49">
        <v>58</v>
      </c>
      <c r="AW49" t="str">
        <f t="shared" si="23"/>
        <v>Arkansas</v>
      </c>
      <c r="AX49" t="str">
        <f t="shared" si="24"/>
        <v/>
      </c>
      <c r="AY49">
        <v>48</v>
      </c>
      <c r="BC49" t="s">
        <v>247</v>
      </c>
      <c r="BD49">
        <f t="shared" si="25"/>
        <v>66.431340778890103</v>
      </c>
      <c r="BG49" t="s">
        <v>73</v>
      </c>
      <c r="BH49">
        <v>1961.0389610389611</v>
      </c>
    </row>
    <row r="50" spans="2:60" x14ac:dyDescent="0.25">
      <c r="B50">
        <v>1</v>
      </c>
      <c r="C50">
        <v>1</v>
      </c>
      <c r="D50" t="s">
        <v>50</v>
      </c>
      <c r="E50">
        <v>74.245699999999999</v>
      </c>
      <c r="F50">
        <v>13</v>
      </c>
      <c r="G50">
        <v>71.123099999999994</v>
      </c>
      <c r="H50">
        <v>31</v>
      </c>
      <c r="I50">
        <v>116.393</v>
      </c>
      <c r="J50">
        <v>5</v>
      </c>
      <c r="K50">
        <v>114.834</v>
      </c>
      <c r="L50">
        <v>20</v>
      </c>
      <c r="M50">
        <v>99.6691</v>
      </c>
      <c r="N50">
        <v>89</v>
      </c>
      <c r="O50">
        <v>101.76</v>
      </c>
      <c r="P50">
        <v>127</v>
      </c>
      <c r="Q50">
        <v>13.0739</v>
      </c>
      <c r="R50">
        <v>54</v>
      </c>
      <c r="S50">
        <f t="shared" si="0"/>
        <v>0.17609100594377855</v>
      </c>
      <c r="T50">
        <f t="shared" si="1"/>
        <v>56</v>
      </c>
      <c r="U50">
        <f t="shared" si="2"/>
        <v>979066.72758850921</v>
      </c>
      <c r="V50">
        <f t="shared" si="3"/>
        <v>9</v>
      </c>
      <c r="W50">
        <f t="shared" si="4"/>
        <v>21.950885838172468</v>
      </c>
      <c r="X50">
        <f t="shared" si="5"/>
        <v>57</v>
      </c>
      <c r="Y50">
        <f t="shared" si="6"/>
        <v>56.5</v>
      </c>
      <c r="Z50">
        <v>0.83450000000000002</v>
      </c>
      <c r="AA50">
        <f t="shared" si="7"/>
        <v>41</v>
      </c>
      <c r="AB50">
        <v>0.69120000000000004</v>
      </c>
      <c r="AC50">
        <f t="shared" si="8"/>
        <v>0.76285000000000003</v>
      </c>
      <c r="AD50">
        <f t="shared" si="9"/>
        <v>64</v>
      </c>
      <c r="AE50">
        <v>0.87760000000000005</v>
      </c>
      <c r="AF50">
        <f t="shared" si="10"/>
        <v>33</v>
      </c>
      <c r="AG50">
        <v>0.74570000000000003</v>
      </c>
      <c r="AH50">
        <f t="shared" si="11"/>
        <v>75</v>
      </c>
      <c r="AI50">
        <f t="shared" si="12"/>
        <v>48.916666666666664</v>
      </c>
      <c r="AJ50">
        <f>IF(C50=1,(AI50/Z50),REF)</f>
        <v>58.61793489115238</v>
      </c>
      <c r="AK50">
        <f t="shared" si="13"/>
        <v>45</v>
      </c>
      <c r="AL50">
        <f>IF(B50=1,(AI50/AC50),REF)</f>
        <v>64.123571693867291</v>
      </c>
      <c r="AM50">
        <f t="shared" si="14"/>
        <v>49</v>
      </c>
      <c r="AN50">
        <f t="shared" si="15"/>
        <v>45</v>
      </c>
      <c r="AO50" t="str">
        <f t="shared" si="16"/>
        <v>Belmont</v>
      </c>
      <c r="AP50">
        <f t="shared" si="17"/>
        <v>0.62805451450846195</v>
      </c>
      <c r="AQ50">
        <f t="shared" si="18"/>
        <v>0.56942949955308164</v>
      </c>
      <c r="AR50">
        <f t="shared" si="19"/>
        <v>0.81450900763048906</v>
      </c>
      <c r="AS50" t="str">
        <f t="shared" si="20"/>
        <v>Belmont</v>
      </c>
      <c r="AT50">
        <f t="shared" si="21"/>
        <v>49</v>
      </c>
      <c r="AU50">
        <f t="shared" si="22"/>
        <v>52.666666666666664</v>
      </c>
      <c r="AV50">
        <v>56</v>
      </c>
      <c r="AW50" t="str">
        <f t="shared" si="23"/>
        <v>Belmont</v>
      </c>
      <c r="AX50" t="str">
        <f t="shared" si="24"/>
        <v/>
      </c>
      <c r="AY50">
        <v>49</v>
      </c>
      <c r="BC50" t="s">
        <v>249</v>
      </c>
      <c r="BD50">
        <f t="shared" si="25"/>
        <v>154.77026289102113</v>
      </c>
      <c r="BG50" t="s">
        <v>74</v>
      </c>
      <c r="BH50">
        <v>200.409696142028</v>
      </c>
    </row>
    <row r="51" spans="2:60" x14ac:dyDescent="0.25">
      <c r="B51">
        <v>1</v>
      </c>
      <c r="C51">
        <v>1</v>
      </c>
      <c r="D51" t="s">
        <v>49</v>
      </c>
      <c r="E51">
        <v>66.644599999999997</v>
      </c>
      <c r="F51">
        <v>289</v>
      </c>
      <c r="G51">
        <v>65.251099999999994</v>
      </c>
      <c r="H51">
        <v>291</v>
      </c>
      <c r="I51">
        <v>107.248</v>
      </c>
      <c r="J51">
        <v>83</v>
      </c>
      <c r="K51">
        <v>113.517</v>
      </c>
      <c r="L51">
        <v>28</v>
      </c>
      <c r="M51">
        <v>100.48099999999999</v>
      </c>
      <c r="N51">
        <v>114</v>
      </c>
      <c r="O51">
        <v>98.223799999999997</v>
      </c>
      <c r="P51">
        <v>75</v>
      </c>
      <c r="Q51">
        <v>15.2935</v>
      </c>
      <c r="R51">
        <v>41</v>
      </c>
      <c r="S51">
        <f t="shared" si="0"/>
        <v>0.22947395587939606</v>
      </c>
      <c r="T51">
        <f t="shared" si="1"/>
        <v>38</v>
      </c>
      <c r="U51">
        <f t="shared" si="2"/>
        <v>858789.59912168921</v>
      </c>
      <c r="V51">
        <f t="shared" si="3"/>
        <v>52</v>
      </c>
      <c r="W51">
        <f t="shared" si="4"/>
        <v>23.109034721461438</v>
      </c>
      <c r="X51">
        <f t="shared" si="5"/>
        <v>108</v>
      </c>
      <c r="Y51">
        <f t="shared" si="6"/>
        <v>73</v>
      </c>
      <c r="Z51">
        <v>0.8105</v>
      </c>
      <c r="AA51">
        <f t="shared" si="7"/>
        <v>50</v>
      </c>
      <c r="AB51">
        <v>0.83069999999999999</v>
      </c>
      <c r="AC51">
        <f t="shared" si="8"/>
        <v>0.8206</v>
      </c>
      <c r="AD51">
        <f t="shared" si="9"/>
        <v>46</v>
      </c>
      <c r="AE51">
        <v>0.73560000000000003</v>
      </c>
      <c r="AF51">
        <f t="shared" si="10"/>
        <v>75</v>
      </c>
      <c r="AG51">
        <v>0.7097</v>
      </c>
      <c r="AH51">
        <f t="shared" si="11"/>
        <v>92</v>
      </c>
      <c r="AI51">
        <f t="shared" si="12"/>
        <v>62.666666666666664</v>
      </c>
      <c r="AJ51">
        <f>IF(C51=1,(AI51/Z51),REF)</f>
        <v>77.31852765782439</v>
      </c>
      <c r="AK51">
        <f t="shared" si="13"/>
        <v>57</v>
      </c>
      <c r="AL51">
        <f>IF(B51=1,(AI51/AC51),REF)</f>
        <v>76.366886018360546</v>
      </c>
      <c r="AM51">
        <f t="shared" si="14"/>
        <v>57</v>
      </c>
      <c r="AN51">
        <f t="shared" si="15"/>
        <v>46</v>
      </c>
      <c r="AO51" t="str">
        <f t="shared" si="16"/>
        <v>Baylor</v>
      </c>
      <c r="AP51">
        <f t="shared" si="17"/>
        <v>0.59333328710904643</v>
      </c>
      <c r="AQ51">
        <f t="shared" si="18"/>
        <v>0.60192667027823077</v>
      </c>
      <c r="AR51">
        <f t="shared" si="19"/>
        <v>0.8139035633763021</v>
      </c>
      <c r="AS51" t="str">
        <f t="shared" si="20"/>
        <v>Baylor</v>
      </c>
      <c r="AT51">
        <f t="shared" si="21"/>
        <v>50</v>
      </c>
      <c r="AU51">
        <f t="shared" si="22"/>
        <v>47.333333333333336</v>
      </c>
      <c r="AV51">
        <v>49</v>
      </c>
      <c r="AW51" t="str">
        <f t="shared" si="23"/>
        <v>Baylor</v>
      </c>
      <c r="AX51" t="str">
        <f t="shared" si="24"/>
        <v/>
      </c>
      <c r="AY51">
        <v>50</v>
      </c>
      <c r="BC51" t="s">
        <v>251</v>
      </c>
      <c r="BD51">
        <f t="shared" si="25"/>
        <v>56.641452344931913</v>
      </c>
      <c r="BG51" t="s">
        <v>75</v>
      </c>
      <c r="BH51">
        <v>171.0767182559494</v>
      </c>
    </row>
    <row r="52" spans="2:60" x14ac:dyDescent="0.25">
      <c r="B52">
        <v>1</v>
      </c>
      <c r="C52" s="3">
        <v>1</v>
      </c>
      <c r="D52" s="3" t="s">
        <v>251</v>
      </c>
      <c r="E52" s="3">
        <v>65.906499999999994</v>
      </c>
      <c r="F52" s="3">
        <v>315</v>
      </c>
      <c r="G52" s="3">
        <v>64.065600000000003</v>
      </c>
      <c r="H52" s="3">
        <v>328</v>
      </c>
      <c r="I52" s="3">
        <v>106.247</v>
      </c>
      <c r="J52" s="3">
        <v>107</v>
      </c>
      <c r="K52" s="3">
        <v>107.7</v>
      </c>
      <c r="L52" s="3">
        <v>108</v>
      </c>
      <c r="M52" s="3">
        <v>94.594800000000006</v>
      </c>
      <c r="N52" s="3">
        <v>18</v>
      </c>
      <c r="O52" s="3">
        <v>92.548100000000005</v>
      </c>
      <c r="P52" s="3">
        <v>18</v>
      </c>
      <c r="Q52" s="3">
        <v>15.152100000000001</v>
      </c>
      <c r="R52" s="3">
        <v>43</v>
      </c>
      <c r="S52">
        <f t="shared" si="0"/>
        <v>0.22989993399740541</v>
      </c>
      <c r="T52">
        <f t="shared" si="1"/>
        <v>37</v>
      </c>
      <c r="U52">
        <f t="shared" si="2"/>
        <v>764468.60638499993</v>
      </c>
      <c r="V52">
        <f t="shared" si="3"/>
        <v>154</v>
      </c>
      <c r="W52">
        <f t="shared" si="4"/>
        <v>21.245148088338013</v>
      </c>
      <c r="X52">
        <f t="shared" si="5"/>
        <v>31</v>
      </c>
      <c r="Y52">
        <f t="shared" si="6"/>
        <v>34</v>
      </c>
      <c r="Z52" s="3">
        <v>0.79990000000000006</v>
      </c>
      <c r="AA52">
        <f t="shared" si="7"/>
        <v>53</v>
      </c>
      <c r="AB52" s="3">
        <v>0.85260000000000002</v>
      </c>
      <c r="AC52" s="3">
        <f t="shared" si="8"/>
        <v>0.82625000000000004</v>
      </c>
      <c r="AD52">
        <f t="shared" si="9"/>
        <v>45</v>
      </c>
      <c r="AE52">
        <v>0.80979999999999996</v>
      </c>
      <c r="AF52">
        <f t="shared" si="10"/>
        <v>49</v>
      </c>
      <c r="AG52">
        <v>0.81210000000000004</v>
      </c>
      <c r="AH52">
        <f t="shared" si="11"/>
        <v>52</v>
      </c>
      <c r="AI52">
        <f t="shared" si="12"/>
        <v>61.833333333333336</v>
      </c>
      <c r="AJ52">
        <f>IF(C52=1,(AI52/Z52),REF)</f>
        <v>77.301329332833262</v>
      </c>
      <c r="AK52">
        <f t="shared" si="13"/>
        <v>56</v>
      </c>
      <c r="AL52" s="3">
        <f>IF(B52=1,(AI52/AC52),REF)</f>
        <v>74.836106908724148</v>
      </c>
      <c r="AM52">
        <f t="shared" si="14"/>
        <v>56</v>
      </c>
      <c r="AN52" s="3">
        <f t="shared" si="15"/>
        <v>45</v>
      </c>
      <c r="AO52" s="3" t="str">
        <f t="shared" si="16"/>
        <v>Oregon</v>
      </c>
      <c r="AP52" s="3">
        <f t="shared" si="17"/>
        <v>0.58558649545258712</v>
      </c>
      <c r="AQ52" s="3">
        <f t="shared" si="18"/>
        <v>0.60729951729909215</v>
      </c>
      <c r="AR52">
        <f t="shared" si="19"/>
        <v>0.81325656956839942</v>
      </c>
      <c r="AS52" s="8" t="str">
        <f t="shared" si="20"/>
        <v>Oregon</v>
      </c>
      <c r="AT52">
        <f t="shared" si="21"/>
        <v>51</v>
      </c>
      <c r="AU52" s="8">
        <f t="shared" si="22"/>
        <v>47</v>
      </c>
      <c r="AV52">
        <v>44</v>
      </c>
      <c r="AW52" s="3" t="str">
        <f t="shared" si="23"/>
        <v>Oregon</v>
      </c>
      <c r="AX52" t="str">
        <f t="shared" si="24"/>
        <v/>
      </c>
      <c r="AY52">
        <v>51</v>
      </c>
      <c r="AZ52">
        <v>2</v>
      </c>
      <c r="BC52" t="s">
        <v>260</v>
      </c>
      <c r="BD52">
        <f t="shared" si="25"/>
        <v>436.01151531012823</v>
      </c>
      <c r="BG52" t="s">
        <v>76</v>
      </c>
      <c r="BH52">
        <v>343.72331340734416</v>
      </c>
    </row>
    <row r="53" spans="2:60" x14ac:dyDescent="0.25">
      <c r="B53">
        <v>1</v>
      </c>
      <c r="C53">
        <v>1</v>
      </c>
      <c r="D53" t="s">
        <v>221</v>
      </c>
      <c r="E53">
        <v>67.901200000000003</v>
      </c>
      <c r="F53">
        <v>235</v>
      </c>
      <c r="G53">
        <v>65.586100000000002</v>
      </c>
      <c r="H53">
        <v>278</v>
      </c>
      <c r="I53">
        <v>113.70099999999999</v>
      </c>
      <c r="J53">
        <v>13</v>
      </c>
      <c r="K53">
        <v>112.605</v>
      </c>
      <c r="L53">
        <v>37</v>
      </c>
      <c r="M53">
        <v>95.234800000000007</v>
      </c>
      <c r="N53">
        <v>24</v>
      </c>
      <c r="O53">
        <v>99.017300000000006</v>
      </c>
      <c r="P53">
        <v>83</v>
      </c>
      <c r="Q53">
        <v>13.587999999999999</v>
      </c>
      <c r="R53">
        <v>49</v>
      </c>
      <c r="S53">
        <f t="shared" si="0"/>
        <v>0.20010986551047696</v>
      </c>
      <c r="T53">
        <f t="shared" si="1"/>
        <v>49</v>
      </c>
      <c r="U53">
        <f t="shared" si="2"/>
        <v>860979.47696073016</v>
      </c>
      <c r="V53">
        <f t="shared" si="3"/>
        <v>49</v>
      </c>
      <c r="W53">
        <f t="shared" si="4"/>
        <v>22.975251716618601</v>
      </c>
      <c r="X53">
        <f t="shared" si="5"/>
        <v>102</v>
      </c>
      <c r="Y53">
        <f t="shared" si="6"/>
        <v>75.5</v>
      </c>
      <c r="Z53">
        <v>0.79479999999999995</v>
      </c>
      <c r="AA53">
        <f t="shared" si="7"/>
        <v>54</v>
      </c>
      <c r="AB53">
        <v>0.80969999999999998</v>
      </c>
      <c r="AC53">
        <f t="shared" si="8"/>
        <v>0.80224999999999991</v>
      </c>
      <c r="AD53">
        <f t="shared" si="9"/>
        <v>50</v>
      </c>
      <c r="AE53">
        <v>0.87909999999999999</v>
      </c>
      <c r="AF53">
        <f t="shared" si="10"/>
        <v>31</v>
      </c>
      <c r="AG53">
        <v>0.79730000000000001</v>
      </c>
      <c r="AH53">
        <f t="shared" si="11"/>
        <v>60</v>
      </c>
      <c r="AI53">
        <f t="shared" si="12"/>
        <v>52.416666666666664</v>
      </c>
      <c r="AJ53">
        <f>IF(C53=1,(AI53/Z53),REF)</f>
        <v>65.949505116591183</v>
      </c>
      <c r="AK53">
        <f t="shared" si="13"/>
        <v>50</v>
      </c>
      <c r="AL53">
        <f>IF(B53=1,(AI53/AC53),REF)</f>
        <v>65.33707281603823</v>
      </c>
      <c r="AM53">
        <f t="shared" si="14"/>
        <v>50</v>
      </c>
      <c r="AN53">
        <f t="shared" si="15"/>
        <v>50</v>
      </c>
      <c r="AO53" t="str">
        <f t="shared" si="16"/>
        <v>New Mexico St.</v>
      </c>
      <c r="AP53">
        <f t="shared" si="17"/>
        <v>0.59116778062873099</v>
      </c>
      <c r="AQ53">
        <f t="shared" si="18"/>
        <v>0.59771800813257447</v>
      </c>
      <c r="AR53">
        <f t="shared" si="19"/>
        <v>0.81216460032272031</v>
      </c>
      <c r="AS53" t="str">
        <f t="shared" si="20"/>
        <v>New Mexico St.</v>
      </c>
      <c r="AT53">
        <f t="shared" si="21"/>
        <v>52</v>
      </c>
      <c r="AU53">
        <f t="shared" si="22"/>
        <v>50.666666666666664</v>
      </c>
      <c r="AV53">
        <v>46</v>
      </c>
      <c r="AW53" t="str">
        <f t="shared" si="23"/>
        <v>New Mexico St.</v>
      </c>
      <c r="AX53" t="str">
        <f t="shared" si="24"/>
        <v/>
      </c>
      <c r="AY53">
        <v>52</v>
      </c>
      <c r="BC53" t="s">
        <v>264</v>
      </c>
      <c r="BD53">
        <f t="shared" si="25"/>
        <v>15.482206214385551</v>
      </c>
      <c r="BG53" t="s">
        <v>77</v>
      </c>
      <c r="BH53">
        <v>1584.516129032258</v>
      </c>
    </row>
    <row r="54" spans="2:60" x14ac:dyDescent="0.25">
      <c r="B54">
        <v>1</v>
      </c>
      <c r="C54">
        <v>1</v>
      </c>
      <c r="D54" t="s">
        <v>151</v>
      </c>
      <c r="E54">
        <v>68.205799999999996</v>
      </c>
      <c r="F54">
        <v>222</v>
      </c>
      <c r="G54">
        <v>66.441599999999994</v>
      </c>
      <c r="H54">
        <v>231</v>
      </c>
      <c r="I54">
        <v>103.065</v>
      </c>
      <c r="J54">
        <v>173</v>
      </c>
      <c r="K54">
        <v>110.11</v>
      </c>
      <c r="L54">
        <v>62</v>
      </c>
      <c r="M54">
        <v>98.439800000000005</v>
      </c>
      <c r="N54">
        <v>62</v>
      </c>
      <c r="O54">
        <v>94.826599999999999</v>
      </c>
      <c r="P54">
        <v>30</v>
      </c>
      <c r="Q54">
        <v>15.2836</v>
      </c>
      <c r="R54">
        <v>42</v>
      </c>
      <c r="S54">
        <f t="shared" si="0"/>
        <v>0.22407771773075019</v>
      </c>
      <c r="T54">
        <f t="shared" si="1"/>
        <v>43</v>
      </c>
      <c r="U54">
        <f t="shared" si="2"/>
        <v>826941.58565018</v>
      </c>
      <c r="V54">
        <f t="shared" si="3"/>
        <v>81</v>
      </c>
      <c r="W54">
        <f t="shared" si="4"/>
        <v>21.343565910937038</v>
      </c>
      <c r="X54">
        <f t="shared" si="5"/>
        <v>35</v>
      </c>
      <c r="Y54">
        <f t="shared" si="6"/>
        <v>39</v>
      </c>
      <c r="Z54">
        <v>0.78979999999999995</v>
      </c>
      <c r="AA54">
        <f t="shared" si="7"/>
        <v>55</v>
      </c>
      <c r="AB54">
        <v>0.8004</v>
      </c>
      <c r="AC54">
        <f t="shared" si="8"/>
        <v>0.79509999999999992</v>
      </c>
      <c r="AD54">
        <f t="shared" si="9"/>
        <v>51</v>
      </c>
      <c r="AE54">
        <v>0.84630000000000005</v>
      </c>
      <c r="AF54">
        <f t="shared" si="10"/>
        <v>41</v>
      </c>
      <c r="AG54">
        <v>0.8669</v>
      </c>
      <c r="AH54">
        <f t="shared" si="11"/>
        <v>37</v>
      </c>
      <c r="AI54">
        <f t="shared" si="12"/>
        <v>48.666666666666664</v>
      </c>
      <c r="AJ54">
        <f>IF(C54=1,(AI54/Z54),REF)</f>
        <v>61.618975268000341</v>
      </c>
      <c r="AK54">
        <f t="shared" si="13"/>
        <v>49</v>
      </c>
      <c r="AL54">
        <f>IF(B54=1,(AI54/AC54),REF)</f>
        <v>61.208233765144847</v>
      </c>
      <c r="AM54">
        <f t="shared" si="14"/>
        <v>47</v>
      </c>
      <c r="AN54">
        <f t="shared" si="15"/>
        <v>47</v>
      </c>
      <c r="AO54" t="str">
        <f t="shared" si="16"/>
        <v>Indiana</v>
      </c>
      <c r="AP54">
        <f t="shared" si="17"/>
        <v>0.591452312737754</v>
      </c>
      <c r="AQ54">
        <f t="shared" si="18"/>
        <v>0.59627053748089387</v>
      </c>
      <c r="AR54">
        <f t="shared" si="19"/>
        <v>0.81184673132789587</v>
      </c>
      <c r="AS54" t="str">
        <f t="shared" si="20"/>
        <v>Indiana</v>
      </c>
      <c r="AT54">
        <f t="shared" si="21"/>
        <v>53</v>
      </c>
      <c r="AU54">
        <f t="shared" si="22"/>
        <v>50.333333333333336</v>
      </c>
      <c r="AV54">
        <v>50</v>
      </c>
      <c r="AW54" t="str">
        <f t="shared" si="23"/>
        <v>Indiana</v>
      </c>
      <c r="AX54" t="str">
        <f t="shared" si="24"/>
        <v/>
      </c>
      <c r="AY54">
        <v>53</v>
      </c>
      <c r="BC54" t="s">
        <v>277</v>
      </c>
      <c r="BD54">
        <f t="shared" si="25"/>
        <v>162.65560165975106</v>
      </c>
      <c r="BG54" t="s">
        <v>78</v>
      </c>
      <c r="BH54">
        <v>803.06044376434579</v>
      </c>
    </row>
    <row r="55" spans="2:60" x14ac:dyDescent="0.25">
      <c r="B55">
        <v>1</v>
      </c>
      <c r="C55">
        <v>1</v>
      </c>
      <c r="D55" t="s">
        <v>94</v>
      </c>
      <c r="E55">
        <v>66.040800000000004</v>
      </c>
      <c r="F55">
        <v>313</v>
      </c>
      <c r="G55">
        <v>64.404499999999999</v>
      </c>
      <c r="H55">
        <v>321</v>
      </c>
      <c r="I55">
        <v>109.005</v>
      </c>
      <c r="J55">
        <v>54</v>
      </c>
      <c r="K55">
        <v>111.538</v>
      </c>
      <c r="L55">
        <v>47</v>
      </c>
      <c r="M55">
        <v>98.590400000000002</v>
      </c>
      <c r="N55">
        <v>65</v>
      </c>
      <c r="O55">
        <v>100.062</v>
      </c>
      <c r="P55">
        <v>100</v>
      </c>
      <c r="Q55">
        <v>11.475899999999999</v>
      </c>
      <c r="R55">
        <v>60</v>
      </c>
      <c r="S55">
        <f t="shared" si="0"/>
        <v>0.17377136558006562</v>
      </c>
      <c r="T55">
        <f t="shared" si="1"/>
        <v>57</v>
      </c>
      <c r="U55">
        <f t="shared" si="2"/>
        <v>821595.46090211521</v>
      </c>
      <c r="V55">
        <f t="shared" si="3"/>
        <v>87</v>
      </c>
      <c r="W55">
        <f t="shared" si="4"/>
        <v>24.022508796314987</v>
      </c>
      <c r="X55">
        <f t="shared" si="5"/>
        <v>154</v>
      </c>
      <c r="Y55">
        <f t="shared" si="6"/>
        <v>105.5</v>
      </c>
      <c r="Z55">
        <v>0.81579999999999997</v>
      </c>
      <c r="AA55">
        <f t="shared" si="7"/>
        <v>48</v>
      </c>
      <c r="AB55">
        <v>0.75949999999999995</v>
      </c>
      <c r="AC55">
        <f t="shared" si="8"/>
        <v>0.78764999999999996</v>
      </c>
      <c r="AD55">
        <f t="shared" si="9"/>
        <v>54</v>
      </c>
      <c r="AE55">
        <v>0.87139999999999995</v>
      </c>
      <c r="AF55">
        <f t="shared" si="10"/>
        <v>35</v>
      </c>
      <c r="AG55">
        <v>0.8085</v>
      </c>
      <c r="AH55">
        <f t="shared" si="11"/>
        <v>56</v>
      </c>
      <c r="AI55">
        <f t="shared" si="12"/>
        <v>65.75</v>
      </c>
      <c r="AJ55">
        <f>IF(C55=1,(AI55/Z55),REF)</f>
        <v>80.595734248590347</v>
      </c>
      <c r="AK55">
        <f t="shared" si="13"/>
        <v>58</v>
      </c>
      <c r="AL55">
        <f>IF(B55=1,(AI55/AC55),REF)</f>
        <v>83.476163270488172</v>
      </c>
      <c r="AM55">
        <f t="shared" si="14"/>
        <v>59</v>
      </c>
      <c r="AN55">
        <f t="shared" si="15"/>
        <v>54</v>
      </c>
      <c r="AO55" t="str">
        <f t="shared" si="16"/>
        <v>Dayton</v>
      </c>
      <c r="AP55">
        <f t="shared" si="17"/>
        <v>0.59473917690800848</v>
      </c>
      <c r="AQ55">
        <f t="shared" si="18"/>
        <v>0.57263727116575269</v>
      </c>
      <c r="AR55">
        <f t="shared" si="19"/>
        <v>0.80625491024527018</v>
      </c>
      <c r="AS55" t="str">
        <f t="shared" si="20"/>
        <v>Dayton</v>
      </c>
      <c r="AT55">
        <f t="shared" si="21"/>
        <v>54</v>
      </c>
      <c r="AU55">
        <f t="shared" si="22"/>
        <v>54</v>
      </c>
      <c r="AV55">
        <v>51</v>
      </c>
      <c r="AW55" t="str">
        <f t="shared" si="23"/>
        <v>Dayton</v>
      </c>
      <c r="AX55" t="str">
        <f t="shared" si="24"/>
        <v/>
      </c>
      <c r="AY55">
        <v>54</v>
      </c>
      <c r="BC55" t="s">
        <v>278</v>
      </c>
      <c r="BD55">
        <f t="shared" si="25"/>
        <v>39.177050130396985</v>
      </c>
      <c r="BG55" t="s">
        <v>79</v>
      </c>
      <c r="BH55">
        <v>7744.7744774477442</v>
      </c>
    </row>
    <row r="56" spans="2:60" x14ac:dyDescent="0.25">
      <c r="B56">
        <v>1</v>
      </c>
      <c r="C56" s="3">
        <v>1</v>
      </c>
      <c r="D56" s="3" t="s">
        <v>201</v>
      </c>
      <c r="E56" s="3">
        <v>67.977800000000002</v>
      </c>
      <c r="F56" s="3">
        <v>234</v>
      </c>
      <c r="G56" s="3">
        <v>67.450900000000004</v>
      </c>
      <c r="H56" s="3">
        <v>176</v>
      </c>
      <c r="I56" s="3">
        <v>103.298</v>
      </c>
      <c r="J56" s="3">
        <v>166</v>
      </c>
      <c r="K56" s="3">
        <v>110.67100000000001</v>
      </c>
      <c r="L56" s="3">
        <v>54</v>
      </c>
      <c r="M56" s="3">
        <v>101.467</v>
      </c>
      <c r="N56" s="3">
        <v>138</v>
      </c>
      <c r="O56" s="3">
        <v>96.2136</v>
      </c>
      <c r="P56" s="3">
        <v>44</v>
      </c>
      <c r="Q56" s="3">
        <v>14.4575</v>
      </c>
      <c r="R56" s="3">
        <v>47</v>
      </c>
      <c r="S56">
        <f t="shared" si="0"/>
        <v>0.21267825672498972</v>
      </c>
      <c r="T56">
        <f t="shared" si="1"/>
        <v>47</v>
      </c>
      <c r="U56">
        <f t="shared" si="2"/>
        <v>832596.86922864988</v>
      </c>
      <c r="V56">
        <f t="shared" si="3"/>
        <v>69</v>
      </c>
      <c r="W56">
        <f t="shared" si="4"/>
        <v>21.918520632931592</v>
      </c>
      <c r="X56">
        <f t="shared" si="5"/>
        <v>55</v>
      </c>
      <c r="Y56">
        <f t="shared" si="6"/>
        <v>51</v>
      </c>
      <c r="Z56" s="3">
        <v>0.75990000000000002</v>
      </c>
      <c r="AA56">
        <f t="shared" si="7"/>
        <v>67</v>
      </c>
      <c r="AB56" s="3">
        <v>0.85060000000000002</v>
      </c>
      <c r="AC56" s="3">
        <f t="shared" si="8"/>
        <v>0.80525000000000002</v>
      </c>
      <c r="AD56">
        <f t="shared" si="9"/>
        <v>49</v>
      </c>
      <c r="AE56">
        <v>0.80059999999999998</v>
      </c>
      <c r="AF56">
        <f t="shared" si="10"/>
        <v>53</v>
      </c>
      <c r="AG56">
        <v>0.78290000000000004</v>
      </c>
      <c r="AH56">
        <f t="shared" si="11"/>
        <v>63</v>
      </c>
      <c r="AI56">
        <f t="shared" si="12"/>
        <v>55.333333333333336</v>
      </c>
      <c r="AJ56">
        <f>IF(C56=1,(AI56/Z56),REF)</f>
        <v>72.816598675264288</v>
      </c>
      <c r="AK56">
        <f t="shared" si="13"/>
        <v>51</v>
      </c>
      <c r="AL56" s="3">
        <f>IF(B56=1,(AI56/AC56),REF)</f>
        <v>68.715719755769427</v>
      </c>
      <c r="AM56">
        <f t="shared" si="14"/>
        <v>51</v>
      </c>
      <c r="AN56" s="3">
        <f t="shared" si="15"/>
        <v>49</v>
      </c>
      <c r="AO56" s="3" t="str">
        <f t="shared" si="16"/>
        <v>Minnesota</v>
      </c>
      <c r="AP56" s="3">
        <f t="shared" si="17"/>
        <v>0.55963833744868319</v>
      </c>
      <c r="AQ56" s="3">
        <f t="shared" si="18"/>
        <v>0.59693590999714641</v>
      </c>
      <c r="AR56">
        <f t="shared" si="19"/>
        <v>0.80326234529558671</v>
      </c>
      <c r="AS56" s="3" t="str">
        <f t="shared" si="20"/>
        <v>Minnesota</v>
      </c>
      <c r="AT56">
        <f t="shared" si="21"/>
        <v>55</v>
      </c>
      <c r="AU56" s="3">
        <f t="shared" si="22"/>
        <v>51</v>
      </c>
      <c r="AV56">
        <v>54</v>
      </c>
      <c r="AW56" s="3" t="str">
        <f t="shared" si="23"/>
        <v>Minnesota</v>
      </c>
      <c r="AX56" t="str">
        <f t="shared" si="24"/>
        <v/>
      </c>
      <c r="AY56">
        <v>55</v>
      </c>
      <c r="BC56" t="s">
        <v>289</v>
      </c>
      <c r="BD56">
        <f t="shared" si="25"/>
        <v>79.979293386825418</v>
      </c>
      <c r="BG56" t="s">
        <v>80</v>
      </c>
      <c r="BH56">
        <v>28.489062235034766</v>
      </c>
    </row>
    <row r="57" spans="2:60" x14ac:dyDescent="0.25">
      <c r="B57">
        <v>1</v>
      </c>
      <c r="C57">
        <v>1</v>
      </c>
      <c r="D57" t="s">
        <v>365</v>
      </c>
      <c r="E57">
        <v>67.1691</v>
      </c>
      <c r="F57">
        <v>274</v>
      </c>
      <c r="G57">
        <v>65.858900000000006</v>
      </c>
      <c r="H57">
        <v>263</v>
      </c>
      <c r="I57">
        <v>103.56399999999999</v>
      </c>
      <c r="J57">
        <v>157</v>
      </c>
      <c r="K57">
        <v>106.98</v>
      </c>
      <c r="L57">
        <v>119</v>
      </c>
      <c r="M57">
        <v>95.611699999999999</v>
      </c>
      <c r="N57">
        <v>29</v>
      </c>
      <c r="O57">
        <v>93.613399999999999</v>
      </c>
      <c r="P57">
        <v>20</v>
      </c>
      <c r="Q57">
        <v>13.366899999999999</v>
      </c>
      <c r="R57">
        <v>51</v>
      </c>
      <c r="S57">
        <f t="shared" si="0"/>
        <v>0.19899924221107632</v>
      </c>
      <c r="T57">
        <f t="shared" si="1"/>
        <v>50</v>
      </c>
      <c r="U57">
        <f t="shared" si="2"/>
        <v>768731.56901963998</v>
      </c>
      <c r="V57">
        <f t="shared" si="3"/>
        <v>148</v>
      </c>
      <c r="W57">
        <f t="shared" si="4"/>
        <v>21.231041589360096</v>
      </c>
      <c r="X57">
        <f t="shared" si="5"/>
        <v>29</v>
      </c>
      <c r="Y57">
        <f t="shared" si="6"/>
        <v>39.5</v>
      </c>
      <c r="Z57">
        <v>0.80449999999999999</v>
      </c>
      <c r="AA57">
        <f t="shared" si="7"/>
        <v>52</v>
      </c>
      <c r="AB57">
        <v>0.81669999999999998</v>
      </c>
      <c r="AC57">
        <f t="shared" si="8"/>
        <v>0.81059999999999999</v>
      </c>
      <c r="AD57">
        <f t="shared" si="9"/>
        <v>48</v>
      </c>
      <c r="AE57">
        <v>0.64019999999999999</v>
      </c>
      <c r="AF57">
        <f t="shared" si="10"/>
        <v>109</v>
      </c>
      <c r="AG57">
        <v>0.74370000000000003</v>
      </c>
      <c r="AH57">
        <f t="shared" si="11"/>
        <v>76</v>
      </c>
      <c r="AI57">
        <f t="shared" si="12"/>
        <v>78.416666666666671</v>
      </c>
      <c r="AJ57">
        <f>IF(C57=1,(AI57/Z57),REF)</f>
        <v>97.472550238243215</v>
      </c>
      <c r="AK57">
        <f t="shared" si="13"/>
        <v>64</v>
      </c>
      <c r="AL57">
        <f>IF(B57=1,(AI57/AC57),REF)</f>
        <v>96.739041039559183</v>
      </c>
      <c r="AM57">
        <f t="shared" si="14"/>
        <v>63</v>
      </c>
      <c r="AN57">
        <f t="shared" si="15"/>
        <v>48</v>
      </c>
      <c r="AO57" t="str">
        <f t="shared" si="16"/>
        <v>Washington</v>
      </c>
      <c r="AP57">
        <f t="shared" si="17"/>
        <v>0.57545566217747701</v>
      </c>
      <c r="AQ57">
        <f t="shared" si="18"/>
        <v>0.58069622626565154</v>
      </c>
      <c r="AR57">
        <f t="shared" si="19"/>
        <v>0.80314499796262973</v>
      </c>
      <c r="AS57" t="str">
        <f t="shared" si="20"/>
        <v>Washington</v>
      </c>
      <c r="AT57">
        <f t="shared" si="21"/>
        <v>56</v>
      </c>
      <c r="AU57">
        <f t="shared" si="22"/>
        <v>50.666666666666664</v>
      </c>
      <c r="AV57">
        <v>52</v>
      </c>
      <c r="AW57" t="str">
        <f t="shared" si="23"/>
        <v>Washington</v>
      </c>
      <c r="AX57" t="str">
        <f t="shared" si="24"/>
        <v/>
      </c>
      <c r="AY57">
        <v>56</v>
      </c>
      <c r="BC57" t="s">
        <v>308</v>
      </c>
      <c r="BD57">
        <f t="shared" si="25"/>
        <v>127.72881355932203</v>
      </c>
      <c r="BG57" t="s">
        <v>81</v>
      </c>
      <c r="BH57">
        <v>51.000980788092079</v>
      </c>
    </row>
    <row r="58" spans="2:60" x14ac:dyDescent="0.25">
      <c r="B58">
        <v>1</v>
      </c>
      <c r="C58">
        <v>1</v>
      </c>
      <c r="D58" t="s">
        <v>33</v>
      </c>
      <c r="E58">
        <v>69.865200000000002</v>
      </c>
      <c r="F58">
        <v>124</v>
      </c>
      <c r="G58">
        <v>68.633300000000006</v>
      </c>
      <c r="H58">
        <v>115</v>
      </c>
      <c r="I58">
        <v>102.47799999999999</v>
      </c>
      <c r="J58">
        <v>185</v>
      </c>
      <c r="K58">
        <v>108.113</v>
      </c>
      <c r="L58">
        <v>100</v>
      </c>
      <c r="M58">
        <v>102.22199999999999</v>
      </c>
      <c r="N58">
        <v>155</v>
      </c>
      <c r="O58">
        <v>96.635400000000004</v>
      </c>
      <c r="P58">
        <v>50</v>
      </c>
      <c r="Q58">
        <v>11.477399999999999</v>
      </c>
      <c r="R58">
        <v>59</v>
      </c>
      <c r="S58">
        <f t="shared" si="0"/>
        <v>0.16428207462370387</v>
      </c>
      <c r="T58">
        <f t="shared" si="1"/>
        <v>61</v>
      </c>
      <c r="U58">
        <f t="shared" si="2"/>
        <v>816613.85471033887</v>
      </c>
      <c r="V58">
        <f t="shared" si="3"/>
        <v>94</v>
      </c>
      <c r="W58">
        <f t="shared" si="4"/>
        <v>21.476182765683635</v>
      </c>
      <c r="X58">
        <f t="shared" si="5"/>
        <v>42</v>
      </c>
      <c r="Y58">
        <f t="shared" si="6"/>
        <v>51.5</v>
      </c>
      <c r="Z58">
        <v>0.77129999999999999</v>
      </c>
      <c r="AA58">
        <f t="shared" si="7"/>
        <v>63</v>
      </c>
      <c r="AB58">
        <v>0.81459999999999999</v>
      </c>
      <c r="AC58">
        <f t="shared" si="8"/>
        <v>0.79295000000000004</v>
      </c>
      <c r="AD58">
        <f t="shared" si="9"/>
        <v>52</v>
      </c>
      <c r="AE58">
        <v>0.69430000000000003</v>
      </c>
      <c r="AF58">
        <f t="shared" si="10"/>
        <v>90</v>
      </c>
      <c r="AG58">
        <v>0.77659999999999996</v>
      </c>
      <c r="AH58">
        <f t="shared" si="11"/>
        <v>64</v>
      </c>
      <c r="AI58">
        <f t="shared" si="12"/>
        <v>68.75</v>
      </c>
      <c r="AJ58">
        <f>IF(C58=1,(AI58/Z58),REF)</f>
        <v>89.135226241410606</v>
      </c>
      <c r="AK58">
        <f t="shared" si="13"/>
        <v>60</v>
      </c>
      <c r="AL58">
        <f>IF(B58=1,(AI58/AC58),REF)</f>
        <v>86.701557475250638</v>
      </c>
      <c r="AM58">
        <f t="shared" si="14"/>
        <v>61</v>
      </c>
      <c r="AN58">
        <f t="shared" si="15"/>
        <v>52</v>
      </c>
      <c r="AO58" t="str">
        <f t="shared" si="16"/>
        <v>Alabama</v>
      </c>
      <c r="AP58">
        <f t="shared" si="17"/>
        <v>0.5566631160750618</v>
      </c>
      <c r="AQ58">
        <f t="shared" si="18"/>
        <v>0.57430909718031786</v>
      </c>
      <c r="AR58">
        <f t="shared" si="19"/>
        <v>0.79610211132165387</v>
      </c>
      <c r="AS58" t="str">
        <f t="shared" si="20"/>
        <v>Alabama</v>
      </c>
      <c r="AT58">
        <f t="shared" si="21"/>
        <v>57</v>
      </c>
      <c r="AU58">
        <f t="shared" si="22"/>
        <v>53.666666666666664</v>
      </c>
      <c r="AV58">
        <v>59</v>
      </c>
      <c r="AW58" t="str">
        <f t="shared" si="23"/>
        <v>Alabama</v>
      </c>
      <c r="AX58" t="str">
        <f t="shared" si="24"/>
        <v/>
      </c>
      <c r="AY58">
        <v>57</v>
      </c>
      <c r="BC58" t="s">
        <v>313</v>
      </c>
      <c r="BD58">
        <f t="shared" si="25"/>
        <v>47.580174927113696</v>
      </c>
      <c r="BG58" t="s">
        <v>82</v>
      </c>
      <c r="BH58">
        <v>1043.047619047619</v>
      </c>
    </row>
    <row r="59" spans="2:60" x14ac:dyDescent="0.25">
      <c r="B59">
        <v>1</v>
      </c>
      <c r="C59">
        <v>1</v>
      </c>
      <c r="D59" t="s">
        <v>41</v>
      </c>
      <c r="E59">
        <v>72.133200000000002</v>
      </c>
      <c r="F59">
        <v>45</v>
      </c>
      <c r="G59">
        <v>70.491699999999994</v>
      </c>
      <c r="H59">
        <v>46</v>
      </c>
      <c r="I59">
        <v>106.426</v>
      </c>
      <c r="J59">
        <v>102</v>
      </c>
      <c r="K59">
        <v>109.774</v>
      </c>
      <c r="L59">
        <v>68</v>
      </c>
      <c r="M59">
        <v>99.802700000000002</v>
      </c>
      <c r="N59">
        <v>94</v>
      </c>
      <c r="O59">
        <v>98.564599999999999</v>
      </c>
      <c r="P59">
        <v>79</v>
      </c>
      <c r="Q59">
        <v>11.209099999999999</v>
      </c>
      <c r="R59">
        <v>61</v>
      </c>
      <c r="S59">
        <f t="shared" si="0"/>
        <v>0.15539862365734505</v>
      </c>
      <c r="T59">
        <f t="shared" si="1"/>
        <v>63</v>
      </c>
      <c r="U59">
        <f t="shared" si="2"/>
        <v>869228.9415713232</v>
      </c>
      <c r="V59">
        <f t="shared" si="3"/>
        <v>46</v>
      </c>
      <c r="W59">
        <f t="shared" si="4"/>
        <v>21.469322663832962</v>
      </c>
      <c r="X59">
        <f t="shared" si="5"/>
        <v>41</v>
      </c>
      <c r="Y59">
        <f t="shared" si="6"/>
        <v>52</v>
      </c>
      <c r="Z59">
        <v>0.75880000000000003</v>
      </c>
      <c r="AA59">
        <f t="shared" si="7"/>
        <v>68</v>
      </c>
      <c r="AB59">
        <v>0.78680000000000005</v>
      </c>
      <c r="AC59">
        <f t="shared" si="8"/>
        <v>0.77280000000000004</v>
      </c>
      <c r="AD59">
        <f t="shared" si="9"/>
        <v>61</v>
      </c>
      <c r="AE59">
        <v>0.7913</v>
      </c>
      <c r="AF59">
        <f t="shared" si="10"/>
        <v>56</v>
      </c>
      <c r="AG59">
        <v>0.76349999999999996</v>
      </c>
      <c r="AH59">
        <f t="shared" si="11"/>
        <v>68</v>
      </c>
      <c r="AI59">
        <f t="shared" si="12"/>
        <v>57.666666666666664</v>
      </c>
      <c r="AJ59">
        <f>IF(C59=1,(AI59/Z59),REF)</f>
        <v>75.997188543313996</v>
      </c>
      <c r="AK59">
        <f t="shared" si="13"/>
        <v>54</v>
      </c>
      <c r="AL59">
        <f>IF(B59=1,(AI59/AC59),REF)</f>
        <v>74.620427881297445</v>
      </c>
      <c r="AM59">
        <f t="shared" si="14"/>
        <v>54</v>
      </c>
      <c r="AN59">
        <f t="shared" si="15"/>
        <v>54</v>
      </c>
      <c r="AO59" t="str">
        <f t="shared" si="16"/>
        <v>Arizona St.</v>
      </c>
      <c r="AP59">
        <f t="shared" si="17"/>
        <v>0.55644420221035262</v>
      </c>
      <c r="AQ59">
        <f t="shared" si="18"/>
        <v>0.56817735672245551</v>
      </c>
      <c r="AR59">
        <f t="shared" si="19"/>
        <v>0.79431097565027009</v>
      </c>
      <c r="AS59" t="str">
        <f t="shared" si="20"/>
        <v>Arizona St.</v>
      </c>
      <c r="AT59">
        <f t="shared" si="21"/>
        <v>58</v>
      </c>
      <c r="AU59">
        <f t="shared" si="22"/>
        <v>57.666666666666664</v>
      </c>
      <c r="AV59">
        <v>63</v>
      </c>
      <c r="AW59" t="str">
        <f t="shared" si="23"/>
        <v>Arizona St.</v>
      </c>
      <c r="AX59" t="str">
        <f t="shared" si="24"/>
        <v/>
      </c>
      <c r="AY59">
        <v>58</v>
      </c>
      <c r="BC59" t="s">
        <v>315</v>
      </c>
      <c r="BD59">
        <f t="shared" si="25"/>
        <v>99.198779091949632</v>
      </c>
      <c r="BG59" t="s">
        <v>83</v>
      </c>
      <c r="BH59">
        <v>319.55125305346962</v>
      </c>
    </row>
    <row r="60" spans="2:60" x14ac:dyDescent="0.25">
      <c r="B60">
        <v>1</v>
      </c>
      <c r="C60">
        <v>1</v>
      </c>
      <c r="D60" t="s">
        <v>289</v>
      </c>
      <c r="E60">
        <v>70.105199999999996</v>
      </c>
      <c r="F60">
        <v>116</v>
      </c>
      <c r="G60">
        <v>68.923500000000004</v>
      </c>
      <c r="H60">
        <v>102</v>
      </c>
      <c r="I60">
        <v>104.57599999999999</v>
      </c>
      <c r="J60">
        <v>143</v>
      </c>
      <c r="K60">
        <v>109.303</v>
      </c>
      <c r="L60">
        <v>74</v>
      </c>
      <c r="M60">
        <v>100.893</v>
      </c>
      <c r="N60">
        <v>123</v>
      </c>
      <c r="O60">
        <v>96.396100000000004</v>
      </c>
      <c r="P60">
        <v>49</v>
      </c>
      <c r="Q60">
        <v>12.9072</v>
      </c>
      <c r="R60">
        <v>55</v>
      </c>
      <c r="S60">
        <f t="shared" si="0"/>
        <v>0.18410759829513351</v>
      </c>
      <c r="T60">
        <f t="shared" si="1"/>
        <v>54</v>
      </c>
      <c r="U60">
        <f t="shared" si="2"/>
        <v>837557.04636910674</v>
      </c>
      <c r="V60">
        <f t="shared" si="3"/>
        <v>67</v>
      </c>
      <c r="W60">
        <f t="shared" si="4"/>
        <v>21.317923973474997</v>
      </c>
      <c r="X60">
        <f t="shared" si="5"/>
        <v>34</v>
      </c>
      <c r="Y60">
        <f t="shared" si="6"/>
        <v>44</v>
      </c>
      <c r="Z60">
        <v>0.75739999999999996</v>
      </c>
      <c r="AA60">
        <f t="shared" si="7"/>
        <v>69</v>
      </c>
      <c r="AB60">
        <v>0.78800000000000003</v>
      </c>
      <c r="AC60">
        <f t="shared" si="8"/>
        <v>0.77269999999999994</v>
      </c>
      <c r="AD60">
        <f t="shared" si="9"/>
        <v>62</v>
      </c>
      <c r="AE60">
        <v>0.77059999999999995</v>
      </c>
      <c r="AF60">
        <f t="shared" si="10"/>
        <v>65</v>
      </c>
      <c r="AG60">
        <v>0.81189999999999996</v>
      </c>
      <c r="AH60">
        <f t="shared" si="11"/>
        <v>53</v>
      </c>
      <c r="AI60">
        <f t="shared" si="12"/>
        <v>57.5</v>
      </c>
      <c r="AJ60">
        <f>IF(C60=1,(AI60/Z60),REF)</f>
        <v>75.917612886189602</v>
      </c>
      <c r="AK60">
        <f t="shared" si="13"/>
        <v>53</v>
      </c>
      <c r="AL60">
        <f>IF(B60=1,(AI60/AC60),REF)</f>
        <v>74.414391096156336</v>
      </c>
      <c r="AM60">
        <f t="shared" si="14"/>
        <v>53</v>
      </c>
      <c r="AN60">
        <f t="shared" si="15"/>
        <v>53</v>
      </c>
      <c r="AO60" t="str">
        <f t="shared" si="16"/>
        <v>Seton Hall</v>
      </c>
      <c r="AP60">
        <f t="shared" si="17"/>
        <v>0.55547574294965818</v>
      </c>
      <c r="AQ60">
        <f t="shared" si="18"/>
        <v>0.56826093439903635</v>
      </c>
      <c r="AR60">
        <f t="shared" si="19"/>
        <v>0.79406092277525786</v>
      </c>
      <c r="AS60" t="str">
        <f t="shared" si="20"/>
        <v>Seton Hall</v>
      </c>
      <c r="AT60">
        <f t="shared" si="21"/>
        <v>59</v>
      </c>
      <c r="AU60">
        <f t="shared" si="22"/>
        <v>58</v>
      </c>
      <c r="AV60">
        <v>62</v>
      </c>
      <c r="AW60" t="str">
        <f t="shared" si="23"/>
        <v>Seton Hall</v>
      </c>
      <c r="AX60" t="str">
        <f t="shared" si="24"/>
        <v/>
      </c>
      <c r="AY60">
        <v>59</v>
      </c>
      <c r="BC60" t="s">
        <v>316</v>
      </c>
      <c r="BD60">
        <f t="shared" si="25"/>
        <v>12.630914162412504</v>
      </c>
      <c r="BG60" t="s">
        <v>84</v>
      </c>
      <c r="BH60">
        <v>190.26204272247688</v>
      </c>
    </row>
    <row r="61" spans="2:60" x14ac:dyDescent="0.25">
      <c r="B61">
        <v>1</v>
      </c>
      <c r="C61">
        <v>1</v>
      </c>
      <c r="D61" t="s">
        <v>327</v>
      </c>
      <c r="E61">
        <v>69.530699999999996</v>
      </c>
      <c r="F61">
        <v>140</v>
      </c>
      <c r="G61">
        <v>67.460599999999999</v>
      </c>
      <c r="H61">
        <v>174</v>
      </c>
      <c r="I61">
        <v>109.53100000000001</v>
      </c>
      <c r="J61">
        <v>47</v>
      </c>
      <c r="K61">
        <v>110.011</v>
      </c>
      <c r="L61">
        <v>64</v>
      </c>
      <c r="M61">
        <v>97.315600000000003</v>
      </c>
      <c r="N61">
        <v>50</v>
      </c>
      <c r="O61">
        <v>98.013800000000003</v>
      </c>
      <c r="P61">
        <v>67</v>
      </c>
      <c r="Q61">
        <v>11.997299999999999</v>
      </c>
      <c r="R61">
        <v>58</v>
      </c>
      <c r="S61">
        <f t="shared" si="0"/>
        <v>0.172545364853223</v>
      </c>
      <c r="T61">
        <f t="shared" si="1"/>
        <v>58</v>
      </c>
      <c r="U61">
        <f t="shared" si="2"/>
        <v>841489.74270721455</v>
      </c>
      <c r="V61">
        <f t="shared" si="3"/>
        <v>65</v>
      </c>
      <c r="W61">
        <f t="shared" si="4"/>
        <v>22.07409776873946</v>
      </c>
      <c r="X61">
        <f t="shared" si="5"/>
        <v>64</v>
      </c>
      <c r="Y61">
        <f t="shared" si="6"/>
        <v>61</v>
      </c>
      <c r="Z61">
        <v>0.74329999999999996</v>
      </c>
      <c r="AA61">
        <f t="shared" si="7"/>
        <v>71</v>
      </c>
      <c r="AB61">
        <v>0.81779999999999997</v>
      </c>
      <c r="AC61">
        <f t="shared" si="8"/>
        <v>0.78054999999999997</v>
      </c>
      <c r="AD61">
        <f t="shared" si="9"/>
        <v>56</v>
      </c>
      <c r="AE61">
        <v>0.7994</v>
      </c>
      <c r="AF61">
        <f t="shared" si="10"/>
        <v>54</v>
      </c>
      <c r="AG61">
        <v>0.84719999999999995</v>
      </c>
      <c r="AH61">
        <f t="shared" si="11"/>
        <v>41</v>
      </c>
      <c r="AI61">
        <f t="shared" si="12"/>
        <v>55.833333333333336</v>
      </c>
      <c r="AJ61">
        <f>IF(C61=1,(AI61/Z61),REF)</f>
        <v>75.115476030315264</v>
      </c>
      <c r="AK61">
        <f t="shared" si="13"/>
        <v>52</v>
      </c>
      <c r="AL61">
        <f>IF(B61=1,(AI61/AC61),REF)</f>
        <v>71.530758226037207</v>
      </c>
      <c r="AM61">
        <f t="shared" si="14"/>
        <v>52</v>
      </c>
      <c r="AN61">
        <f t="shared" si="15"/>
        <v>52</v>
      </c>
      <c r="AO61" t="str">
        <f t="shared" si="16"/>
        <v>Toledo</v>
      </c>
      <c r="AP61">
        <f t="shared" si="17"/>
        <v>0.54571418472122257</v>
      </c>
      <c r="AQ61">
        <f t="shared" si="18"/>
        <v>0.5763071759987014</v>
      </c>
      <c r="AR61">
        <f t="shared" si="19"/>
        <v>0.79357586602685148</v>
      </c>
      <c r="AS61" t="str">
        <f t="shared" si="20"/>
        <v>Toledo</v>
      </c>
      <c r="AT61">
        <f t="shared" si="21"/>
        <v>60</v>
      </c>
      <c r="AU61">
        <f t="shared" si="22"/>
        <v>56</v>
      </c>
      <c r="AV61">
        <v>55</v>
      </c>
      <c r="AW61" t="str">
        <f t="shared" si="23"/>
        <v>Toledo</v>
      </c>
      <c r="AX61" t="str">
        <f t="shared" si="24"/>
        <v/>
      </c>
      <c r="AY61">
        <v>60</v>
      </c>
      <c r="BC61" t="s">
        <v>325</v>
      </c>
      <c r="BD61">
        <f t="shared" si="25"/>
        <v>16.507063118353528</v>
      </c>
      <c r="BG61" t="s">
        <v>85</v>
      </c>
      <c r="BH61">
        <v>87.033626628470088</v>
      </c>
    </row>
    <row r="62" spans="2:60" x14ac:dyDescent="0.25">
      <c r="B62">
        <v>1</v>
      </c>
      <c r="C62">
        <v>1</v>
      </c>
      <c r="D62" t="s">
        <v>122</v>
      </c>
      <c r="E62">
        <v>68.130600000000001</v>
      </c>
      <c r="F62">
        <v>226</v>
      </c>
      <c r="G62">
        <v>66.461399999999998</v>
      </c>
      <c r="H62">
        <v>229</v>
      </c>
      <c r="I62">
        <v>109.72199999999999</v>
      </c>
      <c r="J62">
        <v>44</v>
      </c>
      <c r="K62">
        <v>108.828</v>
      </c>
      <c r="L62">
        <v>87</v>
      </c>
      <c r="M62">
        <v>96.258300000000006</v>
      </c>
      <c r="N62">
        <v>39</v>
      </c>
      <c r="O62">
        <v>96.202500000000001</v>
      </c>
      <c r="P62">
        <v>42</v>
      </c>
      <c r="Q62">
        <v>12.6256</v>
      </c>
      <c r="R62">
        <v>56</v>
      </c>
      <c r="S62">
        <f t="shared" si="0"/>
        <v>0.18531320728130976</v>
      </c>
      <c r="T62">
        <f t="shared" si="1"/>
        <v>53</v>
      </c>
      <c r="U62">
        <f t="shared" si="2"/>
        <v>806907.04919807042</v>
      </c>
      <c r="V62">
        <f t="shared" si="3"/>
        <v>104</v>
      </c>
      <c r="W62">
        <f t="shared" si="4"/>
        <v>21.865326129209905</v>
      </c>
      <c r="X62">
        <f t="shared" si="5"/>
        <v>52</v>
      </c>
      <c r="Y62">
        <f t="shared" si="6"/>
        <v>52.5</v>
      </c>
      <c r="Z62">
        <v>0.78200000000000003</v>
      </c>
      <c r="AA62">
        <f t="shared" si="7"/>
        <v>58</v>
      </c>
      <c r="AB62">
        <v>0.73350000000000004</v>
      </c>
      <c r="AC62">
        <f t="shared" si="8"/>
        <v>0.75775000000000003</v>
      </c>
      <c r="AD62">
        <f t="shared" si="9"/>
        <v>66</v>
      </c>
      <c r="AE62">
        <v>0.86639999999999995</v>
      </c>
      <c r="AF62">
        <f t="shared" si="10"/>
        <v>37</v>
      </c>
      <c r="AG62">
        <v>0.76259999999999994</v>
      </c>
      <c r="AH62">
        <f t="shared" si="11"/>
        <v>70</v>
      </c>
      <c r="AI62">
        <f t="shared" si="12"/>
        <v>63.75</v>
      </c>
      <c r="AJ62">
        <f>IF(C62=1,(AI62/Z62),REF)</f>
        <v>81.521739130434781</v>
      </c>
      <c r="AK62">
        <f t="shared" si="13"/>
        <v>59</v>
      </c>
      <c r="AL62">
        <f>IF(B62=1,(AI62/AC62),REF)</f>
        <v>84.130649950511383</v>
      </c>
      <c r="AM62">
        <f t="shared" si="14"/>
        <v>60</v>
      </c>
      <c r="AN62">
        <f t="shared" si="15"/>
        <v>59</v>
      </c>
      <c r="AO62" t="str">
        <f t="shared" si="16"/>
        <v>Furman</v>
      </c>
      <c r="AP62">
        <f t="shared" si="17"/>
        <v>0.56944719962855728</v>
      </c>
      <c r="AQ62">
        <f t="shared" si="18"/>
        <v>0.55046929952212809</v>
      </c>
      <c r="AR62">
        <f t="shared" si="19"/>
        <v>0.79298004551823831</v>
      </c>
      <c r="AS62" t="str">
        <f t="shared" si="20"/>
        <v>Furman</v>
      </c>
      <c r="AT62">
        <f t="shared" si="21"/>
        <v>61</v>
      </c>
      <c r="AU62">
        <f t="shared" si="22"/>
        <v>62</v>
      </c>
      <c r="AV62">
        <v>57</v>
      </c>
      <c r="AW62" t="str">
        <f t="shared" si="23"/>
        <v>Furman</v>
      </c>
      <c r="AX62" t="str">
        <f t="shared" si="24"/>
        <v/>
      </c>
      <c r="AY62">
        <v>61</v>
      </c>
      <c r="BC62" t="s">
        <v>334</v>
      </c>
      <c r="BD62">
        <f t="shared" si="25"/>
        <v>94.438913383586979</v>
      </c>
      <c r="BG62" t="s">
        <v>86</v>
      </c>
      <c r="BH62">
        <v>449.13371834740116</v>
      </c>
    </row>
    <row r="63" spans="2:60" x14ac:dyDescent="0.25">
      <c r="B63">
        <v>1</v>
      </c>
      <c r="C63">
        <v>1</v>
      </c>
      <c r="D63" t="s">
        <v>205</v>
      </c>
      <c r="E63">
        <v>66.074799999999996</v>
      </c>
      <c r="F63">
        <v>311</v>
      </c>
      <c r="G63">
        <v>64.621700000000004</v>
      </c>
      <c r="H63">
        <v>317</v>
      </c>
      <c r="I63">
        <v>101.012</v>
      </c>
      <c r="J63">
        <v>225</v>
      </c>
      <c r="K63">
        <v>106.72</v>
      </c>
      <c r="L63">
        <v>122</v>
      </c>
      <c r="M63">
        <v>101.807</v>
      </c>
      <c r="N63">
        <v>147</v>
      </c>
      <c r="O63">
        <v>96.963899999999995</v>
      </c>
      <c r="P63">
        <v>56</v>
      </c>
      <c r="Q63">
        <v>9.75563</v>
      </c>
      <c r="R63">
        <v>70</v>
      </c>
      <c r="S63">
        <f t="shared" si="0"/>
        <v>0.1476523576310485</v>
      </c>
      <c r="T63">
        <f t="shared" si="1"/>
        <v>66</v>
      </c>
      <c r="U63">
        <f t="shared" si="2"/>
        <v>752536.36344831996</v>
      </c>
      <c r="V63">
        <f t="shared" si="3"/>
        <v>175</v>
      </c>
      <c r="W63">
        <f t="shared" si="4"/>
        <v>22.831805848871205</v>
      </c>
      <c r="X63">
        <f t="shared" si="5"/>
        <v>94</v>
      </c>
      <c r="Y63">
        <f t="shared" si="6"/>
        <v>80</v>
      </c>
      <c r="Z63">
        <v>0.77539999999999998</v>
      </c>
      <c r="AA63">
        <f t="shared" si="7"/>
        <v>61</v>
      </c>
      <c r="AB63">
        <v>0.80100000000000005</v>
      </c>
      <c r="AC63">
        <f t="shared" si="8"/>
        <v>0.78820000000000001</v>
      </c>
      <c r="AD63">
        <f t="shared" si="9"/>
        <v>53</v>
      </c>
      <c r="AE63">
        <v>0.82479999999999998</v>
      </c>
      <c r="AF63">
        <f t="shared" si="10"/>
        <v>45</v>
      </c>
      <c r="AG63">
        <v>0.80720000000000003</v>
      </c>
      <c r="AH63">
        <f t="shared" si="11"/>
        <v>57</v>
      </c>
      <c r="AI63">
        <f t="shared" si="12"/>
        <v>79.333333333333329</v>
      </c>
      <c r="AJ63">
        <f>IF(C63=1,(AI63/Z63),REF)</f>
        <v>102.3127847992434</v>
      </c>
      <c r="AK63">
        <f t="shared" si="13"/>
        <v>68</v>
      </c>
      <c r="AL63">
        <f>IF(B63=1,(AI63/AC63),REF)</f>
        <v>100.65127294256956</v>
      </c>
      <c r="AM63">
        <f t="shared" si="14"/>
        <v>66</v>
      </c>
      <c r="AN63">
        <f t="shared" si="15"/>
        <v>53</v>
      </c>
      <c r="AO63" t="str">
        <f t="shared" si="16"/>
        <v>Missouri</v>
      </c>
      <c r="AP63">
        <f t="shared" si="17"/>
        <v>0.55195904964250297</v>
      </c>
      <c r="AQ63">
        <f t="shared" si="18"/>
        <v>0.56241524651511132</v>
      </c>
      <c r="AR63">
        <f t="shared" si="19"/>
        <v>0.79140800031865732</v>
      </c>
      <c r="AS63" t="str">
        <f t="shared" si="20"/>
        <v>Missouri</v>
      </c>
      <c r="AT63">
        <f t="shared" si="21"/>
        <v>62</v>
      </c>
      <c r="AU63">
        <f t="shared" si="22"/>
        <v>56</v>
      </c>
      <c r="AV63">
        <v>61</v>
      </c>
      <c r="AW63" t="str">
        <f t="shared" si="23"/>
        <v>Missouri</v>
      </c>
      <c r="AX63" t="str">
        <f t="shared" si="24"/>
        <v/>
      </c>
      <c r="AY63">
        <v>62</v>
      </c>
      <c r="BC63" t="s">
        <v>337</v>
      </c>
      <c r="BD63">
        <f t="shared" si="25"/>
        <v>39.719894386407994</v>
      </c>
      <c r="BG63" t="s">
        <v>87</v>
      </c>
      <c r="BH63">
        <v>562.21928665786004</v>
      </c>
    </row>
    <row r="64" spans="2:60" x14ac:dyDescent="0.25">
      <c r="B64">
        <v>1</v>
      </c>
      <c r="C64">
        <v>1</v>
      </c>
      <c r="D64" t="s">
        <v>315</v>
      </c>
      <c r="E64">
        <v>70.115799999999993</v>
      </c>
      <c r="F64">
        <v>115</v>
      </c>
      <c r="G64">
        <v>68.758899999999997</v>
      </c>
      <c r="H64">
        <v>109</v>
      </c>
      <c r="I64">
        <v>105.306</v>
      </c>
      <c r="J64">
        <v>126</v>
      </c>
      <c r="K64">
        <v>108.851</v>
      </c>
      <c r="L64">
        <v>86</v>
      </c>
      <c r="M64">
        <v>100.18600000000001</v>
      </c>
      <c r="N64">
        <v>108</v>
      </c>
      <c r="O64">
        <v>99.458699999999993</v>
      </c>
      <c r="P64">
        <v>90</v>
      </c>
      <c r="Q64">
        <v>9.3923000000000005</v>
      </c>
      <c r="R64">
        <v>76</v>
      </c>
      <c r="S64">
        <f t="shared" si="0"/>
        <v>0.13395411590540229</v>
      </c>
      <c r="T64">
        <f t="shared" si="1"/>
        <v>77</v>
      </c>
      <c r="U64">
        <f t="shared" si="2"/>
        <v>830769.87502527575</v>
      </c>
      <c r="V64">
        <f t="shared" si="3"/>
        <v>70</v>
      </c>
      <c r="W64">
        <f t="shared" si="4"/>
        <v>22.408487901283795</v>
      </c>
      <c r="X64">
        <f t="shared" si="5"/>
        <v>80</v>
      </c>
      <c r="Y64">
        <f t="shared" si="6"/>
        <v>78.5</v>
      </c>
      <c r="Z64">
        <v>0.7681</v>
      </c>
      <c r="AA64">
        <f t="shared" si="7"/>
        <v>64</v>
      </c>
      <c r="AB64">
        <v>0.80449999999999999</v>
      </c>
      <c r="AC64">
        <f t="shared" si="8"/>
        <v>0.7863</v>
      </c>
      <c r="AD64">
        <f t="shared" si="9"/>
        <v>55</v>
      </c>
      <c r="AE64">
        <v>0.71909999999999996</v>
      </c>
      <c r="AF64">
        <f t="shared" si="10"/>
        <v>81</v>
      </c>
      <c r="AG64">
        <v>0.69399999999999995</v>
      </c>
      <c r="AH64">
        <f t="shared" si="11"/>
        <v>100</v>
      </c>
      <c r="AI64">
        <f t="shared" si="12"/>
        <v>76.916666666666671</v>
      </c>
      <c r="AJ64">
        <f>IF(C64=1,(AI64/Z64),REF)</f>
        <v>100.13887080675259</v>
      </c>
      <c r="AK64">
        <f t="shared" si="13"/>
        <v>65</v>
      </c>
      <c r="AL64">
        <f>IF(B64=1,(AI64/AC64),REF)</f>
        <v>97.821018271228127</v>
      </c>
      <c r="AM64">
        <f t="shared" si="14"/>
        <v>64</v>
      </c>
      <c r="AN64">
        <f t="shared" si="15"/>
        <v>55</v>
      </c>
      <c r="AO64" t="str">
        <f t="shared" si="16"/>
        <v>Temple</v>
      </c>
      <c r="AP64">
        <f t="shared" si="17"/>
        <v>0.54793816153608654</v>
      </c>
      <c r="AQ64">
        <f t="shared" si="18"/>
        <v>0.56266207029831605</v>
      </c>
      <c r="AR64">
        <f t="shared" si="19"/>
        <v>0.79033480081756502</v>
      </c>
      <c r="AS64" t="str">
        <f t="shared" si="20"/>
        <v>Temple</v>
      </c>
      <c r="AT64">
        <f t="shared" si="21"/>
        <v>63</v>
      </c>
      <c r="AU64">
        <f t="shared" si="22"/>
        <v>57.666666666666664</v>
      </c>
      <c r="AV64">
        <v>60</v>
      </c>
      <c r="AW64" t="str">
        <f t="shared" si="23"/>
        <v>Temple</v>
      </c>
      <c r="AX64" t="str">
        <f t="shared" si="24"/>
        <v/>
      </c>
      <c r="AY64">
        <v>63</v>
      </c>
      <c r="BC64" t="s">
        <v>351</v>
      </c>
      <c r="BD64">
        <f t="shared" si="25"/>
        <v>33.390159308682613</v>
      </c>
      <c r="BG64" t="s">
        <v>88</v>
      </c>
      <c r="BH64">
        <v>166.85026070353234</v>
      </c>
    </row>
    <row r="65" spans="2:60" x14ac:dyDescent="0.25">
      <c r="B65">
        <v>1</v>
      </c>
      <c r="C65">
        <v>1</v>
      </c>
      <c r="D65" t="s">
        <v>294</v>
      </c>
      <c r="E65">
        <v>71.101500000000001</v>
      </c>
      <c r="F65">
        <v>77</v>
      </c>
      <c r="G65">
        <v>70.071200000000005</v>
      </c>
      <c r="H65">
        <v>60</v>
      </c>
      <c r="I65">
        <v>100.84099999999999</v>
      </c>
      <c r="J65">
        <v>231</v>
      </c>
      <c r="K65">
        <v>107.943</v>
      </c>
      <c r="L65">
        <v>104</v>
      </c>
      <c r="M65">
        <v>102.825</v>
      </c>
      <c r="N65">
        <v>168</v>
      </c>
      <c r="O65">
        <v>98.269800000000004</v>
      </c>
      <c r="P65">
        <v>76</v>
      </c>
      <c r="Q65">
        <v>9.6733899999999995</v>
      </c>
      <c r="R65">
        <v>73</v>
      </c>
      <c r="S65">
        <f t="shared" si="0"/>
        <v>0.13604776270542807</v>
      </c>
      <c r="T65">
        <f t="shared" si="1"/>
        <v>76</v>
      </c>
      <c r="U65">
        <f t="shared" si="2"/>
        <v>828452.72534077347</v>
      </c>
      <c r="V65">
        <f t="shared" si="3"/>
        <v>77</v>
      </c>
      <c r="W65">
        <f t="shared" si="4"/>
        <v>21.676709253013321</v>
      </c>
      <c r="X65">
        <f t="shared" si="5"/>
        <v>48</v>
      </c>
      <c r="Y65">
        <f t="shared" si="6"/>
        <v>62</v>
      </c>
      <c r="Z65">
        <v>0.77190000000000003</v>
      </c>
      <c r="AA65">
        <f t="shared" si="7"/>
        <v>62</v>
      </c>
      <c r="AB65">
        <v>0.75870000000000004</v>
      </c>
      <c r="AC65">
        <f t="shared" si="8"/>
        <v>0.76530000000000009</v>
      </c>
      <c r="AD65">
        <f t="shared" si="9"/>
        <v>63</v>
      </c>
      <c r="AE65">
        <v>0.81459999999999999</v>
      </c>
      <c r="AF65">
        <f t="shared" si="10"/>
        <v>47</v>
      </c>
      <c r="AG65">
        <v>0.66259999999999997</v>
      </c>
      <c r="AH65">
        <f t="shared" si="11"/>
        <v>113</v>
      </c>
      <c r="AI65">
        <f t="shared" si="12"/>
        <v>73</v>
      </c>
      <c r="AJ65">
        <f>IF(C65=1,(AI65/Z65),REF)</f>
        <v>94.571835730016844</v>
      </c>
      <c r="AK65">
        <f t="shared" si="13"/>
        <v>62</v>
      </c>
      <c r="AL65">
        <f>IF(B65=1,(AI65/AC65),REF)</f>
        <v>95.387429766104788</v>
      </c>
      <c r="AM65">
        <f t="shared" si="14"/>
        <v>62</v>
      </c>
      <c r="AN65">
        <f t="shared" si="15"/>
        <v>62</v>
      </c>
      <c r="AO65" t="str">
        <f t="shared" si="16"/>
        <v>South Carolina</v>
      </c>
      <c r="AP65">
        <f t="shared" si="17"/>
        <v>0.55380759970250204</v>
      </c>
      <c r="AQ65">
        <f t="shared" si="18"/>
        <v>0.54901622686848461</v>
      </c>
      <c r="AR65">
        <f t="shared" si="19"/>
        <v>0.78811656885873149</v>
      </c>
      <c r="AS65" t="str">
        <f t="shared" si="20"/>
        <v>South Carolina</v>
      </c>
      <c r="AT65">
        <f t="shared" si="21"/>
        <v>64</v>
      </c>
      <c r="AU65">
        <f t="shared" si="22"/>
        <v>63</v>
      </c>
      <c r="AV65">
        <v>66</v>
      </c>
      <c r="AW65" t="str">
        <f t="shared" si="23"/>
        <v>South Carolina</v>
      </c>
      <c r="AX65" t="str">
        <f t="shared" si="24"/>
        <v/>
      </c>
      <c r="AY65">
        <v>64</v>
      </c>
      <c r="BC65" t="s">
        <v>357</v>
      </c>
      <c r="BD65">
        <f t="shared" si="25"/>
        <v>44.877938772058407</v>
      </c>
      <c r="BG65" t="s">
        <v>89</v>
      </c>
      <c r="BH65">
        <v>4454.4850498338865</v>
      </c>
    </row>
    <row r="66" spans="2:60" x14ac:dyDescent="0.25">
      <c r="B66">
        <v>1</v>
      </c>
      <c r="C66">
        <v>1</v>
      </c>
      <c r="D66" t="s">
        <v>263</v>
      </c>
      <c r="E66">
        <v>68.656400000000005</v>
      </c>
      <c r="F66">
        <v>191</v>
      </c>
      <c r="G66">
        <v>67.676299999999998</v>
      </c>
      <c r="H66">
        <v>157</v>
      </c>
      <c r="I66">
        <v>102.065</v>
      </c>
      <c r="J66">
        <v>202</v>
      </c>
      <c r="K66">
        <v>104.95399999999999</v>
      </c>
      <c r="L66">
        <v>156</v>
      </c>
      <c r="M66">
        <v>99.235600000000005</v>
      </c>
      <c r="N66">
        <v>79</v>
      </c>
      <c r="O66">
        <v>94.999799999999993</v>
      </c>
      <c r="P66">
        <v>31</v>
      </c>
      <c r="Q66">
        <v>9.9540699999999998</v>
      </c>
      <c r="R66">
        <v>67</v>
      </c>
      <c r="S66">
        <f t="shared" ref="S66:S129" si="26">(K66-O66)/E66</f>
        <v>0.14498575515174111</v>
      </c>
      <c r="T66">
        <f t="shared" ref="T66:T129" si="27">RANK(S66,S:S,0)</f>
        <v>68</v>
      </c>
      <c r="U66">
        <f t="shared" ref="U66:U129" si="28">(K66^2)*E66</f>
        <v>756273.73445294227</v>
      </c>
      <c r="V66">
        <f t="shared" ref="V66:V129" si="29">RANK(U66,U:U,0)</f>
        <v>171</v>
      </c>
      <c r="W66">
        <f t="shared" ref="W66:W129" si="30">O66^1.6/E66</f>
        <v>21.265484316968774</v>
      </c>
      <c r="X66">
        <f t="shared" ref="X66:X129" si="31">RANK(W66,W:W,1)</f>
        <v>32</v>
      </c>
      <c r="Y66">
        <f t="shared" ref="Y66:Y129" si="32">AVERAGE(X66,T66)</f>
        <v>50</v>
      </c>
      <c r="Z66">
        <v>0.80520000000000003</v>
      </c>
      <c r="AA66">
        <f t="shared" ref="AA66:AA129" si="33">RANK(Z66,Z:Z,0)</f>
        <v>51</v>
      </c>
      <c r="AB66">
        <v>0.65900000000000003</v>
      </c>
      <c r="AC66">
        <f t="shared" ref="AC66:AC129" si="34">(Z66+AB66)/2</f>
        <v>0.73209999999999997</v>
      </c>
      <c r="AD66">
        <f t="shared" ref="AD66:AD129" si="35">RANK(AC66,AC:AC,0)</f>
        <v>75</v>
      </c>
      <c r="AE66">
        <v>0.80469999999999997</v>
      </c>
      <c r="AF66">
        <f t="shared" ref="AF66:AF129" si="36">RANK(AE66,AE:AE,0)</f>
        <v>52</v>
      </c>
      <c r="AG66">
        <v>0.76339999999999997</v>
      </c>
      <c r="AH66">
        <f t="shared" ref="AH66:AH129" si="37">RANK(AG66,AG:AG,0)</f>
        <v>69</v>
      </c>
      <c r="AI66">
        <f t="shared" ref="AI66:AI129" si="38">(T66+V66+(AD66)+AF66+AH66+Y66)/6</f>
        <v>80.833333333333329</v>
      </c>
      <c r="AJ66">
        <f>IF(C66=1,(AI66/Z66),REF)</f>
        <v>100.38913727438317</v>
      </c>
      <c r="AK66">
        <f t="shared" ref="AK66:AK129" si="39">RANK(AJ66,AJ:AJ,1)</f>
        <v>66</v>
      </c>
      <c r="AL66">
        <f>IF(B66=1,(AI66/AC66),REF)</f>
        <v>110.41296726312434</v>
      </c>
      <c r="AM66">
        <f t="shared" ref="AM66:AM129" si="40">RANK(AL66,AL:AL,1)</f>
        <v>73</v>
      </c>
      <c r="AN66">
        <f t="shared" ref="AN66:AN129" si="41">MIN(AK66,AM66,AD66)</f>
        <v>66</v>
      </c>
      <c r="AO66" t="str">
        <f t="shared" ref="AO66:AO129" si="42">D66</f>
        <v>Providence</v>
      </c>
      <c r="AP66">
        <f t="shared" ref="AP66:AP129" si="43">(Z66*(($BC$3)/((AJ66)))^(1/10))</f>
        <v>0.57426076627593303</v>
      </c>
      <c r="AQ66">
        <f t="shared" ref="AQ66:AQ129" si="44">(AC66*(($BC$2)/((AL66)))^(1/10))</f>
        <v>0.51757224707751726</v>
      </c>
      <c r="AR66">
        <f t="shared" ref="AR66:AR129" si="45">((AP66+AQ66)/2)^(1/2.5)</f>
        <v>0.78496535711128335</v>
      </c>
      <c r="AS66" t="str">
        <f t="shared" ref="AS66:AS129" si="46">AO66</f>
        <v>Providence</v>
      </c>
      <c r="AT66">
        <f t="shared" ref="AT66:AT129" si="47">RANK(AR66,AR:AR,0)</f>
        <v>65</v>
      </c>
      <c r="AU66">
        <f t="shared" ref="AU66:AU129" si="48">(AT66+AN66+AD66)/3</f>
        <v>68.666666666666671</v>
      </c>
      <c r="AV66">
        <v>68</v>
      </c>
      <c r="AW66" t="str">
        <f t="shared" ref="AW66:AW129" si="49">AS66</f>
        <v>Providence</v>
      </c>
      <c r="AX66" t="str">
        <f t="shared" ref="AX66:AX129" si="50">IF(OR(((RANK(Z66,Z:Z,0))&lt;17),(RANK(AB66,AB:AB,0)&lt;17)),"y","")</f>
        <v/>
      </c>
      <c r="AY66">
        <v>65</v>
      </c>
      <c r="BC66" t="s">
        <v>358</v>
      </c>
      <c r="BD66">
        <f t="shared" si="25"/>
        <v>126.32725292676287</v>
      </c>
      <c r="BG66" t="s">
        <v>90</v>
      </c>
      <c r="BH66">
        <v>659.04611746156877</v>
      </c>
    </row>
    <row r="67" spans="2:60" x14ac:dyDescent="0.25">
      <c r="B67">
        <v>1</v>
      </c>
      <c r="C67">
        <v>1</v>
      </c>
      <c r="D67" t="s">
        <v>121</v>
      </c>
      <c r="E67">
        <v>69.375799999999998</v>
      </c>
      <c r="F67">
        <v>150</v>
      </c>
      <c r="G67">
        <v>67.7273</v>
      </c>
      <c r="H67">
        <v>153</v>
      </c>
      <c r="I67">
        <v>109.20699999999999</v>
      </c>
      <c r="J67">
        <v>51</v>
      </c>
      <c r="K67">
        <v>108.218</v>
      </c>
      <c r="L67">
        <v>98</v>
      </c>
      <c r="M67">
        <v>97.409000000000006</v>
      </c>
      <c r="N67">
        <v>51</v>
      </c>
      <c r="O67">
        <v>98.536799999999999</v>
      </c>
      <c r="P67">
        <v>78</v>
      </c>
      <c r="Q67">
        <v>9.6815899999999999</v>
      </c>
      <c r="R67">
        <v>72</v>
      </c>
      <c r="S67">
        <f t="shared" si="26"/>
        <v>0.13954721963566552</v>
      </c>
      <c r="T67">
        <f t="shared" si="27"/>
        <v>74</v>
      </c>
      <c r="U67">
        <f t="shared" si="28"/>
        <v>812469.39588591922</v>
      </c>
      <c r="V67">
        <f t="shared" si="29"/>
        <v>100</v>
      </c>
      <c r="W67">
        <f t="shared" si="30"/>
        <v>22.312566243113729</v>
      </c>
      <c r="X67">
        <f t="shared" si="31"/>
        <v>71</v>
      </c>
      <c r="Y67">
        <f t="shared" si="32"/>
        <v>72.5</v>
      </c>
      <c r="Z67">
        <v>0.78879999999999995</v>
      </c>
      <c r="AA67">
        <f t="shared" si="33"/>
        <v>57</v>
      </c>
      <c r="AB67">
        <v>0.64990000000000003</v>
      </c>
      <c r="AC67">
        <f t="shared" si="34"/>
        <v>0.71934999999999993</v>
      </c>
      <c r="AD67">
        <f t="shared" si="35"/>
        <v>78</v>
      </c>
      <c r="AE67">
        <v>0.77869999999999995</v>
      </c>
      <c r="AF67">
        <f t="shared" si="36"/>
        <v>62</v>
      </c>
      <c r="AG67">
        <v>0.80430000000000001</v>
      </c>
      <c r="AH67">
        <f t="shared" si="37"/>
        <v>58</v>
      </c>
      <c r="AI67">
        <f t="shared" si="38"/>
        <v>74.083333333333329</v>
      </c>
      <c r="AJ67">
        <f>IF(C67=1,(AI67/Z67),REF)</f>
        <v>93.919033130493574</v>
      </c>
      <c r="AK67">
        <f t="shared" si="39"/>
        <v>61</v>
      </c>
      <c r="AL67">
        <f>IF(B67=1,(AI67/AC67),REF)</f>
        <v>102.98649243530039</v>
      </c>
      <c r="AM67">
        <f t="shared" si="40"/>
        <v>67</v>
      </c>
      <c r="AN67">
        <f t="shared" si="41"/>
        <v>61</v>
      </c>
      <c r="AO67" t="str">
        <f t="shared" si="42"/>
        <v>Fresno St.</v>
      </c>
      <c r="AP67">
        <f t="shared" si="43"/>
        <v>0.5663248162399559</v>
      </c>
      <c r="AQ67">
        <f t="shared" si="44"/>
        <v>0.51211182412496481</v>
      </c>
      <c r="AR67">
        <f t="shared" si="45"/>
        <v>0.78109859325672626</v>
      </c>
      <c r="AS67" t="str">
        <f t="shared" si="46"/>
        <v>Fresno St.</v>
      </c>
      <c r="AT67">
        <f t="shared" si="47"/>
        <v>66</v>
      </c>
      <c r="AU67">
        <f t="shared" si="48"/>
        <v>68.333333333333329</v>
      </c>
      <c r="AV67">
        <v>65</v>
      </c>
      <c r="AW67" t="str">
        <f t="shared" si="49"/>
        <v>Fresno St.</v>
      </c>
      <c r="AX67" t="str">
        <f t="shared" si="50"/>
        <v/>
      </c>
      <c r="AY67">
        <v>66</v>
      </c>
      <c r="BC67" t="s">
        <v>359</v>
      </c>
      <c r="BD67">
        <f t="shared" si="25"/>
        <v>60.478199718706051</v>
      </c>
      <c r="BG67" t="s">
        <v>91</v>
      </c>
      <c r="BH67">
        <v>90.69681700872556</v>
      </c>
    </row>
    <row r="68" spans="2:60" x14ac:dyDescent="0.25">
      <c r="B68">
        <v>1</v>
      </c>
      <c r="C68">
        <v>1</v>
      </c>
      <c r="D68" t="s">
        <v>308</v>
      </c>
      <c r="E68">
        <v>72.350700000000003</v>
      </c>
      <c r="F68">
        <v>43</v>
      </c>
      <c r="G68">
        <v>70.483199999999997</v>
      </c>
      <c r="H68">
        <v>48</v>
      </c>
      <c r="I68">
        <v>105.988</v>
      </c>
      <c r="J68">
        <v>110</v>
      </c>
      <c r="K68">
        <v>109.67100000000001</v>
      </c>
      <c r="L68">
        <v>69</v>
      </c>
      <c r="M68">
        <v>102.514</v>
      </c>
      <c r="N68">
        <v>162</v>
      </c>
      <c r="O68">
        <v>100.92</v>
      </c>
      <c r="P68">
        <v>111</v>
      </c>
      <c r="Q68">
        <v>8.7518200000000004</v>
      </c>
      <c r="R68">
        <v>78</v>
      </c>
      <c r="S68">
        <f t="shared" si="26"/>
        <v>0.12095252706608235</v>
      </c>
      <c r="T68">
        <f t="shared" si="27"/>
        <v>82</v>
      </c>
      <c r="U68">
        <f t="shared" si="28"/>
        <v>870214.5576461188</v>
      </c>
      <c r="V68">
        <f t="shared" si="29"/>
        <v>45</v>
      </c>
      <c r="W68">
        <f t="shared" si="30"/>
        <v>22.229047283513168</v>
      </c>
      <c r="X68">
        <f t="shared" si="31"/>
        <v>68</v>
      </c>
      <c r="Y68">
        <f t="shared" si="32"/>
        <v>75</v>
      </c>
      <c r="Z68">
        <v>0.76149999999999995</v>
      </c>
      <c r="AA68">
        <f t="shared" si="33"/>
        <v>66</v>
      </c>
      <c r="AB68">
        <v>0.71350000000000002</v>
      </c>
      <c r="AC68">
        <f t="shared" si="34"/>
        <v>0.73750000000000004</v>
      </c>
      <c r="AD68">
        <f t="shared" si="35"/>
        <v>71</v>
      </c>
      <c r="AE68">
        <v>0.60750000000000004</v>
      </c>
      <c r="AF68">
        <f t="shared" si="36"/>
        <v>122</v>
      </c>
      <c r="AG68">
        <v>0.7651</v>
      </c>
      <c r="AH68">
        <f t="shared" si="37"/>
        <v>67</v>
      </c>
      <c r="AI68">
        <f t="shared" si="38"/>
        <v>77</v>
      </c>
      <c r="AJ68">
        <f>IF(C68=1,(AI68/Z68),REF)</f>
        <v>101.11621799080763</v>
      </c>
      <c r="AK68">
        <f t="shared" si="39"/>
        <v>67</v>
      </c>
      <c r="AL68">
        <f>IF(B68=1,(AI68/AC68),REF)</f>
        <v>104.40677966101694</v>
      </c>
      <c r="AM68">
        <f t="shared" si="40"/>
        <v>69</v>
      </c>
      <c r="AN68">
        <f t="shared" si="41"/>
        <v>67</v>
      </c>
      <c r="AO68" t="str">
        <f t="shared" si="42"/>
        <v>St. John's</v>
      </c>
      <c r="AP68">
        <f t="shared" si="43"/>
        <v>0.54270256977134179</v>
      </c>
      <c r="AQ68">
        <f t="shared" si="44"/>
        <v>0.52431434105898611</v>
      </c>
      <c r="AR68">
        <f t="shared" si="45"/>
        <v>0.77777955462464499</v>
      </c>
      <c r="AS68" t="str">
        <f t="shared" si="46"/>
        <v>St. John's</v>
      </c>
      <c r="AT68">
        <f t="shared" si="47"/>
        <v>67</v>
      </c>
      <c r="AU68">
        <f t="shared" si="48"/>
        <v>68.333333333333329</v>
      </c>
      <c r="AV68">
        <v>73</v>
      </c>
      <c r="AW68" t="str">
        <f t="shared" si="49"/>
        <v>St. John's</v>
      </c>
      <c r="AX68" t="str">
        <f t="shared" si="50"/>
        <v/>
      </c>
      <c r="AY68">
        <v>67</v>
      </c>
      <c r="BC68" t="s">
        <v>360</v>
      </c>
      <c r="BD68">
        <f t="shared" si="25"/>
        <v>1.6390923526097425</v>
      </c>
      <c r="BG68" t="s">
        <v>92</v>
      </c>
      <c r="BH68">
        <v>495.25639486009362</v>
      </c>
    </row>
    <row r="69" spans="2:60" x14ac:dyDescent="0.25">
      <c r="B69">
        <v>1</v>
      </c>
      <c r="C69">
        <v>1</v>
      </c>
      <c r="D69" t="s">
        <v>284</v>
      </c>
      <c r="E69">
        <v>67.778400000000005</v>
      </c>
      <c r="F69">
        <v>240</v>
      </c>
      <c r="G69">
        <v>66.389399999999995</v>
      </c>
      <c r="H69">
        <v>235</v>
      </c>
      <c r="I69">
        <v>111.044</v>
      </c>
      <c r="J69">
        <v>35</v>
      </c>
      <c r="K69">
        <v>111.706</v>
      </c>
      <c r="L69">
        <v>43</v>
      </c>
      <c r="M69">
        <v>99.858699999999999</v>
      </c>
      <c r="N69">
        <v>98</v>
      </c>
      <c r="O69">
        <v>101.749</v>
      </c>
      <c r="P69">
        <v>126</v>
      </c>
      <c r="Q69">
        <v>9.9563699999999997</v>
      </c>
      <c r="R69">
        <v>66</v>
      </c>
      <c r="S69">
        <f t="shared" si="26"/>
        <v>0.14690520873906743</v>
      </c>
      <c r="T69">
        <f t="shared" si="27"/>
        <v>67</v>
      </c>
      <c r="U69">
        <f t="shared" si="28"/>
        <v>845754.49378338247</v>
      </c>
      <c r="V69">
        <f t="shared" si="29"/>
        <v>61</v>
      </c>
      <c r="W69">
        <f t="shared" si="30"/>
        <v>24.041243482875331</v>
      </c>
      <c r="X69">
        <f t="shared" si="31"/>
        <v>156</v>
      </c>
      <c r="Y69">
        <f t="shared" si="32"/>
        <v>111.5</v>
      </c>
      <c r="Z69">
        <v>0.72609999999999997</v>
      </c>
      <c r="AA69">
        <f t="shared" si="33"/>
        <v>74</v>
      </c>
      <c r="AB69">
        <v>0.82179999999999997</v>
      </c>
      <c r="AC69">
        <f t="shared" si="34"/>
        <v>0.77394999999999992</v>
      </c>
      <c r="AD69">
        <f t="shared" si="35"/>
        <v>60</v>
      </c>
      <c r="AE69">
        <v>0.49149999999999999</v>
      </c>
      <c r="AF69">
        <f t="shared" si="36"/>
        <v>169</v>
      </c>
      <c r="AG69">
        <v>0.8851</v>
      </c>
      <c r="AH69">
        <f t="shared" si="37"/>
        <v>25</v>
      </c>
      <c r="AI69">
        <f t="shared" si="38"/>
        <v>82.25</v>
      </c>
      <c r="AJ69">
        <f>IF(C69=1,(AI69/Z69),REF)</f>
        <v>113.27640820823578</v>
      </c>
      <c r="AK69">
        <f t="shared" si="39"/>
        <v>74</v>
      </c>
      <c r="AL69">
        <f>IF(B69=1,(AI69/AC69),REF)</f>
        <v>106.27301505265199</v>
      </c>
      <c r="AM69">
        <f t="shared" si="40"/>
        <v>71</v>
      </c>
      <c r="AN69">
        <f t="shared" si="41"/>
        <v>60</v>
      </c>
      <c r="AO69" t="str">
        <f t="shared" si="42"/>
        <v>San Francisco</v>
      </c>
      <c r="AP69">
        <f t="shared" si="43"/>
        <v>0.51163063613425441</v>
      </c>
      <c r="AQ69">
        <f t="shared" si="44"/>
        <v>0.5492539469907044</v>
      </c>
      <c r="AR69">
        <f t="shared" si="45"/>
        <v>0.77598844977029857</v>
      </c>
      <c r="AS69" t="str">
        <f t="shared" si="46"/>
        <v>San Francisco</v>
      </c>
      <c r="AT69">
        <f t="shared" si="47"/>
        <v>68</v>
      </c>
      <c r="AU69">
        <f t="shared" si="48"/>
        <v>62.666666666666664</v>
      </c>
      <c r="AV69">
        <v>64</v>
      </c>
      <c r="AW69" t="str">
        <f t="shared" si="49"/>
        <v>San Francisco</v>
      </c>
      <c r="AX69" t="str">
        <f t="shared" si="50"/>
        <v/>
      </c>
      <c r="AY69">
        <v>68</v>
      </c>
      <c r="BC69" t="s">
        <v>361</v>
      </c>
      <c r="BD69">
        <f t="shared" si="25"/>
        <v>9.258262460975347</v>
      </c>
      <c r="BG69" t="s">
        <v>93</v>
      </c>
      <c r="BH69">
        <v>133.52394567548248</v>
      </c>
    </row>
    <row r="70" spans="2:60" x14ac:dyDescent="0.25">
      <c r="B70">
        <v>1</v>
      </c>
      <c r="C70">
        <v>1</v>
      </c>
      <c r="D70" t="s">
        <v>380</v>
      </c>
      <c r="E70">
        <v>66.849199999999996</v>
      </c>
      <c r="F70">
        <v>285</v>
      </c>
      <c r="G70">
        <v>64.801299999999998</v>
      </c>
      <c r="H70">
        <v>311</v>
      </c>
      <c r="I70">
        <v>106.41200000000001</v>
      </c>
      <c r="J70">
        <v>103</v>
      </c>
      <c r="K70">
        <v>110.834</v>
      </c>
      <c r="L70">
        <v>51</v>
      </c>
      <c r="M70">
        <v>104.69499999999999</v>
      </c>
      <c r="N70">
        <v>213</v>
      </c>
      <c r="O70">
        <v>100.405</v>
      </c>
      <c r="P70">
        <v>106</v>
      </c>
      <c r="Q70">
        <v>10.429500000000001</v>
      </c>
      <c r="R70">
        <v>64</v>
      </c>
      <c r="S70">
        <f t="shared" si="26"/>
        <v>0.15600785050531649</v>
      </c>
      <c r="T70">
        <f t="shared" si="27"/>
        <v>62</v>
      </c>
      <c r="U70">
        <f t="shared" si="28"/>
        <v>821187.30857815512</v>
      </c>
      <c r="V70">
        <f t="shared" si="29"/>
        <v>89</v>
      </c>
      <c r="W70">
        <f t="shared" si="30"/>
        <v>23.862301595242126</v>
      </c>
      <c r="X70">
        <f t="shared" si="31"/>
        <v>143</v>
      </c>
      <c r="Y70">
        <f t="shared" si="32"/>
        <v>102.5</v>
      </c>
      <c r="Z70">
        <v>0.73799999999999999</v>
      </c>
      <c r="AA70">
        <f t="shared" si="33"/>
        <v>73</v>
      </c>
      <c r="AB70">
        <v>0.74719999999999998</v>
      </c>
      <c r="AC70">
        <f t="shared" si="34"/>
        <v>0.74259999999999993</v>
      </c>
      <c r="AD70">
        <f t="shared" si="35"/>
        <v>70</v>
      </c>
      <c r="AE70">
        <v>0.80789999999999995</v>
      </c>
      <c r="AF70">
        <f t="shared" si="36"/>
        <v>50</v>
      </c>
      <c r="AG70">
        <v>0.71919999999999995</v>
      </c>
      <c r="AH70">
        <f t="shared" si="37"/>
        <v>90</v>
      </c>
      <c r="AI70">
        <f t="shared" si="38"/>
        <v>77.25</v>
      </c>
      <c r="AJ70">
        <f>IF(C70=1,(AI70/Z70),REF)</f>
        <v>104.67479674796748</v>
      </c>
      <c r="AK70">
        <f t="shared" si="39"/>
        <v>69</v>
      </c>
      <c r="AL70">
        <f>IF(B70=1,(AI70/AC70),REF)</f>
        <v>104.02639375168329</v>
      </c>
      <c r="AM70">
        <f t="shared" si="40"/>
        <v>68</v>
      </c>
      <c r="AN70">
        <f t="shared" si="41"/>
        <v>68</v>
      </c>
      <c r="AO70" t="str">
        <f t="shared" si="42"/>
        <v>Xavier</v>
      </c>
      <c r="AP70">
        <f t="shared" si="43"/>
        <v>0.52413866874322557</v>
      </c>
      <c r="AQ70">
        <f t="shared" si="44"/>
        <v>0.52813283920538334</v>
      </c>
      <c r="AR70">
        <f t="shared" si="45"/>
        <v>0.77346225730238383</v>
      </c>
      <c r="AS70" t="str">
        <f t="shared" si="46"/>
        <v>Xavier</v>
      </c>
      <c r="AT70">
        <f t="shared" si="47"/>
        <v>69</v>
      </c>
      <c r="AU70">
        <f t="shared" si="48"/>
        <v>69</v>
      </c>
      <c r="AV70">
        <v>71</v>
      </c>
      <c r="AW70" t="str">
        <f t="shared" si="49"/>
        <v>Xavier</v>
      </c>
      <c r="AX70" t="str">
        <f t="shared" si="50"/>
        <v/>
      </c>
      <c r="AY70">
        <v>69</v>
      </c>
      <c r="BC70" t="s">
        <v>365</v>
      </c>
      <c r="BD70">
        <f t="shared" si="25"/>
        <v>84.135208487540098</v>
      </c>
      <c r="BG70" t="s">
        <v>94</v>
      </c>
      <c r="BH70">
        <v>62.4642925157113</v>
      </c>
    </row>
    <row r="71" spans="2:60" x14ac:dyDescent="0.25">
      <c r="B71">
        <v>1</v>
      </c>
      <c r="C71">
        <v>1</v>
      </c>
      <c r="D71" s="3" t="s">
        <v>170</v>
      </c>
      <c r="E71" s="3">
        <v>64.957700000000003</v>
      </c>
      <c r="F71" s="3">
        <v>335</v>
      </c>
      <c r="G71" s="3">
        <v>61.7759</v>
      </c>
      <c r="H71" s="3">
        <v>349</v>
      </c>
      <c r="I71" s="3">
        <v>111.547</v>
      </c>
      <c r="J71" s="3">
        <v>29</v>
      </c>
      <c r="K71" s="3">
        <v>110.565</v>
      </c>
      <c r="L71" s="3">
        <v>56</v>
      </c>
      <c r="M71" s="3">
        <v>95.781300000000002</v>
      </c>
      <c r="N71" s="3">
        <v>32</v>
      </c>
      <c r="O71" s="3">
        <v>99.743499999999997</v>
      </c>
      <c r="P71" s="3">
        <v>96</v>
      </c>
      <c r="Q71" s="3">
        <v>10.8215</v>
      </c>
      <c r="R71" s="3">
        <v>63</v>
      </c>
      <c r="S71">
        <f t="shared" si="26"/>
        <v>0.1665930290019505</v>
      </c>
      <c r="T71">
        <f t="shared" si="27"/>
        <v>60</v>
      </c>
      <c r="U71">
        <f t="shared" si="28"/>
        <v>794083.1482317826</v>
      </c>
      <c r="V71">
        <f t="shared" si="29"/>
        <v>119</v>
      </c>
      <c r="W71">
        <f t="shared" si="30"/>
        <v>24.298794410048821</v>
      </c>
      <c r="X71">
        <f t="shared" si="31"/>
        <v>166</v>
      </c>
      <c r="Y71">
        <f t="shared" si="32"/>
        <v>113</v>
      </c>
      <c r="Z71" s="3">
        <v>0.753</v>
      </c>
      <c r="AA71">
        <f t="shared" si="33"/>
        <v>70</v>
      </c>
      <c r="AB71" s="3">
        <v>0.69379999999999997</v>
      </c>
      <c r="AC71" s="3">
        <f t="shared" si="34"/>
        <v>0.72340000000000004</v>
      </c>
      <c r="AD71">
        <f t="shared" si="35"/>
        <v>76</v>
      </c>
      <c r="AE71">
        <v>0.79810000000000003</v>
      </c>
      <c r="AF71">
        <f t="shared" si="36"/>
        <v>55</v>
      </c>
      <c r="AG71">
        <v>0.73919999999999997</v>
      </c>
      <c r="AH71">
        <f t="shared" si="37"/>
        <v>80</v>
      </c>
      <c r="AI71">
        <f t="shared" si="38"/>
        <v>83.833333333333329</v>
      </c>
      <c r="AJ71">
        <f>IF(C71=1,(AI71/Z71),REF)</f>
        <v>111.33244798583443</v>
      </c>
      <c r="AK71">
        <f t="shared" si="39"/>
        <v>71</v>
      </c>
      <c r="AL71" s="3">
        <f>IF(B71=1,(AI71/AC71),REF)</f>
        <v>115.88793659570545</v>
      </c>
      <c r="AM71">
        <f t="shared" si="40"/>
        <v>76</v>
      </c>
      <c r="AN71" s="3">
        <f t="shared" si="41"/>
        <v>71</v>
      </c>
      <c r="AO71" s="3" t="str">
        <f t="shared" si="42"/>
        <v>Liberty</v>
      </c>
      <c r="AP71" s="3">
        <f t="shared" si="43"/>
        <v>0.53150438571453229</v>
      </c>
      <c r="AQ71" s="3">
        <f t="shared" si="44"/>
        <v>0.50895251351272186</v>
      </c>
      <c r="AR71">
        <f t="shared" si="45"/>
        <v>0.76997679952077402</v>
      </c>
      <c r="AS71" s="3" t="str">
        <f t="shared" si="46"/>
        <v>Liberty</v>
      </c>
      <c r="AT71">
        <f t="shared" si="47"/>
        <v>70</v>
      </c>
      <c r="AU71" s="3">
        <f t="shared" si="48"/>
        <v>72.333333333333329</v>
      </c>
      <c r="AV71">
        <v>67</v>
      </c>
      <c r="AW71" s="3" t="str">
        <f t="shared" si="49"/>
        <v>Liberty</v>
      </c>
      <c r="AX71" t="str">
        <f t="shared" si="50"/>
        <v/>
      </c>
      <c r="AY71">
        <v>70</v>
      </c>
      <c r="BC71" t="s">
        <v>376</v>
      </c>
      <c r="BD71">
        <f t="shared" ref="BD71:BD73" si="51">VLOOKUP(BC71,BG71:BH465,2,FALSE)</f>
        <v>31.428571428571434</v>
      </c>
      <c r="BG71" t="s">
        <v>95</v>
      </c>
      <c r="BH71">
        <v>883.81601362862011</v>
      </c>
    </row>
    <row r="72" spans="2:60" x14ac:dyDescent="0.25">
      <c r="B72">
        <v>1</v>
      </c>
      <c r="C72">
        <v>1</v>
      </c>
      <c r="D72" t="s">
        <v>195</v>
      </c>
      <c r="E72">
        <v>68.5261</v>
      </c>
      <c r="F72">
        <v>201</v>
      </c>
      <c r="G72">
        <v>66.857900000000001</v>
      </c>
      <c r="H72">
        <v>208</v>
      </c>
      <c r="I72">
        <v>104.102</v>
      </c>
      <c r="J72">
        <v>149</v>
      </c>
      <c r="K72">
        <v>109.928</v>
      </c>
      <c r="L72">
        <v>66</v>
      </c>
      <c r="M72">
        <v>103.562</v>
      </c>
      <c r="N72">
        <v>184</v>
      </c>
      <c r="O72">
        <v>100.24299999999999</v>
      </c>
      <c r="P72">
        <v>104</v>
      </c>
      <c r="Q72">
        <v>9.6854600000000008</v>
      </c>
      <c r="R72">
        <v>71</v>
      </c>
      <c r="S72">
        <f t="shared" si="26"/>
        <v>0.1413330103420449</v>
      </c>
      <c r="T72">
        <f t="shared" si="27"/>
        <v>73</v>
      </c>
      <c r="U72">
        <f t="shared" si="28"/>
        <v>828080.71181530238</v>
      </c>
      <c r="V72">
        <f t="shared" si="29"/>
        <v>79</v>
      </c>
      <c r="W72">
        <f t="shared" si="30"/>
        <v>23.218302922308048</v>
      </c>
      <c r="X72">
        <f t="shared" si="31"/>
        <v>115</v>
      </c>
      <c r="Y72">
        <f t="shared" si="32"/>
        <v>94</v>
      </c>
      <c r="Z72">
        <v>0.70330000000000004</v>
      </c>
      <c r="AA72">
        <f t="shared" si="33"/>
        <v>81</v>
      </c>
      <c r="AB72">
        <v>0.81359999999999999</v>
      </c>
      <c r="AC72">
        <f t="shared" si="34"/>
        <v>0.75845000000000007</v>
      </c>
      <c r="AD72">
        <f t="shared" si="35"/>
        <v>65</v>
      </c>
      <c r="AE72">
        <v>0.64390000000000003</v>
      </c>
      <c r="AF72">
        <f t="shared" si="36"/>
        <v>104</v>
      </c>
      <c r="AG72">
        <v>0.7954</v>
      </c>
      <c r="AH72">
        <f t="shared" si="37"/>
        <v>61</v>
      </c>
      <c r="AI72">
        <f t="shared" si="38"/>
        <v>79.333333333333329</v>
      </c>
      <c r="AJ72">
        <f>IF(C72=1,(AI72/Z72),REF)</f>
        <v>112.80155457604624</v>
      </c>
      <c r="AK72">
        <f t="shared" si="39"/>
        <v>73</v>
      </c>
      <c r="AL72">
        <f>IF(B72=1,(AI72/AC72),REF)</f>
        <v>104.59929241655128</v>
      </c>
      <c r="AM72">
        <f t="shared" si="40"/>
        <v>70</v>
      </c>
      <c r="AN72">
        <f t="shared" si="41"/>
        <v>65</v>
      </c>
      <c r="AO72" t="str">
        <f t="shared" si="42"/>
        <v>Miami FL</v>
      </c>
      <c r="AP72">
        <f t="shared" si="43"/>
        <v>0.49577333083147462</v>
      </c>
      <c r="AQ72">
        <f t="shared" si="44"/>
        <v>0.53910910057598016</v>
      </c>
      <c r="AR72">
        <f t="shared" si="45"/>
        <v>0.7683240142474772</v>
      </c>
      <c r="AS72" t="str">
        <f t="shared" si="46"/>
        <v>Miami FL</v>
      </c>
      <c r="AT72">
        <f t="shared" si="47"/>
        <v>71</v>
      </c>
      <c r="AU72">
        <f t="shared" si="48"/>
        <v>67</v>
      </c>
      <c r="AV72">
        <v>69</v>
      </c>
      <c r="AW72" t="str">
        <f t="shared" si="49"/>
        <v>Miami FL</v>
      </c>
      <c r="AX72" t="str">
        <f t="shared" si="50"/>
        <v/>
      </c>
      <c r="AY72">
        <v>71</v>
      </c>
      <c r="BC72" t="s">
        <v>377</v>
      </c>
      <c r="BD72">
        <f t="shared" si="51"/>
        <v>41.688623455705837</v>
      </c>
      <c r="BG72" t="s">
        <v>96</v>
      </c>
      <c r="BH72">
        <v>9387.0967741935492</v>
      </c>
    </row>
    <row r="73" spans="2:60" x14ac:dyDescent="0.25">
      <c r="B73">
        <v>1</v>
      </c>
      <c r="C73">
        <v>1</v>
      </c>
      <c r="D73" t="s">
        <v>321</v>
      </c>
      <c r="E73">
        <v>69.390600000000006</v>
      </c>
      <c r="F73">
        <v>148</v>
      </c>
      <c r="G73">
        <v>67.270600000000002</v>
      </c>
      <c r="H73">
        <v>188</v>
      </c>
      <c r="I73">
        <v>101.274</v>
      </c>
      <c r="J73">
        <v>218</v>
      </c>
      <c r="K73">
        <v>106.904</v>
      </c>
      <c r="L73">
        <v>120</v>
      </c>
      <c r="M73">
        <v>103.44499999999999</v>
      </c>
      <c r="N73">
        <v>182</v>
      </c>
      <c r="O73">
        <v>99.411799999999999</v>
      </c>
      <c r="P73">
        <v>88</v>
      </c>
      <c r="Q73">
        <v>7.4916900000000002</v>
      </c>
      <c r="R73">
        <v>92</v>
      </c>
      <c r="S73">
        <f t="shared" si="26"/>
        <v>0.10797139670214692</v>
      </c>
      <c r="T73">
        <f t="shared" si="27"/>
        <v>92</v>
      </c>
      <c r="U73">
        <f t="shared" si="28"/>
        <v>793028.05841736961</v>
      </c>
      <c r="V73">
        <f t="shared" si="29"/>
        <v>120</v>
      </c>
      <c r="W73">
        <f t="shared" si="30"/>
        <v>22.625597511187689</v>
      </c>
      <c r="X73">
        <f t="shared" si="31"/>
        <v>90</v>
      </c>
      <c r="Y73">
        <f t="shared" si="32"/>
        <v>91</v>
      </c>
      <c r="Z73">
        <v>0.77549999999999997</v>
      </c>
      <c r="AA73">
        <f t="shared" si="33"/>
        <v>60</v>
      </c>
      <c r="AB73">
        <v>0.61780000000000002</v>
      </c>
      <c r="AC73">
        <f t="shared" si="34"/>
        <v>0.69664999999999999</v>
      </c>
      <c r="AD73">
        <f t="shared" si="35"/>
        <v>90</v>
      </c>
      <c r="AE73">
        <v>0.75749999999999995</v>
      </c>
      <c r="AF73">
        <f t="shared" si="36"/>
        <v>70</v>
      </c>
      <c r="AG73">
        <v>0.74</v>
      </c>
      <c r="AH73">
        <f t="shared" si="37"/>
        <v>79</v>
      </c>
      <c r="AI73">
        <f t="shared" si="38"/>
        <v>90.333333333333329</v>
      </c>
      <c r="AJ73">
        <f>IF(C73=1,(AI73/Z73),REF)</f>
        <v>116.48398882441435</v>
      </c>
      <c r="AK73">
        <f t="shared" si="39"/>
        <v>75</v>
      </c>
      <c r="AL73">
        <f>IF(B73=1,(AI73/AC73),REF)</f>
        <v>129.66817387975789</v>
      </c>
      <c r="AM73">
        <f t="shared" si="40"/>
        <v>80</v>
      </c>
      <c r="AN73">
        <f t="shared" si="41"/>
        <v>75</v>
      </c>
      <c r="AO73" t="str">
        <f t="shared" si="42"/>
        <v>Texas A&amp;M</v>
      </c>
      <c r="AP73">
        <f t="shared" si="43"/>
        <v>0.54491558703448795</v>
      </c>
      <c r="AQ73">
        <f t="shared" si="44"/>
        <v>0.48465632413412735</v>
      </c>
      <c r="AR73">
        <f t="shared" si="45"/>
        <v>0.76674451163307056</v>
      </c>
      <c r="AS73" t="str">
        <f t="shared" si="46"/>
        <v>Texas A&amp;M</v>
      </c>
      <c r="AT73">
        <f t="shared" si="47"/>
        <v>72</v>
      </c>
      <c r="AU73">
        <f t="shared" si="48"/>
        <v>79</v>
      </c>
      <c r="AV73">
        <v>88</v>
      </c>
      <c r="AW73" t="str">
        <f t="shared" si="49"/>
        <v>Texas A&amp;M</v>
      </c>
      <c r="AX73" t="str">
        <f t="shared" si="50"/>
        <v/>
      </c>
      <c r="AY73">
        <v>72</v>
      </c>
      <c r="BC73" t="s">
        <v>381</v>
      </c>
      <c r="BD73">
        <f t="shared" si="51"/>
        <v>110.51441492368571</v>
      </c>
      <c r="BG73" t="s">
        <v>97</v>
      </c>
      <c r="BH73">
        <v>1472.9542302357838</v>
      </c>
    </row>
    <row r="74" spans="2:60" x14ac:dyDescent="0.25">
      <c r="B74">
        <v>1</v>
      </c>
      <c r="C74">
        <v>1</v>
      </c>
      <c r="D74" t="s">
        <v>243</v>
      </c>
      <c r="E74">
        <v>66.427300000000002</v>
      </c>
      <c r="F74">
        <v>298</v>
      </c>
      <c r="G74">
        <v>65.069999999999993</v>
      </c>
      <c r="H74">
        <v>298</v>
      </c>
      <c r="I74">
        <v>103.05800000000001</v>
      </c>
      <c r="J74">
        <v>174</v>
      </c>
      <c r="K74">
        <v>108.221</v>
      </c>
      <c r="L74">
        <v>97</v>
      </c>
      <c r="M74">
        <v>104.09699999999999</v>
      </c>
      <c r="N74">
        <v>192</v>
      </c>
      <c r="O74">
        <v>100.639</v>
      </c>
      <c r="P74">
        <v>109</v>
      </c>
      <c r="Q74">
        <v>7.5823799999999997</v>
      </c>
      <c r="R74">
        <v>90</v>
      </c>
      <c r="S74">
        <f t="shared" si="26"/>
        <v>0.11413981902019212</v>
      </c>
      <c r="T74">
        <f t="shared" si="27"/>
        <v>87</v>
      </c>
      <c r="U74">
        <f t="shared" si="28"/>
        <v>777982.24516855937</v>
      </c>
      <c r="V74">
        <f t="shared" si="29"/>
        <v>136</v>
      </c>
      <c r="W74">
        <f t="shared" si="30"/>
        <v>24.103466150551256</v>
      </c>
      <c r="X74">
        <f t="shared" si="31"/>
        <v>160</v>
      </c>
      <c r="Y74">
        <f t="shared" si="32"/>
        <v>123.5</v>
      </c>
      <c r="Z74">
        <v>0.77680000000000005</v>
      </c>
      <c r="AA74">
        <f t="shared" si="33"/>
        <v>59</v>
      </c>
      <c r="AB74">
        <v>0.62619999999999998</v>
      </c>
      <c r="AC74">
        <f t="shared" si="34"/>
        <v>0.70150000000000001</v>
      </c>
      <c r="AD74">
        <f t="shared" si="35"/>
        <v>85</v>
      </c>
      <c r="AE74">
        <v>0.72629999999999995</v>
      </c>
      <c r="AF74">
        <f t="shared" si="36"/>
        <v>78</v>
      </c>
      <c r="AG74">
        <v>0.75249999999999995</v>
      </c>
      <c r="AH74">
        <f t="shared" si="37"/>
        <v>71</v>
      </c>
      <c r="AI74">
        <f t="shared" si="38"/>
        <v>96.75</v>
      </c>
      <c r="AJ74">
        <f>IF(C74=1,(AI74/Z74),REF)</f>
        <v>124.54943357363543</v>
      </c>
      <c r="AK74">
        <f t="shared" si="39"/>
        <v>77</v>
      </c>
      <c r="AL74">
        <f>IF(B74=1,(AI74/AC74),REF)</f>
        <v>137.91874554526015</v>
      </c>
      <c r="AM74">
        <f t="shared" si="40"/>
        <v>90</v>
      </c>
      <c r="AN74">
        <f t="shared" si="41"/>
        <v>77</v>
      </c>
      <c r="AO74" t="str">
        <f t="shared" si="42"/>
        <v>Notre Dame</v>
      </c>
      <c r="AP74">
        <f t="shared" si="43"/>
        <v>0.54218699128921433</v>
      </c>
      <c r="AQ74">
        <f t="shared" si="44"/>
        <v>0.4850292475923505</v>
      </c>
      <c r="AR74">
        <f t="shared" si="45"/>
        <v>0.76604230129735318</v>
      </c>
      <c r="AS74" t="str">
        <f t="shared" si="46"/>
        <v>Notre Dame</v>
      </c>
      <c r="AT74">
        <f t="shared" si="47"/>
        <v>73</v>
      </c>
      <c r="AU74">
        <f t="shared" si="48"/>
        <v>78.333333333333329</v>
      </c>
      <c r="AV74">
        <v>82</v>
      </c>
      <c r="AW74" t="str">
        <f t="shared" si="49"/>
        <v>Notre Dame</v>
      </c>
      <c r="AX74" t="str">
        <f t="shared" si="50"/>
        <v/>
      </c>
      <c r="AY74">
        <v>73</v>
      </c>
      <c r="BG74" t="s">
        <v>98</v>
      </c>
      <c r="BH74">
        <v>220.38482342941037</v>
      </c>
    </row>
    <row r="75" spans="2:60" x14ac:dyDescent="0.25">
      <c r="B75">
        <v>1</v>
      </c>
      <c r="C75">
        <v>1</v>
      </c>
      <c r="D75" s="3" t="s">
        <v>334</v>
      </c>
      <c r="E75" s="3">
        <v>66.075699999999998</v>
      </c>
      <c r="F75" s="3">
        <v>310</v>
      </c>
      <c r="G75" s="3">
        <v>65.083799999999997</v>
      </c>
      <c r="H75" s="3">
        <v>296</v>
      </c>
      <c r="I75" s="3">
        <v>108.285</v>
      </c>
      <c r="J75" s="3">
        <v>67</v>
      </c>
      <c r="K75" s="3">
        <v>106.60599999999999</v>
      </c>
      <c r="L75" s="3">
        <v>125</v>
      </c>
      <c r="M75" s="3">
        <v>94.564599999999999</v>
      </c>
      <c r="N75" s="3">
        <v>17</v>
      </c>
      <c r="O75" s="3">
        <v>97.144000000000005</v>
      </c>
      <c r="P75" s="3">
        <v>58</v>
      </c>
      <c r="Q75" s="3">
        <v>9.4621700000000004</v>
      </c>
      <c r="R75" s="3">
        <v>75</v>
      </c>
      <c r="S75">
        <f t="shared" si="26"/>
        <v>0.14319939100153292</v>
      </c>
      <c r="T75">
        <f t="shared" si="27"/>
        <v>70</v>
      </c>
      <c r="U75">
        <f t="shared" si="28"/>
        <v>750939.70790616504</v>
      </c>
      <c r="V75">
        <f t="shared" si="29"/>
        <v>179</v>
      </c>
      <c r="W75">
        <f t="shared" si="30"/>
        <v>22.899383929267728</v>
      </c>
      <c r="X75">
        <f t="shared" si="31"/>
        <v>99</v>
      </c>
      <c r="Y75">
        <f t="shared" si="32"/>
        <v>84.5</v>
      </c>
      <c r="Z75" s="3">
        <v>0.76700000000000002</v>
      </c>
      <c r="AA75">
        <f t="shared" si="33"/>
        <v>65</v>
      </c>
      <c r="AB75" s="3">
        <v>0.63919999999999999</v>
      </c>
      <c r="AC75" s="3">
        <f t="shared" si="34"/>
        <v>0.70310000000000006</v>
      </c>
      <c r="AD75">
        <f t="shared" si="35"/>
        <v>84</v>
      </c>
      <c r="AE75">
        <v>0.8619</v>
      </c>
      <c r="AF75">
        <f t="shared" si="36"/>
        <v>38</v>
      </c>
      <c r="AG75">
        <v>0.64900000000000002</v>
      </c>
      <c r="AH75">
        <f t="shared" si="37"/>
        <v>118</v>
      </c>
      <c r="AI75">
        <f t="shared" si="38"/>
        <v>95.583333333333329</v>
      </c>
      <c r="AJ75">
        <f>IF(C75=1,(AI75/Z75),REF)</f>
        <v>124.61973055193393</v>
      </c>
      <c r="AK75">
        <f t="shared" si="39"/>
        <v>78</v>
      </c>
      <c r="AL75" s="3">
        <f>IF(B75=1,(AI75/AC75),REF)</f>
        <v>135.94557436116244</v>
      </c>
      <c r="AM75">
        <f t="shared" si="40"/>
        <v>87</v>
      </c>
      <c r="AN75" s="3">
        <f t="shared" si="41"/>
        <v>78</v>
      </c>
      <c r="AO75" s="3" t="str">
        <f t="shared" si="42"/>
        <v>UC Irvine</v>
      </c>
      <c r="AP75" s="3">
        <f t="shared" si="43"/>
        <v>0.53531662999801433</v>
      </c>
      <c r="AQ75" s="3">
        <f t="shared" si="44"/>
        <v>0.48683654613207011</v>
      </c>
      <c r="AR75">
        <f t="shared" si="45"/>
        <v>0.76452975883952723</v>
      </c>
      <c r="AS75" s="3" t="str">
        <f t="shared" si="46"/>
        <v>UC Irvine</v>
      </c>
      <c r="AT75">
        <f t="shared" si="47"/>
        <v>74</v>
      </c>
      <c r="AU75" s="3">
        <f t="shared" si="48"/>
        <v>78.666666666666671</v>
      </c>
      <c r="AV75">
        <v>74</v>
      </c>
      <c r="AW75" s="3" t="str">
        <f t="shared" si="49"/>
        <v>UC Irvine</v>
      </c>
      <c r="AX75" t="str">
        <f t="shared" si="50"/>
        <v/>
      </c>
      <c r="AY75">
        <v>74</v>
      </c>
      <c r="BG75" t="s">
        <v>99</v>
      </c>
      <c r="BH75">
        <v>688.30308650152335</v>
      </c>
    </row>
    <row r="76" spans="2:60" x14ac:dyDescent="0.25">
      <c r="B76">
        <v>1</v>
      </c>
      <c r="C76">
        <v>1</v>
      </c>
      <c r="D76" t="s">
        <v>373</v>
      </c>
      <c r="E76">
        <v>69.114500000000007</v>
      </c>
      <c r="F76">
        <v>168</v>
      </c>
      <c r="G76">
        <v>67.777600000000007</v>
      </c>
      <c r="H76">
        <v>152</v>
      </c>
      <c r="I76">
        <v>101.89700000000001</v>
      </c>
      <c r="J76">
        <v>208</v>
      </c>
      <c r="K76">
        <v>105.911</v>
      </c>
      <c r="L76">
        <v>142</v>
      </c>
      <c r="M76">
        <v>99.644099999999995</v>
      </c>
      <c r="N76">
        <v>88</v>
      </c>
      <c r="O76">
        <v>98.423599999999993</v>
      </c>
      <c r="P76">
        <v>77</v>
      </c>
      <c r="Q76">
        <v>7.4877000000000002</v>
      </c>
      <c r="R76">
        <v>93</v>
      </c>
      <c r="S76">
        <f t="shared" si="26"/>
        <v>0.10833327304690053</v>
      </c>
      <c r="T76">
        <f t="shared" si="27"/>
        <v>90</v>
      </c>
      <c r="U76">
        <f t="shared" si="28"/>
        <v>775267.01706995454</v>
      </c>
      <c r="V76">
        <f t="shared" si="29"/>
        <v>142</v>
      </c>
      <c r="W76">
        <f t="shared" si="30"/>
        <v>22.355769496125067</v>
      </c>
      <c r="X76">
        <f t="shared" si="31"/>
        <v>75</v>
      </c>
      <c r="Y76">
        <f t="shared" si="32"/>
        <v>82.5</v>
      </c>
      <c r="Z76">
        <v>0.70779999999999998</v>
      </c>
      <c r="AA76">
        <f t="shared" si="33"/>
        <v>78</v>
      </c>
      <c r="AB76">
        <v>0.78449999999999998</v>
      </c>
      <c r="AC76">
        <f t="shared" si="34"/>
        <v>0.74614999999999998</v>
      </c>
      <c r="AD76">
        <f t="shared" si="35"/>
        <v>69</v>
      </c>
      <c r="AE76">
        <v>0.88280000000000003</v>
      </c>
      <c r="AF76">
        <f t="shared" si="36"/>
        <v>29</v>
      </c>
      <c r="AG76">
        <v>0.69230000000000003</v>
      </c>
      <c r="AH76">
        <f t="shared" si="37"/>
        <v>101</v>
      </c>
      <c r="AI76">
        <f t="shared" si="38"/>
        <v>85.583333333333329</v>
      </c>
      <c r="AJ76">
        <f>IF(C76=1,(AI76/Z76),REF)</f>
        <v>120.9145709710841</v>
      </c>
      <c r="AK76">
        <f t="shared" si="39"/>
        <v>76</v>
      </c>
      <c r="AL76">
        <f>IF(B76=1,(AI76/AC76),REF)</f>
        <v>114.69990395139493</v>
      </c>
      <c r="AM76">
        <f t="shared" si="40"/>
        <v>75</v>
      </c>
      <c r="AN76">
        <f t="shared" si="41"/>
        <v>69</v>
      </c>
      <c r="AO76" t="str">
        <f t="shared" si="42"/>
        <v>Wichita St.</v>
      </c>
      <c r="AP76">
        <f t="shared" si="43"/>
        <v>0.49549211356247075</v>
      </c>
      <c r="AQ76">
        <f t="shared" si="44"/>
        <v>0.52549963657050602</v>
      </c>
      <c r="AR76">
        <f t="shared" si="45"/>
        <v>0.76418216021297947</v>
      </c>
      <c r="AS76" t="str">
        <f t="shared" si="46"/>
        <v>Wichita St.</v>
      </c>
      <c r="AT76">
        <f t="shared" si="47"/>
        <v>75</v>
      </c>
      <c r="AU76">
        <f t="shared" si="48"/>
        <v>71</v>
      </c>
      <c r="AV76">
        <v>70</v>
      </c>
      <c r="AW76" t="str">
        <f t="shared" si="49"/>
        <v>Wichita St.</v>
      </c>
      <c r="AX76" t="str">
        <f t="shared" si="50"/>
        <v/>
      </c>
      <c r="AY76">
        <v>75</v>
      </c>
      <c r="BG76" t="s">
        <v>100</v>
      </c>
      <c r="BH76">
        <v>148.67959090215234</v>
      </c>
    </row>
    <row r="77" spans="2:60" x14ac:dyDescent="0.25">
      <c r="B77">
        <v>1</v>
      </c>
      <c r="C77">
        <v>1</v>
      </c>
      <c r="D77" t="s">
        <v>147</v>
      </c>
      <c r="E77">
        <v>70.950800000000001</v>
      </c>
      <c r="F77">
        <v>84</v>
      </c>
      <c r="G77">
        <v>70.400700000000001</v>
      </c>
      <c r="H77">
        <v>51</v>
      </c>
      <c r="I77">
        <v>101.077</v>
      </c>
      <c r="J77">
        <v>224</v>
      </c>
      <c r="K77">
        <v>109.081</v>
      </c>
      <c r="L77">
        <v>80</v>
      </c>
      <c r="M77">
        <v>105.327</v>
      </c>
      <c r="N77">
        <v>235</v>
      </c>
      <c r="O77">
        <v>100.574</v>
      </c>
      <c r="P77">
        <v>108</v>
      </c>
      <c r="Q77">
        <v>8.5068699999999993</v>
      </c>
      <c r="R77">
        <v>83</v>
      </c>
      <c r="S77">
        <f t="shared" si="26"/>
        <v>0.11989998703326819</v>
      </c>
      <c r="T77">
        <f t="shared" si="27"/>
        <v>83</v>
      </c>
      <c r="U77">
        <f t="shared" si="28"/>
        <v>844219.76953459892</v>
      </c>
      <c r="V77">
        <f t="shared" si="29"/>
        <v>63</v>
      </c>
      <c r="W77">
        <f t="shared" si="30"/>
        <v>22.543423009199103</v>
      </c>
      <c r="X77">
        <f t="shared" si="31"/>
        <v>86</v>
      </c>
      <c r="Y77">
        <f t="shared" si="32"/>
        <v>84.5</v>
      </c>
      <c r="Z77">
        <v>0.68069999999999997</v>
      </c>
      <c r="AA77">
        <f t="shared" si="33"/>
        <v>89</v>
      </c>
      <c r="AB77">
        <v>0.82550000000000001</v>
      </c>
      <c r="AC77">
        <f t="shared" si="34"/>
        <v>0.75309999999999999</v>
      </c>
      <c r="AD77">
        <f t="shared" si="35"/>
        <v>68</v>
      </c>
      <c r="AE77">
        <v>0.74299999999999999</v>
      </c>
      <c r="AF77">
        <f t="shared" si="36"/>
        <v>72</v>
      </c>
      <c r="AG77">
        <v>0.74760000000000004</v>
      </c>
      <c r="AH77">
        <f t="shared" si="37"/>
        <v>74</v>
      </c>
      <c r="AI77">
        <f t="shared" si="38"/>
        <v>74.083333333333329</v>
      </c>
      <c r="AJ77">
        <f>IF(C77=1,(AI77/Z77),REF)</f>
        <v>108.83404338670975</v>
      </c>
      <c r="AK77">
        <f t="shared" si="39"/>
        <v>70</v>
      </c>
      <c r="AL77">
        <f>IF(B77=1,(AI77/AC77),REF)</f>
        <v>98.3711769132032</v>
      </c>
      <c r="AM77">
        <f t="shared" si="40"/>
        <v>65</v>
      </c>
      <c r="AN77">
        <f t="shared" si="41"/>
        <v>65</v>
      </c>
      <c r="AO77" t="str">
        <f t="shared" si="42"/>
        <v>Illinois</v>
      </c>
      <c r="AP77">
        <f t="shared" si="43"/>
        <v>0.48156323835485704</v>
      </c>
      <c r="AQ77">
        <f t="shared" si="44"/>
        <v>0.53860259680990086</v>
      </c>
      <c r="AR77">
        <f t="shared" si="45"/>
        <v>0.76393483099877646</v>
      </c>
      <c r="AS77" t="str">
        <f t="shared" si="46"/>
        <v>Illinois</v>
      </c>
      <c r="AT77">
        <f t="shared" si="47"/>
        <v>76</v>
      </c>
      <c r="AU77">
        <f t="shared" si="48"/>
        <v>69.666666666666671</v>
      </c>
      <c r="AV77">
        <v>77</v>
      </c>
      <c r="AW77" t="str">
        <f t="shared" si="49"/>
        <v>Illinois</v>
      </c>
      <c r="AX77" t="str">
        <f t="shared" si="50"/>
        <v/>
      </c>
      <c r="AY77">
        <v>76</v>
      </c>
      <c r="BG77" t="s">
        <v>101</v>
      </c>
      <c r="BH77">
        <v>984.13277402881636</v>
      </c>
    </row>
    <row r="78" spans="2:60" x14ac:dyDescent="0.25">
      <c r="B78">
        <v>1</v>
      </c>
      <c r="C78">
        <v>1</v>
      </c>
      <c r="D78" t="s">
        <v>193</v>
      </c>
      <c r="E78">
        <v>75.415800000000004</v>
      </c>
      <c r="F78">
        <v>8</v>
      </c>
      <c r="G78">
        <v>74.0535</v>
      </c>
      <c r="H78">
        <v>6</v>
      </c>
      <c r="I78">
        <v>105.95699999999999</v>
      </c>
      <c r="J78">
        <v>113</v>
      </c>
      <c r="K78">
        <v>108.977</v>
      </c>
      <c r="L78">
        <v>84</v>
      </c>
      <c r="M78">
        <v>98.387799999999999</v>
      </c>
      <c r="N78">
        <v>61</v>
      </c>
      <c r="O78">
        <v>98.094999999999999</v>
      </c>
      <c r="P78">
        <v>71</v>
      </c>
      <c r="Q78">
        <v>10.882300000000001</v>
      </c>
      <c r="R78">
        <v>62</v>
      </c>
      <c r="S78">
        <f t="shared" si="26"/>
        <v>0.14429337088514615</v>
      </c>
      <c r="T78">
        <f t="shared" si="27"/>
        <v>69</v>
      </c>
      <c r="U78">
        <f t="shared" si="28"/>
        <v>895637.02487375832</v>
      </c>
      <c r="V78">
        <f t="shared" si="29"/>
        <v>29</v>
      </c>
      <c r="W78">
        <f t="shared" si="30"/>
        <v>20.378520569000344</v>
      </c>
      <c r="X78">
        <f t="shared" si="31"/>
        <v>16</v>
      </c>
      <c r="Y78">
        <f t="shared" si="32"/>
        <v>42.5</v>
      </c>
      <c r="Z78">
        <v>0.64180000000000004</v>
      </c>
      <c r="AA78">
        <f t="shared" si="33"/>
        <v>105</v>
      </c>
      <c r="AB78">
        <v>0.87019999999999997</v>
      </c>
      <c r="AC78">
        <f t="shared" si="34"/>
        <v>0.75600000000000001</v>
      </c>
      <c r="AD78">
        <f t="shared" si="35"/>
        <v>67</v>
      </c>
      <c r="AE78">
        <v>0.67379999999999995</v>
      </c>
      <c r="AF78">
        <f t="shared" si="36"/>
        <v>93</v>
      </c>
      <c r="AG78">
        <v>0.76590000000000003</v>
      </c>
      <c r="AH78">
        <f t="shared" si="37"/>
        <v>66</v>
      </c>
      <c r="AI78">
        <f t="shared" si="38"/>
        <v>61.083333333333336</v>
      </c>
      <c r="AJ78">
        <f>IF(C78=1,(AI78/Z78),REF)</f>
        <v>95.17502856549288</v>
      </c>
      <c r="AK78">
        <f t="shared" si="39"/>
        <v>63</v>
      </c>
      <c r="AL78">
        <f>IF(B78=1,(AI78/AC78),REF)</f>
        <v>80.798059964726633</v>
      </c>
      <c r="AM78">
        <f t="shared" si="40"/>
        <v>58</v>
      </c>
      <c r="AN78">
        <f t="shared" si="41"/>
        <v>58</v>
      </c>
      <c r="AO78" t="str">
        <f t="shared" si="42"/>
        <v>Memphis</v>
      </c>
      <c r="AP78">
        <f t="shared" si="43"/>
        <v>0.46017334947003852</v>
      </c>
      <c r="AQ78">
        <f t="shared" si="44"/>
        <v>0.55142224785382854</v>
      </c>
      <c r="AR78">
        <f t="shared" si="45"/>
        <v>0.76136125810234945</v>
      </c>
      <c r="AS78" t="str">
        <f t="shared" si="46"/>
        <v>Memphis</v>
      </c>
      <c r="AT78">
        <f t="shared" si="47"/>
        <v>77</v>
      </c>
      <c r="AU78">
        <f t="shared" si="48"/>
        <v>67.333333333333329</v>
      </c>
      <c r="AV78">
        <v>72</v>
      </c>
      <c r="AW78" t="str">
        <f t="shared" si="49"/>
        <v>Memphis</v>
      </c>
      <c r="AX78" t="str">
        <f t="shared" si="50"/>
        <v/>
      </c>
      <c r="AY78">
        <v>77</v>
      </c>
      <c r="BG78" t="s">
        <v>102</v>
      </c>
      <c r="BH78">
        <v>2.686089157497805</v>
      </c>
    </row>
    <row r="79" spans="2:60" x14ac:dyDescent="0.25">
      <c r="B79">
        <v>1</v>
      </c>
      <c r="C79">
        <v>1</v>
      </c>
      <c r="D79" t="s">
        <v>381</v>
      </c>
      <c r="E79">
        <v>72.560500000000005</v>
      </c>
      <c r="F79">
        <v>37</v>
      </c>
      <c r="G79">
        <v>70.704899999999995</v>
      </c>
      <c r="H79">
        <v>44</v>
      </c>
      <c r="I79">
        <v>110.06100000000001</v>
      </c>
      <c r="J79">
        <v>42</v>
      </c>
      <c r="K79">
        <v>111.702</v>
      </c>
      <c r="L79">
        <v>44</v>
      </c>
      <c r="M79">
        <v>100.041</v>
      </c>
      <c r="N79">
        <v>102</v>
      </c>
      <c r="O79">
        <v>103.11499999999999</v>
      </c>
      <c r="P79">
        <v>149</v>
      </c>
      <c r="Q79">
        <v>8.5869300000000006</v>
      </c>
      <c r="R79">
        <v>82</v>
      </c>
      <c r="S79">
        <f t="shared" si="26"/>
        <v>0.11834262443064757</v>
      </c>
      <c r="T79">
        <f t="shared" si="27"/>
        <v>84</v>
      </c>
      <c r="U79">
        <f t="shared" si="28"/>
        <v>905361.79716664215</v>
      </c>
      <c r="V79">
        <f t="shared" si="29"/>
        <v>22</v>
      </c>
      <c r="W79">
        <f t="shared" si="30"/>
        <v>22.941123722232334</v>
      </c>
      <c r="X79">
        <f t="shared" si="31"/>
        <v>101</v>
      </c>
      <c r="Y79">
        <f t="shared" si="32"/>
        <v>92.5</v>
      </c>
      <c r="Z79">
        <v>0.70179999999999998</v>
      </c>
      <c r="AA79">
        <f t="shared" si="33"/>
        <v>82</v>
      </c>
      <c r="AB79">
        <v>0.71340000000000003</v>
      </c>
      <c r="AC79">
        <f t="shared" si="34"/>
        <v>0.70760000000000001</v>
      </c>
      <c r="AD79">
        <f t="shared" si="35"/>
        <v>81</v>
      </c>
      <c r="AE79">
        <v>0.65990000000000004</v>
      </c>
      <c r="AF79">
        <f t="shared" si="36"/>
        <v>100</v>
      </c>
      <c r="AG79">
        <v>0.70340000000000003</v>
      </c>
      <c r="AH79">
        <f t="shared" si="37"/>
        <v>94</v>
      </c>
      <c r="AI79">
        <f t="shared" si="38"/>
        <v>78.916666666666671</v>
      </c>
      <c r="AJ79">
        <f>IF(C79=1,(AI79/Z79),REF)</f>
        <v>112.44894081884678</v>
      </c>
      <c r="AK79">
        <f t="shared" si="39"/>
        <v>72</v>
      </c>
      <c r="AL79">
        <f>IF(B79=1,(AI79/AC79),REF)</f>
        <v>111.5272281891841</v>
      </c>
      <c r="AM79">
        <f t="shared" si="40"/>
        <v>74</v>
      </c>
      <c r="AN79">
        <f t="shared" si="41"/>
        <v>72</v>
      </c>
      <c r="AO79" t="str">
        <f t="shared" si="42"/>
        <v>Yale</v>
      </c>
      <c r="AP79">
        <f t="shared" si="43"/>
        <v>0.4948708571874707</v>
      </c>
      <c r="AQ79">
        <f t="shared" si="44"/>
        <v>0.49974943924157111</v>
      </c>
      <c r="AR79">
        <f t="shared" si="45"/>
        <v>0.7562248225116025</v>
      </c>
      <c r="AS79" t="str">
        <f t="shared" si="46"/>
        <v>Yale</v>
      </c>
      <c r="AT79">
        <f t="shared" si="47"/>
        <v>78</v>
      </c>
      <c r="AU79">
        <f t="shared" si="48"/>
        <v>77</v>
      </c>
      <c r="AV79">
        <v>78</v>
      </c>
      <c r="AW79" t="str">
        <f t="shared" si="49"/>
        <v>Yale</v>
      </c>
      <c r="AX79" t="str">
        <f t="shared" si="50"/>
        <v/>
      </c>
      <c r="AY79">
        <v>78</v>
      </c>
      <c r="BG79" t="s">
        <v>103</v>
      </c>
      <c r="BH79">
        <v>326.79066899599218</v>
      </c>
    </row>
    <row r="80" spans="2:60" x14ac:dyDescent="0.25">
      <c r="B80">
        <v>1</v>
      </c>
      <c r="C80">
        <v>1</v>
      </c>
      <c r="D80" t="s">
        <v>282</v>
      </c>
      <c r="E80">
        <v>67.81</v>
      </c>
      <c r="F80">
        <v>238</v>
      </c>
      <c r="G80">
        <v>66.803899999999999</v>
      </c>
      <c r="H80">
        <v>210</v>
      </c>
      <c r="I80">
        <v>103.726</v>
      </c>
      <c r="J80">
        <v>154</v>
      </c>
      <c r="K80">
        <v>105.953</v>
      </c>
      <c r="L80">
        <v>139</v>
      </c>
      <c r="M80">
        <v>99.403400000000005</v>
      </c>
      <c r="N80">
        <v>83</v>
      </c>
      <c r="O80">
        <v>98.064400000000006</v>
      </c>
      <c r="P80">
        <v>69</v>
      </c>
      <c r="Q80">
        <v>7.8887400000000003</v>
      </c>
      <c r="R80">
        <v>86</v>
      </c>
      <c r="S80">
        <f t="shared" si="26"/>
        <v>0.11633387405987312</v>
      </c>
      <c r="T80">
        <f t="shared" si="27"/>
        <v>86</v>
      </c>
      <c r="U80">
        <f t="shared" si="28"/>
        <v>761237.65095229005</v>
      </c>
      <c r="V80">
        <f t="shared" si="29"/>
        <v>158</v>
      </c>
      <c r="W80">
        <f t="shared" si="30"/>
        <v>22.652933829348967</v>
      </c>
      <c r="X80">
        <f t="shared" si="31"/>
        <v>91</v>
      </c>
      <c r="Y80">
        <f t="shared" si="32"/>
        <v>88.5</v>
      </c>
      <c r="Z80">
        <v>0.74009999999999998</v>
      </c>
      <c r="AA80">
        <f t="shared" si="33"/>
        <v>72</v>
      </c>
      <c r="AB80">
        <v>0.62319999999999998</v>
      </c>
      <c r="AC80">
        <f t="shared" si="34"/>
        <v>0.68164999999999998</v>
      </c>
      <c r="AD80">
        <f t="shared" si="35"/>
        <v>93</v>
      </c>
      <c r="AE80">
        <v>0.81230000000000002</v>
      </c>
      <c r="AF80">
        <f t="shared" si="36"/>
        <v>48</v>
      </c>
      <c r="AG80">
        <v>0.72119999999999995</v>
      </c>
      <c r="AH80">
        <f t="shared" si="37"/>
        <v>89</v>
      </c>
      <c r="AI80">
        <f t="shared" si="38"/>
        <v>93.75</v>
      </c>
      <c r="AJ80">
        <f>IF(C80=1,(AI80/Z80),REF)</f>
        <v>126.67207134171058</v>
      </c>
      <c r="AK80">
        <f t="shared" si="39"/>
        <v>81</v>
      </c>
      <c r="AL80">
        <f>IF(B80=1,(AI80/AC80),REF)</f>
        <v>137.53392503484193</v>
      </c>
      <c r="AM80">
        <f t="shared" si="40"/>
        <v>89</v>
      </c>
      <c r="AN80">
        <f t="shared" si="41"/>
        <v>81</v>
      </c>
      <c r="AO80" t="str">
        <f t="shared" si="42"/>
        <v>San Diego</v>
      </c>
      <c r="AP80">
        <f t="shared" si="43"/>
        <v>0.51569909480114207</v>
      </c>
      <c r="AQ80">
        <f t="shared" si="44"/>
        <v>0.47143631934474078</v>
      </c>
      <c r="AR80">
        <f t="shared" si="45"/>
        <v>0.75394331509356327</v>
      </c>
      <c r="AS80" t="str">
        <f t="shared" si="46"/>
        <v>San Diego</v>
      </c>
      <c r="AT80">
        <f t="shared" si="47"/>
        <v>79</v>
      </c>
      <c r="AU80">
        <f t="shared" si="48"/>
        <v>84.333333333333329</v>
      </c>
      <c r="AV80">
        <v>80</v>
      </c>
      <c r="AW80" t="str">
        <f t="shared" si="49"/>
        <v>San Diego</v>
      </c>
      <c r="AX80" t="str">
        <f t="shared" si="50"/>
        <v/>
      </c>
      <c r="AY80">
        <v>79</v>
      </c>
      <c r="BG80" t="s">
        <v>104</v>
      </c>
      <c r="BH80">
        <v>827.32919254658373</v>
      </c>
    </row>
    <row r="81" spans="2:60" x14ac:dyDescent="0.25">
      <c r="B81">
        <v>1</v>
      </c>
      <c r="C81">
        <v>1</v>
      </c>
      <c r="D81" t="s">
        <v>273</v>
      </c>
      <c r="E81">
        <v>68.004499999999993</v>
      </c>
      <c r="F81">
        <v>232</v>
      </c>
      <c r="G81">
        <v>67.504599999999996</v>
      </c>
      <c r="H81">
        <v>169</v>
      </c>
      <c r="I81">
        <v>98.9375</v>
      </c>
      <c r="J81">
        <v>272</v>
      </c>
      <c r="K81">
        <v>105.521</v>
      </c>
      <c r="L81">
        <v>148</v>
      </c>
      <c r="M81">
        <v>100.468</v>
      </c>
      <c r="N81">
        <v>113</v>
      </c>
      <c r="O81">
        <v>96.208200000000005</v>
      </c>
      <c r="P81">
        <v>43</v>
      </c>
      <c r="Q81">
        <v>9.3131400000000006</v>
      </c>
      <c r="R81">
        <v>77</v>
      </c>
      <c r="S81">
        <f t="shared" si="26"/>
        <v>0.13694387871390859</v>
      </c>
      <c r="T81">
        <f t="shared" si="27"/>
        <v>75</v>
      </c>
      <c r="U81">
        <f t="shared" si="28"/>
        <v>757208.44405448448</v>
      </c>
      <c r="V81">
        <f t="shared" si="29"/>
        <v>167</v>
      </c>
      <c r="W81">
        <f t="shared" si="30"/>
        <v>21.907947478266415</v>
      </c>
      <c r="X81">
        <f t="shared" si="31"/>
        <v>54</v>
      </c>
      <c r="Y81">
        <f t="shared" si="32"/>
        <v>64.5</v>
      </c>
      <c r="Z81">
        <v>0.71099999999999997</v>
      </c>
      <c r="AA81">
        <f t="shared" si="33"/>
        <v>77</v>
      </c>
      <c r="AB81">
        <v>0.71209999999999996</v>
      </c>
      <c r="AC81">
        <f t="shared" si="34"/>
        <v>0.7115499999999999</v>
      </c>
      <c r="AD81">
        <f t="shared" si="35"/>
        <v>80</v>
      </c>
      <c r="AE81">
        <v>0.76680000000000004</v>
      </c>
      <c r="AF81">
        <f t="shared" si="36"/>
        <v>69</v>
      </c>
      <c r="AG81">
        <v>0.65480000000000005</v>
      </c>
      <c r="AH81">
        <f t="shared" si="37"/>
        <v>116</v>
      </c>
      <c r="AI81">
        <f t="shared" si="38"/>
        <v>95.25</v>
      </c>
      <c r="AJ81">
        <f>IF(C81=1,(AI81/Z81),REF)</f>
        <v>133.96624472573839</v>
      </c>
      <c r="AK81">
        <f t="shared" si="39"/>
        <v>87</v>
      </c>
      <c r="AL81">
        <f>IF(B81=1,(AI81/AC81),REF)</f>
        <v>133.86269411847377</v>
      </c>
      <c r="AM81">
        <f t="shared" si="40"/>
        <v>82</v>
      </c>
      <c r="AN81">
        <f t="shared" si="41"/>
        <v>80</v>
      </c>
      <c r="AO81" t="str">
        <f t="shared" si="42"/>
        <v>Rutgers</v>
      </c>
      <c r="AP81">
        <f t="shared" si="43"/>
        <v>0.49265638352870389</v>
      </c>
      <c r="AQ81">
        <f t="shared" si="44"/>
        <v>0.49344874523302085</v>
      </c>
      <c r="AR81">
        <f t="shared" si="45"/>
        <v>0.75362845651516974</v>
      </c>
      <c r="AS81" t="str">
        <f t="shared" si="46"/>
        <v>Rutgers</v>
      </c>
      <c r="AT81">
        <f t="shared" si="47"/>
        <v>80</v>
      </c>
      <c r="AU81">
        <f t="shared" si="48"/>
        <v>80</v>
      </c>
      <c r="AV81">
        <v>81</v>
      </c>
      <c r="AW81" t="str">
        <f t="shared" si="49"/>
        <v>Rutgers</v>
      </c>
      <c r="AX81" t="str">
        <f t="shared" si="50"/>
        <v/>
      </c>
      <c r="AY81">
        <v>80</v>
      </c>
      <c r="BG81" t="s">
        <v>105</v>
      </c>
      <c r="BH81">
        <v>125.60957588296142</v>
      </c>
    </row>
    <row r="82" spans="2:60" x14ac:dyDescent="0.25">
      <c r="B82">
        <v>1</v>
      </c>
      <c r="C82">
        <v>1</v>
      </c>
      <c r="D82" t="s">
        <v>358</v>
      </c>
      <c r="E82">
        <v>65.706299999999999</v>
      </c>
      <c r="F82">
        <v>320</v>
      </c>
      <c r="G82">
        <v>65.321799999999996</v>
      </c>
      <c r="H82">
        <v>285</v>
      </c>
      <c r="I82">
        <v>109.90900000000001</v>
      </c>
      <c r="J82">
        <v>43</v>
      </c>
      <c r="K82">
        <v>107.949</v>
      </c>
      <c r="L82">
        <v>103</v>
      </c>
      <c r="M82">
        <v>94.7423</v>
      </c>
      <c r="N82">
        <v>21</v>
      </c>
      <c r="O82">
        <v>99.2286</v>
      </c>
      <c r="P82">
        <v>84</v>
      </c>
      <c r="Q82">
        <v>8.7206399999999995</v>
      </c>
      <c r="R82">
        <v>80</v>
      </c>
      <c r="S82">
        <f t="shared" si="26"/>
        <v>0.13271786723647502</v>
      </c>
      <c r="T82">
        <f t="shared" si="27"/>
        <v>78</v>
      </c>
      <c r="U82">
        <f t="shared" si="28"/>
        <v>765674.63350128615</v>
      </c>
      <c r="V82">
        <f t="shared" si="29"/>
        <v>152</v>
      </c>
      <c r="W82">
        <f t="shared" si="30"/>
        <v>23.82385132579628</v>
      </c>
      <c r="X82">
        <f t="shared" si="31"/>
        <v>140</v>
      </c>
      <c r="Y82">
        <f t="shared" si="32"/>
        <v>109</v>
      </c>
      <c r="Z82">
        <v>0.70499999999999996</v>
      </c>
      <c r="AA82">
        <f t="shared" si="33"/>
        <v>80</v>
      </c>
      <c r="AB82">
        <v>0.76419999999999999</v>
      </c>
      <c r="AC82">
        <f t="shared" si="34"/>
        <v>0.73459999999999992</v>
      </c>
      <c r="AD82">
        <f t="shared" si="35"/>
        <v>72</v>
      </c>
      <c r="AE82">
        <v>0.40849999999999997</v>
      </c>
      <c r="AF82">
        <f t="shared" si="36"/>
        <v>204</v>
      </c>
      <c r="AG82">
        <v>0.6825</v>
      </c>
      <c r="AH82">
        <f t="shared" si="37"/>
        <v>103</v>
      </c>
      <c r="AI82">
        <f t="shared" si="38"/>
        <v>119.66666666666667</v>
      </c>
      <c r="AJ82">
        <f>IF(C82=1,(AI82/Z82),REF)</f>
        <v>169.73995271867614</v>
      </c>
      <c r="AK82">
        <f t="shared" si="39"/>
        <v>101</v>
      </c>
      <c r="AL82">
        <f>IF(B82=1,(AI82/AC82),REF)</f>
        <v>162.9004446864507</v>
      </c>
      <c r="AM82">
        <f t="shared" si="40"/>
        <v>101</v>
      </c>
      <c r="AN82">
        <f t="shared" si="41"/>
        <v>72</v>
      </c>
      <c r="AO82" t="str">
        <f t="shared" si="42"/>
        <v>Vermont</v>
      </c>
      <c r="AP82">
        <f t="shared" si="43"/>
        <v>0.47707291552710029</v>
      </c>
      <c r="AQ82">
        <f t="shared" si="44"/>
        <v>0.49952965908316443</v>
      </c>
      <c r="AR82">
        <f t="shared" si="45"/>
        <v>0.75071509354265131</v>
      </c>
      <c r="AS82" t="str">
        <f t="shared" si="46"/>
        <v>Vermont</v>
      </c>
      <c r="AT82">
        <f t="shared" si="47"/>
        <v>81</v>
      </c>
      <c r="AU82">
        <f t="shared" si="48"/>
        <v>75</v>
      </c>
      <c r="AV82">
        <v>76</v>
      </c>
      <c r="AW82" t="str">
        <f t="shared" si="49"/>
        <v>Vermont</v>
      </c>
      <c r="AX82" t="str">
        <f t="shared" si="50"/>
        <v/>
      </c>
      <c r="AY82">
        <v>81</v>
      </c>
      <c r="BG82" t="s">
        <v>106</v>
      </c>
      <c r="BH82">
        <v>1314.1314131413142</v>
      </c>
    </row>
    <row r="83" spans="2:60" x14ac:dyDescent="0.25">
      <c r="B83">
        <v>1</v>
      </c>
      <c r="C83">
        <v>1</v>
      </c>
      <c r="D83" t="s">
        <v>297</v>
      </c>
      <c r="E83">
        <v>72.977400000000003</v>
      </c>
      <c r="F83">
        <v>29</v>
      </c>
      <c r="G83">
        <v>70.867699999999999</v>
      </c>
      <c r="H83">
        <v>36</v>
      </c>
      <c r="I83">
        <v>116.166</v>
      </c>
      <c r="J83">
        <v>7</v>
      </c>
      <c r="K83">
        <v>112.063</v>
      </c>
      <c r="L83">
        <v>40</v>
      </c>
      <c r="M83">
        <v>100.85899999999999</v>
      </c>
      <c r="N83">
        <v>122</v>
      </c>
      <c r="O83">
        <v>104.98</v>
      </c>
      <c r="P83">
        <v>188</v>
      </c>
      <c r="Q83">
        <v>7.0824600000000002</v>
      </c>
      <c r="R83">
        <v>98</v>
      </c>
      <c r="S83">
        <f t="shared" si="26"/>
        <v>9.7057445181658958E-2</v>
      </c>
      <c r="T83">
        <f t="shared" si="27"/>
        <v>99</v>
      </c>
      <c r="U83">
        <f t="shared" si="28"/>
        <v>916458.65231610066</v>
      </c>
      <c r="V83">
        <f t="shared" si="29"/>
        <v>19</v>
      </c>
      <c r="W83">
        <f t="shared" si="30"/>
        <v>23.473730976966429</v>
      </c>
      <c r="X83">
        <f t="shared" si="31"/>
        <v>129</v>
      </c>
      <c r="Y83">
        <f t="shared" si="32"/>
        <v>114</v>
      </c>
      <c r="Z83">
        <v>0.69830000000000003</v>
      </c>
      <c r="AA83">
        <f t="shared" si="33"/>
        <v>85</v>
      </c>
      <c r="AB83">
        <v>0.71619999999999995</v>
      </c>
      <c r="AC83">
        <f t="shared" si="34"/>
        <v>0.70724999999999993</v>
      </c>
      <c r="AD83">
        <f t="shared" si="35"/>
        <v>82</v>
      </c>
      <c r="AE83">
        <v>0.46639999999999998</v>
      </c>
      <c r="AF83">
        <f t="shared" si="36"/>
        <v>183</v>
      </c>
      <c r="AG83">
        <v>0.74160000000000004</v>
      </c>
      <c r="AH83">
        <f t="shared" si="37"/>
        <v>78</v>
      </c>
      <c r="AI83">
        <f t="shared" si="38"/>
        <v>95.833333333333329</v>
      </c>
      <c r="AJ83">
        <f>IF(C83=1,(AI83/Z83),REF)</f>
        <v>137.23805432240201</v>
      </c>
      <c r="AK83">
        <f t="shared" si="39"/>
        <v>89</v>
      </c>
      <c r="AL83">
        <f>IF(B83=1,(AI83/AC83),REF)</f>
        <v>135.50135501355015</v>
      </c>
      <c r="AM83">
        <f t="shared" si="40"/>
        <v>86</v>
      </c>
      <c r="AN83">
        <f t="shared" si="41"/>
        <v>82</v>
      </c>
      <c r="AO83" t="str">
        <f t="shared" si="42"/>
        <v>South Dakota St.</v>
      </c>
      <c r="AP83">
        <f t="shared" si="43"/>
        <v>0.48269037498488582</v>
      </c>
      <c r="AQ83">
        <f t="shared" si="44"/>
        <v>0.48987037298137182</v>
      </c>
      <c r="AR83">
        <f t="shared" si="45"/>
        <v>0.74947076508552635</v>
      </c>
      <c r="AS83" t="str">
        <f t="shared" si="46"/>
        <v>South Dakota St.</v>
      </c>
      <c r="AT83">
        <f t="shared" si="47"/>
        <v>82</v>
      </c>
      <c r="AU83">
        <f t="shared" si="48"/>
        <v>82</v>
      </c>
      <c r="AV83">
        <v>79</v>
      </c>
      <c r="AW83" t="str">
        <f t="shared" si="49"/>
        <v>South Dakota St.</v>
      </c>
      <c r="AX83" t="str">
        <f t="shared" si="50"/>
        <v/>
      </c>
      <c r="AY83">
        <v>82</v>
      </c>
      <c r="BG83" t="s">
        <v>107</v>
      </c>
      <c r="BH83">
        <v>759.41080196399344</v>
      </c>
    </row>
    <row r="84" spans="2:60" x14ac:dyDescent="0.25">
      <c r="B84">
        <v>1</v>
      </c>
      <c r="C84">
        <v>1</v>
      </c>
      <c r="D84" t="s">
        <v>248</v>
      </c>
      <c r="E84">
        <v>67.208500000000001</v>
      </c>
      <c r="F84">
        <v>273</v>
      </c>
      <c r="G84">
        <v>65.876000000000005</v>
      </c>
      <c r="H84">
        <v>262</v>
      </c>
      <c r="I84">
        <v>100.649</v>
      </c>
      <c r="J84">
        <v>235</v>
      </c>
      <c r="K84">
        <v>108.87</v>
      </c>
      <c r="L84">
        <v>85</v>
      </c>
      <c r="M84">
        <v>106.626</v>
      </c>
      <c r="N84">
        <v>265</v>
      </c>
      <c r="O84">
        <v>101.274</v>
      </c>
      <c r="P84">
        <v>118</v>
      </c>
      <c r="Q84">
        <v>7.5957999999999997</v>
      </c>
      <c r="R84">
        <v>89</v>
      </c>
      <c r="S84">
        <f t="shared" si="26"/>
        <v>0.11302141842177706</v>
      </c>
      <c r="T84">
        <f t="shared" si="27"/>
        <v>88</v>
      </c>
      <c r="U84">
        <f t="shared" si="28"/>
        <v>796600.63543364999</v>
      </c>
      <c r="V84">
        <f t="shared" si="29"/>
        <v>113</v>
      </c>
      <c r="W84">
        <f t="shared" si="30"/>
        <v>24.064261541075723</v>
      </c>
      <c r="X84">
        <f t="shared" si="31"/>
        <v>157</v>
      </c>
      <c r="Y84">
        <f t="shared" si="32"/>
        <v>122.5</v>
      </c>
      <c r="Z84">
        <v>0.68910000000000005</v>
      </c>
      <c r="AA84">
        <f t="shared" si="33"/>
        <v>88</v>
      </c>
      <c r="AB84">
        <v>0.74950000000000006</v>
      </c>
      <c r="AC84">
        <f t="shared" si="34"/>
        <v>0.71930000000000005</v>
      </c>
      <c r="AD84">
        <f t="shared" si="35"/>
        <v>79</v>
      </c>
      <c r="AE84">
        <v>0.62239999999999995</v>
      </c>
      <c r="AF84">
        <f t="shared" si="36"/>
        <v>115</v>
      </c>
      <c r="AG84">
        <v>0.72899999999999998</v>
      </c>
      <c r="AH84">
        <f t="shared" si="37"/>
        <v>84</v>
      </c>
      <c r="AI84">
        <f t="shared" si="38"/>
        <v>100.25</v>
      </c>
      <c r="AJ84">
        <f>IF(C84=1,(AI84/Z84),REF)</f>
        <v>145.47961108692496</v>
      </c>
      <c r="AK84">
        <f t="shared" si="39"/>
        <v>90</v>
      </c>
      <c r="AL84">
        <f>IF(B84=1,(AI84/AC84),REF)</f>
        <v>139.37161128875294</v>
      </c>
      <c r="AM84">
        <f t="shared" si="40"/>
        <v>91</v>
      </c>
      <c r="AN84">
        <f t="shared" si="41"/>
        <v>79</v>
      </c>
      <c r="AO84" t="str">
        <f t="shared" si="42"/>
        <v>Oklahoma St.</v>
      </c>
      <c r="AP84">
        <f t="shared" si="43"/>
        <v>0.47356117436972184</v>
      </c>
      <c r="AQ84">
        <f t="shared" si="44"/>
        <v>0.49681558409053345</v>
      </c>
      <c r="AR84">
        <f t="shared" si="45"/>
        <v>0.74879710420851764</v>
      </c>
      <c r="AS84" t="str">
        <f t="shared" si="46"/>
        <v>Oklahoma St.</v>
      </c>
      <c r="AT84">
        <f t="shared" si="47"/>
        <v>83</v>
      </c>
      <c r="AU84">
        <f t="shared" si="48"/>
        <v>80.333333333333329</v>
      </c>
      <c r="AV84">
        <v>86</v>
      </c>
      <c r="AW84" t="str">
        <f t="shared" si="49"/>
        <v>Oklahoma St.</v>
      </c>
      <c r="AX84" t="str">
        <f t="shared" si="50"/>
        <v/>
      </c>
      <c r="AY84">
        <v>83</v>
      </c>
      <c r="BG84" t="s">
        <v>108</v>
      </c>
      <c r="BH84">
        <v>454.89543231713662</v>
      </c>
    </row>
    <row r="85" spans="2:60" x14ac:dyDescent="0.25">
      <c r="B85">
        <v>1</v>
      </c>
      <c r="C85">
        <v>1</v>
      </c>
      <c r="D85" t="s">
        <v>235</v>
      </c>
      <c r="E85">
        <v>66.215000000000003</v>
      </c>
      <c r="F85">
        <v>305</v>
      </c>
      <c r="G85">
        <v>66.029300000000006</v>
      </c>
      <c r="H85">
        <v>252</v>
      </c>
      <c r="I85">
        <v>112.96899999999999</v>
      </c>
      <c r="J85">
        <v>16</v>
      </c>
      <c r="K85">
        <v>111.465</v>
      </c>
      <c r="L85">
        <v>48</v>
      </c>
      <c r="M85">
        <v>104.428</v>
      </c>
      <c r="N85">
        <v>202</v>
      </c>
      <c r="O85">
        <v>102.718</v>
      </c>
      <c r="P85">
        <v>145</v>
      </c>
      <c r="Q85">
        <v>8.7468500000000002</v>
      </c>
      <c r="R85">
        <v>79</v>
      </c>
      <c r="S85">
        <f t="shared" si="26"/>
        <v>0.13209997734652268</v>
      </c>
      <c r="T85">
        <f t="shared" si="27"/>
        <v>79</v>
      </c>
      <c r="U85">
        <f t="shared" si="28"/>
        <v>822684.70678837516</v>
      </c>
      <c r="V85">
        <f t="shared" si="29"/>
        <v>86</v>
      </c>
      <c r="W85">
        <f t="shared" si="30"/>
        <v>24.984928112768969</v>
      </c>
      <c r="X85">
        <f t="shared" si="31"/>
        <v>198</v>
      </c>
      <c r="Y85">
        <f t="shared" si="32"/>
        <v>138.5</v>
      </c>
      <c r="Z85">
        <v>0.71760000000000002</v>
      </c>
      <c r="AA85">
        <f t="shared" si="33"/>
        <v>76</v>
      </c>
      <c r="AB85">
        <v>0.63129999999999997</v>
      </c>
      <c r="AC85">
        <f t="shared" si="34"/>
        <v>0.67444999999999999</v>
      </c>
      <c r="AD85">
        <f t="shared" si="35"/>
        <v>102</v>
      </c>
      <c r="AE85">
        <v>0.76690000000000003</v>
      </c>
      <c r="AF85">
        <f t="shared" si="36"/>
        <v>68</v>
      </c>
      <c r="AG85">
        <v>0.67159999999999997</v>
      </c>
      <c r="AH85">
        <f t="shared" si="37"/>
        <v>110</v>
      </c>
      <c r="AI85">
        <f t="shared" si="38"/>
        <v>97.25</v>
      </c>
      <c r="AJ85">
        <f>IF(C85=1,(AI85/Z85),REF)</f>
        <v>135.52118171683389</v>
      </c>
      <c r="AK85">
        <f t="shared" si="39"/>
        <v>88</v>
      </c>
      <c r="AL85">
        <f>IF(B85=1,(AI85/AC85),REF)</f>
        <v>144.19156349618208</v>
      </c>
      <c r="AM85">
        <f t="shared" si="40"/>
        <v>92</v>
      </c>
      <c r="AN85">
        <f t="shared" si="41"/>
        <v>88</v>
      </c>
      <c r="AO85" t="str">
        <f t="shared" si="42"/>
        <v>Northeastern</v>
      </c>
      <c r="AP85">
        <f t="shared" si="43"/>
        <v>0.49665608883849649</v>
      </c>
      <c r="AQ85">
        <f t="shared" si="44"/>
        <v>0.46425688810615084</v>
      </c>
      <c r="AR85">
        <f t="shared" si="45"/>
        <v>0.745867399121798</v>
      </c>
      <c r="AS85" t="str">
        <f t="shared" si="46"/>
        <v>Northeastern</v>
      </c>
      <c r="AT85">
        <f t="shared" si="47"/>
        <v>84</v>
      </c>
      <c r="AU85">
        <f t="shared" si="48"/>
        <v>91.333333333333329</v>
      </c>
      <c r="AV85">
        <v>87</v>
      </c>
      <c r="AW85" t="str">
        <f t="shared" si="49"/>
        <v>Northeastern</v>
      </c>
      <c r="AX85" t="str">
        <f t="shared" si="50"/>
        <v/>
      </c>
      <c r="AY85">
        <v>84</v>
      </c>
      <c r="BG85" t="s">
        <v>109</v>
      </c>
      <c r="BH85">
        <v>764.26161015587331</v>
      </c>
    </row>
    <row r="86" spans="2:60" x14ac:dyDescent="0.25">
      <c r="B86">
        <v>1</v>
      </c>
      <c r="C86">
        <v>1</v>
      </c>
      <c r="D86" t="s">
        <v>105</v>
      </c>
      <c r="E86">
        <v>69.421599999999998</v>
      </c>
      <c r="F86">
        <v>147</v>
      </c>
      <c r="G86">
        <v>66.918300000000002</v>
      </c>
      <c r="H86">
        <v>205</v>
      </c>
      <c r="I86">
        <v>110.28400000000001</v>
      </c>
      <c r="J86">
        <v>40</v>
      </c>
      <c r="K86">
        <v>109.13</v>
      </c>
      <c r="L86">
        <v>79</v>
      </c>
      <c r="M86">
        <v>99.882800000000003</v>
      </c>
      <c r="N86">
        <v>99</v>
      </c>
      <c r="O86">
        <v>99.299400000000006</v>
      </c>
      <c r="P86">
        <v>86</v>
      </c>
      <c r="Q86">
        <v>9.8309700000000007</v>
      </c>
      <c r="R86">
        <v>69</v>
      </c>
      <c r="S86">
        <f t="shared" si="26"/>
        <v>0.14160722311211482</v>
      </c>
      <c r="T86">
        <f t="shared" si="27"/>
        <v>72</v>
      </c>
      <c r="U86">
        <f t="shared" si="28"/>
        <v>826766.61096903984</v>
      </c>
      <c r="V86">
        <f t="shared" si="29"/>
        <v>82</v>
      </c>
      <c r="W86">
        <f t="shared" si="30"/>
        <v>22.574595649135226</v>
      </c>
      <c r="X86">
        <f t="shared" si="31"/>
        <v>88</v>
      </c>
      <c r="Y86">
        <f t="shared" si="32"/>
        <v>80</v>
      </c>
      <c r="Z86">
        <v>0.70520000000000005</v>
      </c>
      <c r="AA86">
        <f t="shared" si="33"/>
        <v>79</v>
      </c>
      <c r="AB86">
        <v>0.6482</v>
      </c>
      <c r="AC86">
        <f t="shared" si="34"/>
        <v>0.67670000000000008</v>
      </c>
      <c r="AD86">
        <f t="shared" si="35"/>
        <v>100</v>
      </c>
      <c r="AE86">
        <v>0.61919999999999997</v>
      </c>
      <c r="AF86">
        <f t="shared" si="36"/>
        <v>116</v>
      </c>
      <c r="AG86">
        <v>0.70099999999999996</v>
      </c>
      <c r="AH86">
        <f t="shared" si="37"/>
        <v>96</v>
      </c>
      <c r="AI86">
        <f t="shared" si="38"/>
        <v>91</v>
      </c>
      <c r="AJ86">
        <f>IF(C86=1,(AI86/Z86),REF)</f>
        <v>129.04140669313668</v>
      </c>
      <c r="AK86">
        <f t="shared" si="39"/>
        <v>83</v>
      </c>
      <c r="AL86">
        <f>IF(B86=1,(AI86/AC86),REF)</f>
        <v>134.47613418058222</v>
      </c>
      <c r="AM86">
        <f t="shared" si="40"/>
        <v>84</v>
      </c>
      <c r="AN86">
        <f t="shared" si="41"/>
        <v>83</v>
      </c>
      <c r="AO86" t="str">
        <f t="shared" si="42"/>
        <v>East Tennessee St.</v>
      </c>
      <c r="AP86">
        <f t="shared" si="43"/>
        <v>0.49047112744653271</v>
      </c>
      <c r="AQ86">
        <f t="shared" si="44"/>
        <v>0.46906630514899794</v>
      </c>
      <c r="AR86">
        <f t="shared" si="45"/>
        <v>0.7454401326987391</v>
      </c>
      <c r="AS86" t="str">
        <f t="shared" si="46"/>
        <v>East Tennessee St.</v>
      </c>
      <c r="AT86">
        <f t="shared" si="47"/>
        <v>85</v>
      </c>
      <c r="AU86">
        <f t="shared" si="48"/>
        <v>89.333333333333329</v>
      </c>
      <c r="AV86">
        <v>89</v>
      </c>
      <c r="AW86" t="str">
        <f t="shared" si="49"/>
        <v>East Tennessee St.</v>
      </c>
      <c r="AX86" t="str">
        <f t="shared" si="50"/>
        <v/>
      </c>
      <c r="AY86">
        <v>85</v>
      </c>
      <c r="BG86" t="s">
        <v>110</v>
      </c>
      <c r="BH86">
        <v>1334.2422176778005</v>
      </c>
    </row>
    <row r="87" spans="2:60" x14ac:dyDescent="0.25">
      <c r="B87">
        <v>1</v>
      </c>
      <c r="C87">
        <v>1</v>
      </c>
      <c r="D87" t="s">
        <v>252</v>
      </c>
      <c r="E87">
        <v>67.209699999999998</v>
      </c>
      <c r="F87">
        <v>272</v>
      </c>
      <c r="G87">
        <v>65.533600000000007</v>
      </c>
      <c r="H87">
        <v>281</v>
      </c>
      <c r="I87">
        <v>108.251</v>
      </c>
      <c r="J87">
        <v>68</v>
      </c>
      <c r="K87">
        <v>111.16800000000001</v>
      </c>
      <c r="L87">
        <v>49</v>
      </c>
      <c r="M87">
        <v>103.307</v>
      </c>
      <c r="N87">
        <v>179</v>
      </c>
      <c r="O87">
        <v>103.27800000000001</v>
      </c>
      <c r="P87">
        <v>151</v>
      </c>
      <c r="Q87">
        <v>7.8900600000000001</v>
      </c>
      <c r="R87">
        <v>85</v>
      </c>
      <c r="S87">
        <f t="shared" si="26"/>
        <v>0.11739376905416928</v>
      </c>
      <c r="T87">
        <f t="shared" si="27"/>
        <v>85</v>
      </c>
      <c r="U87">
        <f t="shared" si="28"/>
        <v>830599.26359777292</v>
      </c>
      <c r="V87">
        <f t="shared" si="29"/>
        <v>71</v>
      </c>
      <c r="W87">
        <f t="shared" si="30"/>
        <v>24.830219214047318</v>
      </c>
      <c r="X87">
        <f t="shared" si="31"/>
        <v>191</v>
      </c>
      <c r="Y87">
        <f t="shared" si="32"/>
        <v>138</v>
      </c>
      <c r="Z87">
        <v>0.69440000000000002</v>
      </c>
      <c r="AA87">
        <f t="shared" si="33"/>
        <v>86</v>
      </c>
      <c r="AB87">
        <v>0.6774</v>
      </c>
      <c r="AC87">
        <f t="shared" si="34"/>
        <v>0.68589999999999995</v>
      </c>
      <c r="AD87">
        <f t="shared" si="35"/>
        <v>92</v>
      </c>
      <c r="AE87">
        <v>0.69940000000000002</v>
      </c>
      <c r="AF87">
        <f t="shared" si="36"/>
        <v>88</v>
      </c>
      <c r="AG87">
        <v>0.73480000000000001</v>
      </c>
      <c r="AH87">
        <f t="shared" si="37"/>
        <v>83</v>
      </c>
      <c r="AI87">
        <f t="shared" si="38"/>
        <v>92.833333333333329</v>
      </c>
      <c r="AJ87">
        <f>IF(C87=1,(AI87/Z87),REF)</f>
        <v>133.68855606758831</v>
      </c>
      <c r="AK87">
        <f t="shared" si="39"/>
        <v>86</v>
      </c>
      <c r="AL87">
        <f>IF(B87=1,(AI87/AC87),REF)</f>
        <v>135.3452884288283</v>
      </c>
      <c r="AM87">
        <f t="shared" si="40"/>
        <v>85</v>
      </c>
      <c r="AN87">
        <f t="shared" si="41"/>
        <v>85</v>
      </c>
      <c r="AO87" t="str">
        <f t="shared" si="42"/>
        <v>Oregon St.</v>
      </c>
      <c r="AP87">
        <f t="shared" si="43"/>
        <v>0.48125398757876925</v>
      </c>
      <c r="AQ87">
        <f t="shared" si="44"/>
        <v>0.47513724018730735</v>
      </c>
      <c r="AR87">
        <f t="shared" si="45"/>
        <v>0.74446148682177371</v>
      </c>
      <c r="AS87" t="str">
        <f t="shared" si="46"/>
        <v>Oregon St.</v>
      </c>
      <c r="AT87">
        <f t="shared" si="47"/>
        <v>86</v>
      </c>
      <c r="AU87">
        <f t="shared" si="48"/>
        <v>87.666666666666671</v>
      </c>
      <c r="AV87">
        <v>90</v>
      </c>
      <c r="AW87" t="str">
        <f t="shared" si="49"/>
        <v>Oregon St.</v>
      </c>
      <c r="AX87" t="str">
        <f t="shared" si="50"/>
        <v/>
      </c>
      <c r="AY87">
        <v>86</v>
      </c>
      <c r="BG87" t="s">
        <v>111</v>
      </c>
      <c r="BH87">
        <v>738.77368342533191</v>
      </c>
    </row>
    <row r="88" spans="2:60" x14ac:dyDescent="0.25">
      <c r="B88">
        <v>1</v>
      </c>
      <c r="C88">
        <v>1</v>
      </c>
      <c r="D88" t="s">
        <v>368</v>
      </c>
      <c r="E88">
        <v>71.3797</v>
      </c>
      <c r="F88">
        <v>66</v>
      </c>
      <c r="G88">
        <v>70.179900000000004</v>
      </c>
      <c r="H88">
        <v>56</v>
      </c>
      <c r="I88">
        <v>100.946</v>
      </c>
      <c r="J88">
        <v>226</v>
      </c>
      <c r="K88">
        <v>109.05</v>
      </c>
      <c r="L88">
        <v>82</v>
      </c>
      <c r="M88">
        <v>106.307</v>
      </c>
      <c r="N88">
        <v>255</v>
      </c>
      <c r="O88">
        <v>101.789</v>
      </c>
      <c r="P88">
        <v>128</v>
      </c>
      <c r="Q88">
        <v>7.26105</v>
      </c>
      <c r="R88">
        <v>95</v>
      </c>
      <c r="S88">
        <f t="shared" si="26"/>
        <v>0.10172359928663186</v>
      </c>
      <c r="T88">
        <f t="shared" si="27"/>
        <v>97</v>
      </c>
      <c r="U88">
        <f t="shared" si="28"/>
        <v>848840.43287925003</v>
      </c>
      <c r="V88">
        <f t="shared" si="29"/>
        <v>57</v>
      </c>
      <c r="W88">
        <f t="shared" si="30"/>
        <v>22.842658028234968</v>
      </c>
      <c r="X88">
        <f t="shared" si="31"/>
        <v>95</v>
      </c>
      <c r="Y88">
        <f t="shared" si="32"/>
        <v>96</v>
      </c>
      <c r="Z88">
        <v>0.67159999999999997</v>
      </c>
      <c r="AA88">
        <f t="shared" si="33"/>
        <v>91</v>
      </c>
      <c r="AB88">
        <v>0.72260000000000002</v>
      </c>
      <c r="AC88">
        <f t="shared" si="34"/>
        <v>0.69710000000000005</v>
      </c>
      <c r="AD88">
        <f t="shared" si="35"/>
        <v>88</v>
      </c>
      <c r="AE88">
        <v>0.72909999999999997</v>
      </c>
      <c r="AF88">
        <f t="shared" si="36"/>
        <v>76</v>
      </c>
      <c r="AG88">
        <v>0.70250000000000001</v>
      </c>
      <c r="AH88">
        <f t="shared" si="37"/>
        <v>95</v>
      </c>
      <c r="AI88">
        <f t="shared" si="38"/>
        <v>84.833333333333329</v>
      </c>
      <c r="AJ88">
        <f>IF(C88=1,(AI88/Z88),REF)</f>
        <v>126.31526702402223</v>
      </c>
      <c r="AK88">
        <f t="shared" si="39"/>
        <v>80</v>
      </c>
      <c r="AL88">
        <f>IF(B88=1,(AI88/AC88),REF)</f>
        <v>121.69463969779561</v>
      </c>
      <c r="AM88">
        <f t="shared" si="40"/>
        <v>77</v>
      </c>
      <c r="AN88">
        <f t="shared" si="41"/>
        <v>77</v>
      </c>
      <c r="AO88" t="str">
        <f t="shared" si="42"/>
        <v>West Virginia</v>
      </c>
      <c r="AP88">
        <f t="shared" si="43"/>
        <v>0.46810055400615652</v>
      </c>
      <c r="AQ88">
        <f t="shared" si="44"/>
        <v>0.48805697063169579</v>
      </c>
      <c r="AR88">
        <f t="shared" si="45"/>
        <v>0.74438871504000348</v>
      </c>
      <c r="AS88" t="str">
        <f t="shared" si="46"/>
        <v>West Virginia</v>
      </c>
      <c r="AT88">
        <f t="shared" si="47"/>
        <v>87</v>
      </c>
      <c r="AU88">
        <f t="shared" si="48"/>
        <v>84</v>
      </c>
      <c r="AV88">
        <v>97</v>
      </c>
      <c r="AW88" t="str">
        <f t="shared" si="49"/>
        <v>West Virginia</v>
      </c>
      <c r="AX88" t="str">
        <f t="shared" si="50"/>
        <v/>
      </c>
      <c r="AY88">
        <v>87</v>
      </c>
      <c r="BG88" t="s">
        <v>112</v>
      </c>
      <c r="BH88">
        <v>948.1165600568587</v>
      </c>
    </row>
    <row r="89" spans="2:60" x14ac:dyDescent="0.25">
      <c r="B89">
        <v>1</v>
      </c>
      <c r="C89">
        <v>1</v>
      </c>
      <c r="D89" t="s">
        <v>346</v>
      </c>
      <c r="E89">
        <v>71.041499999999999</v>
      </c>
      <c r="F89">
        <v>80</v>
      </c>
      <c r="G89">
        <v>69.407300000000006</v>
      </c>
      <c r="H89">
        <v>81</v>
      </c>
      <c r="I89">
        <v>106.015</v>
      </c>
      <c r="J89">
        <v>109</v>
      </c>
      <c r="K89">
        <v>109.21599999999999</v>
      </c>
      <c r="L89">
        <v>78</v>
      </c>
      <c r="M89">
        <v>101.387</v>
      </c>
      <c r="N89">
        <v>134</v>
      </c>
      <c r="O89">
        <v>101.568</v>
      </c>
      <c r="P89">
        <v>120</v>
      </c>
      <c r="Q89">
        <v>7.6482099999999997</v>
      </c>
      <c r="R89">
        <v>88</v>
      </c>
      <c r="S89">
        <f t="shared" si="26"/>
        <v>0.10765538452876131</v>
      </c>
      <c r="T89">
        <f t="shared" si="27"/>
        <v>93</v>
      </c>
      <c r="U89">
        <f t="shared" si="28"/>
        <v>847392.57816422393</v>
      </c>
      <c r="V89">
        <f t="shared" si="29"/>
        <v>60</v>
      </c>
      <c r="W89">
        <f t="shared" si="30"/>
        <v>22.871724885812586</v>
      </c>
      <c r="X89">
        <f t="shared" si="31"/>
        <v>97</v>
      </c>
      <c r="Y89">
        <f t="shared" si="32"/>
        <v>95</v>
      </c>
      <c r="Z89">
        <v>0.66590000000000005</v>
      </c>
      <c r="AA89">
        <f t="shared" si="33"/>
        <v>93</v>
      </c>
      <c r="AB89">
        <v>0.74229999999999996</v>
      </c>
      <c r="AC89">
        <f t="shared" si="34"/>
        <v>0.70409999999999995</v>
      </c>
      <c r="AD89">
        <f t="shared" si="35"/>
        <v>83</v>
      </c>
      <c r="AE89">
        <v>0.77049999999999996</v>
      </c>
      <c r="AF89">
        <f t="shared" si="36"/>
        <v>66</v>
      </c>
      <c r="AG89">
        <v>0.64770000000000005</v>
      </c>
      <c r="AH89">
        <f t="shared" si="37"/>
        <v>119</v>
      </c>
      <c r="AI89">
        <f t="shared" si="38"/>
        <v>86</v>
      </c>
      <c r="AJ89">
        <f>IF(C89=1,(AI89/Z89),REF)</f>
        <v>129.14852079891875</v>
      </c>
      <c r="AK89">
        <f t="shared" si="39"/>
        <v>84</v>
      </c>
      <c r="AL89">
        <f>IF(B89=1,(AI89/AC89),REF)</f>
        <v>122.14174122993894</v>
      </c>
      <c r="AM89">
        <f t="shared" si="40"/>
        <v>78</v>
      </c>
      <c r="AN89">
        <f t="shared" si="41"/>
        <v>78</v>
      </c>
      <c r="AO89" t="str">
        <f t="shared" si="42"/>
        <v>USC</v>
      </c>
      <c r="AP89">
        <f t="shared" si="43"/>
        <v>0.463099298751807</v>
      </c>
      <c r="AQ89">
        <f t="shared" si="44"/>
        <v>0.49277709812552611</v>
      </c>
      <c r="AR89">
        <f t="shared" si="45"/>
        <v>0.74430116177036765</v>
      </c>
      <c r="AS89" t="str">
        <f t="shared" si="46"/>
        <v>USC</v>
      </c>
      <c r="AT89">
        <f t="shared" si="47"/>
        <v>88</v>
      </c>
      <c r="AU89">
        <f t="shared" si="48"/>
        <v>83</v>
      </c>
      <c r="AV89">
        <v>84</v>
      </c>
      <c r="AW89" t="str">
        <f t="shared" si="49"/>
        <v>USC</v>
      </c>
      <c r="AX89" t="str">
        <f t="shared" si="50"/>
        <v/>
      </c>
      <c r="AY89">
        <v>88</v>
      </c>
      <c r="BG89" t="s">
        <v>113</v>
      </c>
      <c r="BH89">
        <v>523.94916911045948</v>
      </c>
    </row>
    <row r="90" spans="2:60" x14ac:dyDescent="0.25">
      <c r="B90">
        <v>1</v>
      </c>
      <c r="C90">
        <v>1</v>
      </c>
      <c r="D90" t="s">
        <v>85</v>
      </c>
      <c r="E90">
        <v>69.456100000000006</v>
      </c>
      <c r="F90">
        <v>144</v>
      </c>
      <c r="G90">
        <v>67.620400000000004</v>
      </c>
      <c r="H90">
        <v>160</v>
      </c>
      <c r="I90">
        <v>105.81699999999999</v>
      </c>
      <c r="J90">
        <v>114</v>
      </c>
      <c r="K90">
        <v>106.529</v>
      </c>
      <c r="L90">
        <v>130</v>
      </c>
      <c r="M90">
        <v>96.959400000000002</v>
      </c>
      <c r="N90">
        <v>44</v>
      </c>
      <c r="O90">
        <v>96.108500000000006</v>
      </c>
      <c r="P90">
        <v>39</v>
      </c>
      <c r="Q90">
        <v>10.4208</v>
      </c>
      <c r="R90">
        <v>65</v>
      </c>
      <c r="S90">
        <f t="shared" si="26"/>
        <v>0.15003001896161733</v>
      </c>
      <c r="T90">
        <f t="shared" si="27"/>
        <v>64</v>
      </c>
      <c r="U90">
        <f t="shared" si="28"/>
        <v>788217.53896728007</v>
      </c>
      <c r="V90">
        <f t="shared" si="29"/>
        <v>129</v>
      </c>
      <c r="W90">
        <f t="shared" si="30"/>
        <v>21.414526930112149</v>
      </c>
      <c r="X90">
        <f t="shared" si="31"/>
        <v>38</v>
      </c>
      <c r="Y90">
        <f t="shared" si="32"/>
        <v>51</v>
      </c>
      <c r="Z90">
        <v>0.62229999999999996</v>
      </c>
      <c r="AA90">
        <f t="shared" si="33"/>
        <v>113</v>
      </c>
      <c r="AB90">
        <v>0.84379999999999999</v>
      </c>
      <c r="AC90">
        <f t="shared" si="34"/>
        <v>0.73304999999999998</v>
      </c>
      <c r="AD90">
        <f t="shared" si="35"/>
        <v>73</v>
      </c>
      <c r="AE90">
        <v>0.7823</v>
      </c>
      <c r="AF90">
        <f t="shared" si="36"/>
        <v>60</v>
      </c>
      <c r="AG90">
        <v>0.71499999999999997</v>
      </c>
      <c r="AH90">
        <f t="shared" si="37"/>
        <v>91</v>
      </c>
      <c r="AI90">
        <f t="shared" si="38"/>
        <v>78</v>
      </c>
      <c r="AJ90">
        <f>IF(C90=1,(AI90/Z90),REF)</f>
        <v>125.34147517274627</v>
      </c>
      <c r="AK90">
        <f t="shared" si="39"/>
        <v>79</v>
      </c>
      <c r="AL90">
        <f>IF(B90=1,(AI90/AC90),REF)</f>
        <v>106.40474728872519</v>
      </c>
      <c r="AM90">
        <f t="shared" si="40"/>
        <v>72</v>
      </c>
      <c r="AN90">
        <f t="shared" si="41"/>
        <v>72</v>
      </c>
      <c r="AO90" t="str">
        <f t="shared" si="42"/>
        <v>Colorado</v>
      </c>
      <c r="AP90">
        <f t="shared" si="43"/>
        <v>0.43407459920498831</v>
      </c>
      <c r="AQ90">
        <f t="shared" si="44"/>
        <v>0.52016374595911941</v>
      </c>
      <c r="AR90">
        <f t="shared" si="45"/>
        <v>0.74379070616641874</v>
      </c>
      <c r="AS90" t="str">
        <f t="shared" si="46"/>
        <v>Colorado</v>
      </c>
      <c r="AT90">
        <f t="shared" si="47"/>
        <v>89</v>
      </c>
      <c r="AU90">
        <f t="shared" si="48"/>
        <v>78</v>
      </c>
      <c r="AV90">
        <v>75</v>
      </c>
      <c r="AW90" t="str">
        <f t="shared" si="49"/>
        <v>Colorado</v>
      </c>
      <c r="AX90" t="str">
        <f t="shared" si="50"/>
        <v/>
      </c>
      <c r="AY90">
        <v>89</v>
      </c>
      <c r="BG90" t="s">
        <v>114</v>
      </c>
      <c r="BH90">
        <v>546.43499101258237</v>
      </c>
    </row>
    <row r="91" spans="2:60" x14ac:dyDescent="0.25">
      <c r="B91">
        <v>1</v>
      </c>
      <c r="C91">
        <v>1</v>
      </c>
      <c r="D91" t="s">
        <v>343</v>
      </c>
      <c r="E91">
        <v>69.034300000000002</v>
      </c>
      <c r="F91">
        <v>172</v>
      </c>
      <c r="G91">
        <v>67.413499999999999</v>
      </c>
      <c r="H91">
        <v>180</v>
      </c>
      <c r="I91">
        <v>106.462</v>
      </c>
      <c r="J91">
        <v>101</v>
      </c>
      <c r="K91">
        <v>106.538</v>
      </c>
      <c r="L91">
        <v>129</v>
      </c>
      <c r="M91">
        <v>99.2119</v>
      </c>
      <c r="N91">
        <v>78</v>
      </c>
      <c r="O91">
        <v>97.944100000000006</v>
      </c>
      <c r="P91">
        <v>66</v>
      </c>
      <c r="Q91">
        <v>8.5941899999999993</v>
      </c>
      <c r="R91">
        <v>81</v>
      </c>
      <c r="S91">
        <f t="shared" si="26"/>
        <v>0.1244873924990909</v>
      </c>
      <c r="T91">
        <f t="shared" si="27"/>
        <v>81</v>
      </c>
      <c r="U91">
        <f t="shared" si="28"/>
        <v>783563.15248472907</v>
      </c>
      <c r="V91">
        <f t="shared" si="29"/>
        <v>133</v>
      </c>
      <c r="W91">
        <f t="shared" si="30"/>
        <v>22.207533316294526</v>
      </c>
      <c r="X91">
        <f t="shared" si="31"/>
        <v>67</v>
      </c>
      <c r="Y91">
        <f t="shared" si="32"/>
        <v>74</v>
      </c>
      <c r="Z91">
        <v>0.72350000000000003</v>
      </c>
      <c r="AA91">
        <f t="shared" si="33"/>
        <v>75</v>
      </c>
      <c r="AB91">
        <v>0.58909999999999996</v>
      </c>
      <c r="AC91">
        <f t="shared" si="34"/>
        <v>0.65629999999999999</v>
      </c>
      <c r="AD91">
        <f t="shared" si="35"/>
        <v>109</v>
      </c>
      <c r="AE91">
        <v>0.70940000000000003</v>
      </c>
      <c r="AF91">
        <f t="shared" si="36"/>
        <v>83</v>
      </c>
      <c r="AG91">
        <v>0.69420000000000004</v>
      </c>
      <c r="AH91">
        <f t="shared" si="37"/>
        <v>99</v>
      </c>
      <c r="AI91">
        <f t="shared" si="38"/>
        <v>96.5</v>
      </c>
      <c r="AJ91">
        <f>IF(C91=1,(AI91/Z91),REF)</f>
        <v>133.37940566689701</v>
      </c>
      <c r="AK91">
        <f t="shared" si="39"/>
        <v>85</v>
      </c>
      <c r="AL91">
        <f>IF(B91=1,(AI91/AC91),REF)</f>
        <v>147.03641627304586</v>
      </c>
      <c r="AM91">
        <f t="shared" si="40"/>
        <v>93</v>
      </c>
      <c r="AN91">
        <f t="shared" si="41"/>
        <v>85</v>
      </c>
      <c r="AO91" t="str">
        <f t="shared" si="42"/>
        <v>UNC Greensboro</v>
      </c>
      <c r="AP91">
        <f t="shared" si="43"/>
        <v>0.50153784525832568</v>
      </c>
      <c r="AQ91">
        <f t="shared" si="44"/>
        <v>0.45088158223557623</v>
      </c>
      <c r="AR91">
        <f t="shared" si="45"/>
        <v>0.74322327204607797</v>
      </c>
      <c r="AS91" t="str">
        <f t="shared" si="46"/>
        <v>UNC Greensboro</v>
      </c>
      <c r="AT91">
        <f t="shared" si="47"/>
        <v>90</v>
      </c>
      <c r="AU91">
        <f t="shared" si="48"/>
        <v>94.666666666666671</v>
      </c>
      <c r="AV91">
        <v>91</v>
      </c>
      <c r="AW91" t="str">
        <f t="shared" si="49"/>
        <v>UNC Greensboro</v>
      </c>
      <c r="AX91" t="str">
        <f t="shared" si="50"/>
        <v/>
      </c>
      <c r="AY91">
        <v>90</v>
      </c>
      <c r="BG91" t="s">
        <v>115</v>
      </c>
      <c r="BH91">
        <v>32.80714566597382</v>
      </c>
    </row>
    <row r="92" spans="2:60" x14ac:dyDescent="0.25">
      <c r="B92">
        <v>1</v>
      </c>
      <c r="C92">
        <v>1</v>
      </c>
      <c r="D92" t="s">
        <v>241</v>
      </c>
      <c r="E92">
        <v>66.841800000000006</v>
      </c>
      <c r="F92">
        <v>286</v>
      </c>
      <c r="G92">
        <v>65.831999999999994</v>
      </c>
      <c r="H92">
        <v>264</v>
      </c>
      <c r="I92">
        <v>97.637200000000007</v>
      </c>
      <c r="J92">
        <v>296</v>
      </c>
      <c r="K92">
        <v>102.913</v>
      </c>
      <c r="L92">
        <v>197</v>
      </c>
      <c r="M92">
        <v>96.612200000000001</v>
      </c>
      <c r="N92">
        <v>41</v>
      </c>
      <c r="O92">
        <v>93.358699999999999</v>
      </c>
      <c r="P92">
        <v>19</v>
      </c>
      <c r="Q92">
        <v>9.5538900000000009</v>
      </c>
      <c r="R92">
        <v>74</v>
      </c>
      <c r="S92">
        <f t="shared" si="26"/>
        <v>0.14293899924897291</v>
      </c>
      <c r="T92">
        <f t="shared" si="27"/>
        <v>71</v>
      </c>
      <c r="U92">
        <f t="shared" si="28"/>
        <v>707927.22338598419</v>
      </c>
      <c r="V92">
        <f t="shared" si="29"/>
        <v>227</v>
      </c>
      <c r="W92">
        <f t="shared" si="30"/>
        <v>21.242202097677026</v>
      </c>
      <c r="X92">
        <f t="shared" si="31"/>
        <v>30</v>
      </c>
      <c r="Y92">
        <f t="shared" si="32"/>
        <v>50.5</v>
      </c>
      <c r="Z92">
        <v>0.65059999999999996</v>
      </c>
      <c r="AA92">
        <f t="shared" si="33"/>
        <v>101</v>
      </c>
      <c r="AB92">
        <v>0.79410000000000003</v>
      </c>
      <c r="AC92">
        <f t="shared" si="34"/>
        <v>0.72235000000000005</v>
      </c>
      <c r="AD92">
        <f t="shared" si="35"/>
        <v>77</v>
      </c>
      <c r="AE92">
        <v>0.64049999999999996</v>
      </c>
      <c r="AF92">
        <f t="shared" si="36"/>
        <v>108</v>
      </c>
      <c r="AG92">
        <v>0.83289999999999997</v>
      </c>
      <c r="AH92">
        <f t="shared" si="37"/>
        <v>47</v>
      </c>
      <c r="AI92">
        <f t="shared" si="38"/>
        <v>96.75</v>
      </c>
      <c r="AJ92">
        <f>IF(C92=1,(AI92/Z92),REF)</f>
        <v>148.70888410697819</v>
      </c>
      <c r="AK92">
        <f t="shared" si="39"/>
        <v>91</v>
      </c>
      <c r="AL92">
        <f>IF(B92=1,(AI92/AC92),REF)</f>
        <v>133.9378417664567</v>
      </c>
      <c r="AM92">
        <f t="shared" si="40"/>
        <v>83</v>
      </c>
      <c r="AN92">
        <f t="shared" si="41"/>
        <v>77</v>
      </c>
      <c r="AO92" t="str">
        <f t="shared" si="42"/>
        <v>Northwestern</v>
      </c>
      <c r="AP92">
        <f t="shared" si="43"/>
        <v>0.44612280028647272</v>
      </c>
      <c r="AQ92">
        <f t="shared" si="44"/>
        <v>0.50091026261744542</v>
      </c>
      <c r="AR92">
        <f t="shared" si="45"/>
        <v>0.74153910473186735</v>
      </c>
      <c r="AS92" t="str">
        <f t="shared" si="46"/>
        <v>Northwestern</v>
      </c>
      <c r="AT92">
        <f t="shared" si="47"/>
        <v>91</v>
      </c>
      <c r="AU92">
        <f t="shared" si="48"/>
        <v>81.666666666666671</v>
      </c>
      <c r="AV92">
        <v>83</v>
      </c>
      <c r="AW92" t="str">
        <f t="shared" si="49"/>
        <v>Northwestern</v>
      </c>
      <c r="AX92" t="str">
        <f t="shared" si="50"/>
        <v/>
      </c>
      <c r="AY92">
        <v>91</v>
      </c>
      <c r="BG92" t="s">
        <v>116</v>
      </c>
      <c r="BH92">
        <v>1687.9677605066206</v>
      </c>
    </row>
    <row r="93" spans="2:60" x14ac:dyDescent="0.25">
      <c r="B93">
        <v>1</v>
      </c>
      <c r="C93">
        <v>1</v>
      </c>
      <c r="D93" t="s">
        <v>128</v>
      </c>
      <c r="E93">
        <v>74.320800000000006</v>
      </c>
      <c r="F93">
        <v>12</v>
      </c>
      <c r="G93">
        <v>73.0261</v>
      </c>
      <c r="H93">
        <v>13</v>
      </c>
      <c r="I93">
        <v>107.31100000000001</v>
      </c>
      <c r="J93">
        <v>80</v>
      </c>
      <c r="K93">
        <v>108.40900000000001</v>
      </c>
      <c r="L93">
        <v>93</v>
      </c>
      <c r="M93">
        <v>102.42400000000001</v>
      </c>
      <c r="N93">
        <v>158</v>
      </c>
      <c r="O93">
        <v>102.00700000000001</v>
      </c>
      <c r="P93">
        <v>131</v>
      </c>
      <c r="Q93">
        <v>6.4015199999999997</v>
      </c>
      <c r="R93">
        <v>102</v>
      </c>
      <c r="S93">
        <f t="shared" si="26"/>
        <v>8.6140084606193698E-2</v>
      </c>
      <c r="T93">
        <f t="shared" si="27"/>
        <v>108</v>
      </c>
      <c r="U93">
        <f t="shared" si="28"/>
        <v>873456.04041294497</v>
      </c>
      <c r="V93">
        <f t="shared" si="29"/>
        <v>40</v>
      </c>
      <c r="W93">
        <f t="shared" si="30"/>
        <v>22.013930173844635</v>
      </c>
      <c r="X93">
        <f t="shared" si="31"/>
        <v>59</v>
      </c>
      <c r="Y93">
        <f t="shared" si="32"/>
        <v>83.5</v>
      </c>
      <c r="Z93">
        <v>0.70130000000000003</v>
      </c>
      <c r="AA93">
        <f t="shared" si="33"/>
        <v>83</v>
      </c>
      <c r="AB93">
        <v>0.60560000000000003</v>
      </c>
      <c r="AC93">
        <f t="shared" si="34"/>
        <v>0.65345000000000009</v>
      </c>
      <c r="AD93">
        <f t="shared" si="35"/>
        <v>112</v>
      </c>
      <c r="AE93">
        <v>0.76910000000000001</v>
      </c>
      <c r="AF93">
        <f t="shared" si="36"/>
        <v>67</v>
      </c>
      <c r="AG93">
        <v>0.625</v>
      </c>
      <c r="AH93">
        <f t="shared" si="37"/>
        <v>126</v>
      </c>
      <c r="AI93">
        <f t="shared" si="38"/>
        <v>89.416666666666671</v>
      </c>
      <c r="AJ93">
        <f>IF(C93=1,(AI93/Z93),REF)</f>
        <v>127.50130709634489</v>
      </c>
      <c r="AK93">
        <f t="shared" si="39"/>
        <v>82</v>
      </c>
      <c r="AL93">
        <f>IF(B93=1,(AI93/AC93),REF)</f>
        <v>136.83780957482082</v>
      </c>
      <c r="AM93">
        <f t="shared" si="40"/>
        <v>88</v>
      </c>
      <c r="AN93">
        <f t="shared" si="41"/>
        <v>82</v>
      </c>
      <c r="AO93" t="str">
        <f t="shared" si="42"/>
        <v>Georgia Southern</v>
      </c>
      <c r="AP93">
        <f t="shared" si="43"/>
        <v>0.48834464222150054</v>
      </c>
      <c r="AQ93">
        <f t="shared" si="44"/>
        <v>0.45216228309477186</v>
      </c>
      <c r="AR93">
        <f t="shared" si="45"/>
        <v>0.73949084347631955</v>
      </c>
      <c r="AS93" t="str">
        <f t="shared" si="46"/>
        <v>Georgia Southern</v>
      </c>
      <c r="AT93">
        <f t="shared" si="47"/>
        <v>92</v>
      </c>
      <c r="AU93">
        <f t="shared" si="48"/>
        <v>95.333333333333329</v>
      </c>
      <c r="AV93">
        <v>99</v>
      </c>
      <c r="AW93" t="str">
        <f t="shared" si="49"/>
        <v>Georgia Southern</v>
      </c>
      <c r="AX93" t="str">
        <f t="shared" si="50"/>
        <v/>
      </c>
      <c r="AY93">
        <v>92</v>
      </c>
      <c r="BG93" t="s">
        <v>117</v>
      </c>
      <c r="BH93">
        <v>322.75862068965517</v>
      </c>
    </row>
    <row r="94" spans="2:60" x14ac:dyDescent="0.25">
      <c r="B94">
        <v>1</v>
      </c>
      <c r="C94">
        <v>1</v>
      </c>
      <c r="D94" t="s">
        <v>62</v>
      </c>
      <c r="E94">
        <v>67.115799999999993</v>
      </c>
      <c r="F94">
        <v>277</v>
      </c>
      <c r="G94">
        <v>65.935000000000002</v>
      </c>
      <c r="H94">
        <v>260</v>
      </c>
      <c r="I94">
        <v>106.389</v>
      </c>
      <c r="J94">
        <v>104</v>
      </c>
      <c r="K94">
        <v>110.842</v>
      </c>
      <c r="L94">
        <v>50</v>
      </c>
      <c r="M94">
        <v>104.518</v>
      </c>
      <c r="N94">
        <v>204</v>
      </c>
      <c r="O94">
        <v>100.919</v>
      </c>
      <c r="P94">
        <v>110</v>
      </c>
      <c r="Q94">
        <v>9.9231999999999996</v>
      </c>
      <c r="R94">
        <v>68</v>
      </c>
      <c r="S94">
        <f t="shared" si="26"/>
        <v>0.14784894167990253</v>
      </c>
      <c r="T94">
        <f t="shared" si="27"/>
        <v>65</v>
      </c>
      <c r="U94">
        <f t="shared" si="28"/>
        <v>824581.29347803106</v>
      </c>
      <c r="V94">
        <f t="shared" si="29"/>
        <v>85</v>
      </c>
      <c r="W94">
        <f t="shared" si="30"/>
        <v>23.962489210568702</v>
      </c>
      <c r="X94">
        <f t="shared" si="31"/>
        <v>150</v>
      </c>
      <c r="Y94">
        <f t="shared" si="32"/>
        <v>107.5</v>
      </c>
      <c r="Z94">
        <v>0.60709999999999997</v>
      </c>
      <c r="AA94">
        <f t="shared" si="33"/>
        <v>117</v>
      </c>
      <c r="AB94">
        <v>0.85809999999999997</v>
      </c>
      <c r="AC94">
        <f t="shared" si="34"/>
        <v>0.73259999999999992</v>
      </c>
      <c r="AD94">
        <f t="shared" si="35"/>
        <v>74</v>
      </c>
      <c r="AE94">
        <v>0.4531</v>
      </c>
      <c r="AF94">
        <f t="shared" si="36"/>
        <v>188</v>
      </c>
      <c r="AG94">
        <v>0.84770000000000001</v>
      </c>
      <c r="AH94">
        <f t="shared" si="37"/>
        <v>40</v>
      </c>
      <c r="AI94">
        <f t="shared" si="38"/>
        <v>93.25</v>
      </c>
      <c r="AJ94">
        <f>IF(C94=1,(AI94/Z94),REF)</f>
        <v>153.59907758194697</v>
      </c>
      <c r="AK94">
        <f t="shared" si="39"/>
        <v>92</v>
      </c>
      <c r="AL94">
        <f>IF(B94=1,(AI94/AC94),REF)</f>
        <v>127.2863772863773</v>
      </c>
      <c r="AM94">
        <f t="shared" si="40"/>
        <v>79</v>
      </c>
      <c r="AN94">
        <f t="shared" si="41"/>
        <v>74</v>
      </c>
      <c r="AO94" t="str">
        <f t="shared" si="42"/>
        <v>Butler</v>
      </c>
      <c r="AP94">
        <f t="shared" si="43"/>
        <v>0.4149496706493257</v>
      </c>
      <c r="AQ94">
        <f t="shared" si="44"/>
        <v>0.51061233718812582</v>
      </c>
      <c r="AR94">
        <f t="shared" si="45"/>
        <v>0.73476795860248423</v>
      </c>
      <c r="AS94" t="str">
        <f t="shared" si="46"/>
        <v>Butler</v>
      </c>
      <c r="AT94">
        <f t="shared" si="47"/>
        <v>93</v>
      </c>
      <c r="AU94">
        <f t="shared" si="48"/>
        <v>80.333333333333329</v>
      </c>
      <c r="AV94">
        <v>85</v>
      </c>
      <c r="AW94" t="str">
        <f t="shared" si="49"/>
        <v>Butler</v>
      </c>
      <c r="AX94" t="str">
        <f t="shared" si="50"/>
        <v/>
      </c>
      <c r="AY94">
        <v>93</v>
      </c>
      <c r="BG94" t="s">
        <v>118</v>
      </c>
      <c r="BH94">
        <v>659.5001343724806</v>
      </c>
    </row>
    <row r="95" spans="2:60" x14ac:dyDescent="0.25">
      <c r="B95">
        <v>1</v>
      </c>
      <c r="C95">
        <v>1</v>
      </c>
      <c r="D95" t="s">
        <v>140</v>
      </c>
      <c r="E95">
        <v>67.778099999999995</v>
      </c>
      <c r="F95">
        <v>241</v>
      </c>
      <c r="G95">
        <v>67.221000000000004</v>
      </c>
      <c r="H95">
        <v>189</v>
      </c>
      <c r="I95">
        <v>119.18</v>
      </c>
      <c r="J95">
        <v>2</v>
      </c>
      <c r="K95">
        <v>116.264</v>
      </c>
      <c r="L95">
        <v>17</v>
      </c>
      <c r="M95">
        <v>105.003</v>
      </c>
      <c r="N95">
        <v>223</v>
      </c>
      <c r="O95">
        <v>108.791</v>
      </c>
      <c r="P95">
        <v>259</v>
      </c>
      <c r="Q95">
        <v>7.4736099999999999</v>
      </c>
      <c r="R95">
        <v>94</v>
      </c>
      <c r="S95">
        <f t="shared" si="26"/>
        <v>0.11025685287725681</v>
      </c>
      <c r="T95">
        <f t="shared" si="27"/>
        <v>89</v>
      </c>
      <c r="U95">
        <f t="shared" si="28"/>
        <v>916178.11053125747</v>
      </c>
      <c r="V95">
        <f t="shared" si="29"/>
        <v>20</v>
      </c>
      <c r="W95">
        <f t="shared" si="30"/>
        <v>26.75835183495176</v>
      </c>
      <c r="X95">
        <f t="shared" si="31"/>
        <v>287</v>
      </c>
      <c r="Y95">
        <f t="shared" si="32"/>
        <v>188</v>
      </c>
      <c r="Z95">
        <v>0.68069999999999997</v>
      </c>
      <c r="AA95">
        <f t="shared" si="33"/>
        <v>89</v>
      </c>
      <c r="AB95">
        <v>0.66449999999999998</v>
      </c>
      <c r="AC95">
        <f t="shared" si="34"/>
        <v>0.67259999999999998</v>
      </c>
      <c r="AD95">
        <f t="shared" si="35"/>
        <v>103</v>
      </c>
      <c r="AE95">
        <v>0.53920000000000001</v>
      </c>
      <c r="AF95">
        <f t="shared" si="36"/>
        <v>149</v>
      </c>
      <c r="AG95">
        <v>0.69540000000000002</v>
      </c>
      <c r="AH95">
        <f t="shared" si="37"/>
        <v>98</v>
      </c>
      <c r="AI95">
        <f t="shared" si="38"/>
        <v>107.83333333333333</v>
      </c>
      <c r="AJ95">
        <f>IF(C95=1,(AI95/Z95),REF)</f>
        <v>158.41535674061015</v>
      </c>
      <c r="AK95">
        <f t="shared" si="39"/>
        <v>94</v>
      </c>
      <c r="AL95">
        <f>IF(B95=1,(AI95/AC95),REF)</f>
        <v>160.32312419466746</v>
      </c>
      <c r="AM95">
        <f t="shared" si="40"/>
        <v>100</v>
      </c>
      <c r="AN95">
        <f t="shared" si="41"/>
        <v>94</v>
      </c>
      <c r="AO95" t="str">
        <f t="shared" si="42"/>
        <v>Hofstra</v>
      </c>
      <c r="AP95">
        <f t="shared" si="43"/>
        <v>0.46382064419065078</v>
      </c>
      <c r="AQ95">
        <f t="shared" si="44"/>
        <v>0.45809951118209175</v>
      </c>
      <c r="AR95">
        <f t="shared" si="45"/>
        <v>0.73361014017845672</v>
      </c>
      <c r="AS95" t="str">
        <f t="shared" si="46"/>
        <v>Hofstra</v>
      </c>
      <c r="AT95">
        <f t="shared" si="47"/>
        <v>94</v>
      </c>
      <c r="AU95">
        <f t="shared" si="48"/>
        <v>97</v>
      </c>
      <c r="AV95">
        <v>98</v>
      </c>
      <c r="AW95" t="str">
        <f t="shared" si="49"/>
        <v>Hofstra</v>
      </c>
      <c r="AX95" t="str">
        <f t="shared" si="50"/>
        <v/>
      </c>
      <c r="AY95">
        <v>94</v>
      </c>
      <c r="BG95" t="s">
        <v>119</v>
      </c>
      <c r="BH95">
        <v>25.268336314847943</v>
      </c>
    </row>
    <row r="96" spans="2:60" x14ac:dyDescent="0.25">
      <c r="B96">
        <v>1</v>
      </c>
      <c r="C96">
        <v>1</v>
      </c>
      <c r="D96" t="s">
        <v>298</v>
      </c>
      <c r="E96">
        <v>69.193299999999994</v>
      </c>
      <c r="F96">
        <v>160</v>
      </c>
      <c r="G96">
        <v>67.072000000000003</v>
      </c>
      <c r="H96">
        <v>197</v>
      </c>
      <c r="I96">
        <v>101.52800000000001</v>
      </c>
      <c r="J96">
        <v>215</v>
      </c>
      <c r="K96">
        <v>102.286</v>
      </c>
      <c r="L96">
        <v>208</v>
      </c>
      <c r="M96">
        <v>95.898200000000003</v>
      </c>
      <c r="N96">
        <v>35</v>
      </c>
      <c r="O96">
        <v>97.248999999999995</v>
      </c>
      <c r="P96">
        <v>61</v>
      </c>
      <c r="Q96">
        <v>5.0373000000000001</v>
      </c>
      <c r="R96">
        <v>122</v>
      </c>
      <c r="S96">
        <f t="shared" si="26"/>
        <v>7.279606551501383E-2</v>
      </c>
      <c r="T96">
        <f t="shared" si="27"/>
        <v>121</v>
      </c>
      <c r="U96">
        <f t="shared" si="28"/>
        <v>723929.76683036669</v>
      </c>
      <c r="V96">
        <f t="shared" si="29"/>
        <v>209</v>
      </c>
      <c r="W96">
        <f t="shared" si="30"/>
        <v>21.905450395046966</v>
      </c>
      <c r="X96">
        <f t="shared" si="31"/>
        <v>53</v>
      </c>
      <c r="Y96">
        <f t="shared" si="32"/>
        <v>87</v>
      </c>
      <c r="Z96">
        <v>0.69430000000000003</v>
      </c>
      <c r="AA96">
        <f t="shared" si="33"/>
        <v>87</v>
      </c>
      <c r="AB96">
        <v>0.65620000000000001</v>
      </c>
      <c r="AC96">
        <f t="shared" si="34"/>
        <v>0.67525000000000002</v>
      </c>
      <c r="AD96">
        <f t="shared" si="35"/>
        <v>101</v>
      </c>
      <c r="AE96">
        <v>0.56530000000000002</v>
      </c>
      <c r="AF96">
        <f t="shared" si="36"/>
        <v>138</v>
      </c>
      <c r="AG96">
        <v>0.63790000000000002</v>
      </c>
      <c r="AH96">
        <f t="shared" si="37"/>
        <v>123</v>
      </c>
      <c r="AI96">
        <f t="shared" si="38"/>
        <v>129.83333333333334</v>
      </c>
      <c r="AJ96">
        <f>IF(C96=1,(AI96/Z96),REF)</f>
        <v>186.99889577032025</v>
      </c>
      <c r="AK96">
        <f t="shared" si="39"/>
        <v>110</v>
      </c>
      <c r="AL96">
        <f>IF(B96=1,(AI96/AC96),REF)</f>
        <v>192.274466247069</v>
      </c>
      <c r="AM96">
        <f t="shared" si="40"/>
        <v>116</v>
      </c>
      <c r="AN96">
        <f t="shared" si="41"/>
        <v>101</v>
      </c>
      <c r="AO96" t="str">
        <f t="shared" si="42"/>
        <v>South Florida</v>
      </c>
      <c r="AP96">
        <f t="shared" si="43"/>
        <v>0.46530456482713789</v>
      </c>
      <c r="AQ96">
        <f t="shared" si="44"/>
        <v>0.45162192080212704</v>
      </c>
      <c r="AR96">
        <f t="shared" si="45"/>
        <v>0.73201808170948379</v>
      </c>
      <c r="AS96" t="str">
        <f t="shared" si="46"/>
        <v>South Florida</v>
      </c>
      <c r="AT96">
        <f t="shared" si="47"/>
        <v>95</v>
      </c>
      <c r="AU96">
        <f t="shared" si="48"/>
        <v>99</v>
      </c>
      <c r="AV96">
        <v>103</v>
      </c>
      <c r="AW96" t="str">
        <f t="shared" si="49"/>
        <v>South Florida</v>
      </c>
      <c r="AX96" t="str">
        <f t="shared" si="50"/>
        <v/>
      </c>
      <c r="AY96">
        <v>95</v>
      </c>
      <c r="BG96" t="s">
        <v>120</v>
      </c>
      <c r="BH96">
        <v>673.3515648738985</v>
      </c>
    </row>
    <row r="97" spans="2:60" x14ac:dyDescent="0.25">
      <c r="B97">
        <v>1</v>
      </c>
      <c r="C97">
        <v>1</v>
      </c>
      <c r="D97" t="s">
        <v>292</v>
      </c>
      <c r="E97">
        <v>66.206999999999994</v>
      </c>
      <c r="F97">
        <v>306</v>
      </c>
      <c r="G97">
        <v>64.865700000000004</v>
      </c>
      <c r="H97">
        <v>308</v>
      </c>
      <c r="I97">
        <v>108.877</v>
      </c>
      <c r="J97">
        <v>56</v>
      </c>
      <c r="K97">
        <v>111.979</v>
      </c>
      <c r="L97">
        <v>42</v>
      </c>
      <c r="M97">
        <v>106.479</v>
      </c>
      <c r="N97">
        <v>260</v>
      </c>
      <c r="O97">
        <v>106.80500000000001</v>
      </c>
      <c r="P97">
        <v>229</v>
      </c>
      <c r="Q97">
        <v>5.17394</v>
      </c>
      <c r="R97">
        <v>117</v>
      </c>
      <c r="S97">
        <f t="shared" si="26"/>
        <v>7.8148836225776619E-2</v>
      </c>
      <c r="T97">
        <f t="shared" si="27"/>
        <v>115</v>
      </c>
      <c r="U97">
        <f t="shared" si="28"/>
        <v>830189.19946928695</v>
      </c>
      <c r="V97">
        <f t="shared" si="29"/>
        <v>73</v>
      </c>
      <c r="W97">
        <f t="shared" si="30"/>
        <v>26.597610728626005</v>
      </c>
      <c r="X97">
        <f t="shared" si="31"/>
        <v>279</v>
      </c>
      <c r="Y97">
        <f t="shared" si="32"/>
        <v>197</v>
      </c>
      <c r="Z97">
        <v>0.64739999999999998</v>
      </c>
      <c r="AA97">
        <f t="shared" si="33"/>
        <v>104</v>
      </c>
      <c r="AB97">
        <v>0.746</v>
      </c>
      <c r="AC97">
        <f t="shared" si="34"/>
        <v>0.69669999999999999</v>
      </c>
      <c r="AD97">
        <f t="shared" si="35"/>
        <v>89</v>
      </c>
      <c r="AE97">
        <v>0.71360000000000001</v>
      </c>
      <c r="AF97">
        <f t="shared" si="36"/>
        <v>82</v>
      </c>
      <c r="AG97">
        <v>0.73780000000000001</v>
      </c>
      <c r="AH97">
        <f t="shared" si="37"/>
        <v>81</v>
      </c>
      <c r="AI97">
        <f t="shared" si="38"/>
        <v>106.16666666666667</v>
      </c>
      <c r="AJ97">
        <f>IF(C97=1,(AI97/Z97),REF)</f>
        <v>163.98929049531461</v>
      </c>
      <c r="AK97">
        <f t="shared" si="39"/>
        <v>98</v>
      </c>
      <c r="AL97">
        <f>IF(B97=1,(AI97/AC97),REF)</f>
        <v>152.38505334672982</v>
      </c>
      <c r="AM97">
        <f t="shared" si="40"/>
        <v>94</v>
      </c>
      <c r="AN97">
        <f t="shared" si="41"/>
        <v>89</v>
      </c>
      <c r="AO97" t="str">
        <f t="shared" si="42"/>
        <v>SMU</v>
      </c>
      <c r="AP97">
        <f t="shared" si="43"/>
        <v>0.43960760660188686</v>
      </c>
      <c r="AQ97">
        <f t="shared" si="44"/>
        <v>0.47692946638122879</v>
      </c>
      <c r="AR97">
        <f t="shared" si="45"/>
        <v>0.73189371255689117</v>
      </c>
      <c r="AS97" t="str">
        <f t="shared" si="46"/>
        <v>SMU</v>
      </c>
      <c r="AT97">
        <f t="shared" si="47"/>
        <v>96</v>
      </c>
      <c r="AU97">
        <f t="shared" si="48"/>
        <v>91.333333333333329</v>
      </c>
      <c r="AV97">
        <v>96</v>
      </c>
      <c r="AW97" t="str">
        <f t="shared" si="49"/>
        <v>SMU</v>
      </c>
      <c r="AX97" t="str">
        <f t="shared" si="50"/>
        <v/>
      </c>
      <c r="AY97">
        <v>96</v>
      </c>
      <c r="BG97" t="s">
        <v>121</v>
      </c>
      <c r="BH97">
        <v>82.018488913602567</v>
      </c>
    </row>
    <row r="98" spans="2:60" x14ac:dyDescent="0.25">
      <c r="B98">
        <v>1</v>
      </c>
      <c r="C98">
        <v>1</v>
      </c>
      <c r="D98" t="s">
        <v>240</v>
      </c>
      <c r="E98">
        <v>69.286699999999996</v>
      </c>
      <c r="F98">
        <v>153</v>
      </c>
      <c r="G98">
        <v>67.917900000000003</v>
      </c>
      <c r="H98">
        <v>145</v>
      </c>
      <c r="I98">
        <v>111.42400000000001</v>
      </c>
      <c r="J98">
        <v>33</v>
      </c>
      <c r="K98">
        <v>109.235</v>
      </c>
      <c r="L98">
        <v>77</v>
      </c>
      <c r="M98">
        <v>100.467</v>
      </c>
      <c r="N98">
        <v>112</v>
      </c>
      <c r="O98">
        <v>102.676</v>
      </c>
      <c r="P98">
        <v>144</v>
      </c>
      <c r="Q98">
        <v>6.5591799999999996</v>
      </c>
      <c r="R98">
        <v>100</v>
      </c>
      <c r="S98">
        <f t="shared" si="26"/>
        <v>9.4664632606257737E-2</v>
      </c>
      <c r="T98">
        <f t="shared" si="27"/>
        <v>101</v>
      </c>
      <c r="U98">
        <f t="shared" si="28"/>
        <v>826748.66669900739</v>
      </c>
      <c r="V98">
        <f t="shared" si="29"/>
        <v>83</v>
      </c>
      <c r="W98">
        <f t="shared" si="30"/>
        <v>23.861647675024699</v>
      </c>
      <c r="X98">
        <f t="shared" si="31"/>
        <v>142</v>
      </c>
      <c r="Y98">
        <f t="shared" si="32"/>
        <v>121.5</v>
      </c>
      <c r="Z98">
        <v>0.6593</v>
      </c>
      <c r="AA98">
        <f t="shared" si="33"/>
        <v>98</v>
      </c>
      <c r="AB98">
        <v>0.69599999999999995</v>
      </c>
      <c r="AC98">
        <f t="shared" si="34"/>
        <v>0.67764999999999997</v>
      </c>
      <c r="AD98">
        <f t="shared" si="35"/>
        <v>98</v>
      </c>
      <c r="AE98">
        <v>0.64390000000000003</v>
      </c>
      <c r="AF98">
        <f t="shared" si="36"/>
        <v>104</v>
      </c>
      <c r="AG98">
        <v>0.62480000000000002</v>
      </c>
      <c r="AH98">
        <f t="shared" si="37"/>
        <v>127</v>
      </c>
      <c r="AI98">
        <f t="shared" si="38"/>
        <v>105.75</v>
      </c>
      <c r="AJ98">
        <f>IF(C98=1,(AI98/Z98),REF)</f>
        <v>160.39739117245563</v>
      </c>
      <c r="AK98">
        <f t="shared" si="39"/>
        <v>95</v>
      </c>
      <c r="AL98">
        <f>IF(B98=1,(AI98/AC98),REF)</f>
        <v>156.05401018224748</v>
      </c>
      <c r="AM98">
        <f t="shared" si="40"/>
        <v>98</v>
      </c>
      <c r="AN98">
        <f t="shared" si="41"/>
        <v>95</v>
      </c>
      <c r="AO98" t="str">
        <f t="shared" si="42"/>
        <v>Northern Kentucky</v>
      </c>
      <c r="AP98">
        <f t="shared" si="43"/>
        <v>0.44868070936198717</v>
      </c>
      <c r="AQ98">
        <f t="shared" si="44"/>
        <v>0.46278633997635099</v>
      </c>
      <c r="AR98">
        <f t="shared" si="45"/>
        <v>0.73027156555855322</v>
      </c>
      <c r="AS98" t="str">
        <f t="shared" si="46"/>
        <v>Northern Kentucky</v>
      </c>
      <c r="AT98">
        <f t="shared" si="47"/>
        <v>97</v>
      </c>
      <c r="AU98">
        <f t="shared" si="48"/>
        <v>96.666666666666671</v>
      </c>
      <c r="AV98">
        <v>95</v>
      </c>
      <c r="AW98" t="str">
        <f t="shared" si="49"/>
        <v>Northern Kentucky</v>
      </c>
      <c r="AX98" t="str">
        <f t="shared" si="50"/>
        <v/>
      </c>
      <c r="AY98">
        <v>97</v>
      </c>
      <c r="BG98" t="s">
        <v>122</v>
      </c>
      <c r="BH98">
        <v>64.137248432860446</v>
      </c>
    </row>
    <row r="99" spans="2:60" x14ac:dyDescent="0.25">
      <c r="B99">
        <v>1</v>
      </c>
      <c r="C99">
        <v>1</v>
      </c>
      <c r="D99" t="s">
        <v>129</v>
      </c>
      <c r="E99">
        <v>71.095699999999994</v>
      </c>
      <c r="F99">
        <v>78</v>
      </c>
      <c r="G99">
        <v>69.860200000000006</v>
      </c>
      <c r="H99">
        <v>67</v>
      </c>
      <c r="I99">
        <v>106.563</v>
      </c>
      <c r="J99">
        <v>97</v>
      </c>
      <c r="K99">
        <v>107.886</v>
      </c>
      <c r="L99">
        <v>107</v>
      </c>
      <c r="M99">
        <v>102.73399999999999</v>
      </c>
      <c r="N99">
        <v>166</v>
      </c>
      <c r="O99">
        <v>102.289</v>
      </c>
      <c r="P99">
        <v>137</v>
      </c>
      <c r="Q99">
        <v>5.5973699999999997</v>
      </c>
      <c r="R99">
        <v>111</v>
      </c>
      <c r="S99">
        <f t="shared" si="26"/>
        <v>7.8724873656212613E-2</v>
      </c>
      <c r="T99">
        <f t="shared" si="27"/>
        <v>114</v>
      </c>
      <c r="U99">
        <f t="shared" si="28"/>
        <v>827510.50824291713</v>
      </c>
      <c r="V99">
        <f t="shared" si="29"/>
        <v>80</v>
      </c>
      <c r="W99">
        <f t="shared" si="30"/>
        <v>23.114417746269247</v>
      </c>
      <c r="X99">
        <f t="shared" si="31"/>
        <v>109</v>
      </c>
      <c r="Y99">
        <f t="shared" si="32"/>
        <v>111.5</v>
      </c>
      <c r="Z99">
        <v>0.66159999999999997</v>
      </c>
      <c r="AA99">
        <f t="shared" si="33"/>
        <v>95</v>
      </c>
      <c r="AB99">
        <v>0.6744</v>
      </c>
      <c r="AC99">
        <f t="shared" si="34"/>
        <v>0.66799999999999993</v>
      </c>
      <c r="AD99">
        <f t="shared" si="35"/>
        <v>105</v>
      </c>
      <c r="AE99">
        <v>0.66400000000000003</v>
      </c>
      <c r="AF99">
        <f t="shared" si="36"/>
        <v>98</v>
      </c>
      <c r="AG99">
        <v>0.67969999999999997</v>
      </c>
      <c r="AH99">
        <f t="shared" si="37"/>
        <v>106</v>
      </c>
      <c r="AI99">
        <f t="shared" si="38"/>
        <v>102.41666666666667</v>
      </c>
      <c r="AJ99">
        <f>IF(C99=1,(AI99/Z99),REF)</f>
        <v>154.80149133413948</v>
      </c>
      <c r="AK99">
        <f t="shared" si="39"/>
        <v>93</v>
      </c>
      <c r="AL99">
        <f>IF(B99=1,(AI99/AC99),REF)</f>
        <v>153.31836327345312</v>
      </c>
      <c r="AM99">
        <f t="shared" si="40"/>
        <v>95</v>
      </c>
      <c r="AN99">
        <f t="shared" si="41"/>
        <v>93</v>
      </c>
      <c r="AO99" t="str">
        <f t="shared" si="42"/>
        <v>Georgia St.</v>
      </c>
      <c r="AP99">
        <f t="shared" si="43"/>
        <v>0.45184765697832135</v>
      </c>
      <c r="AQ99">
        <f t="shared" si="44"/>
        <v>0.45700360626790498</v>
      </c>
      <c r="AR99">
        <f t="shared" si="45"/>
        <v>0.72943253079081871</v>
      </c>
      <c r="AS99" t="str">
        <f t="shared" si="46"/>
        <v>Georgia St.</v>
      </c>
      <c r="AT99">
        <f t="shared" si="47"/>
        <v>98</v>
      </c>
      <c r="AU99">
        <f t="shared" si="48"/>
        <v>98.666666666666671</v>
      </c>
      <c r="AV99">
        <v>101</v>
      </c>
      <c r="AW99" t="str">
        <f t="shared" si="49"/>
        <v>Georgia St.</v>
      </c>
      <c r="AX99" t="str">
        <f t="shared" si="50"/>
        <v/>
      </c>
      <c r="AY99">
        <v>98</v>
      </c>
      <c r="BG99" t="s">
        <v>123</v>
      </c>
      <c r="BH99">
        <v>344.09071085913649</v>
      </c>
    </row>
    <row r="100" spans="2:60" x14ac:dyDescent="0.25">
      <c r="B100">
        <v>1</v>
      </c>
      <c r="C100">
        <v>1</v>
      </c>
      <c r="D100" t="s">
        <v>40</v>
      </c>
      <c r="E100">
        <v>68.596000000000004</v>
      </c>
      <c r="F100">
        <v>197</v>
      </c>
      <c r="G100">
        <v>66.568399999999997</v>
      </c>
      <c r="H100">
        <v>224</v>
      </c>
      <c r="I100">
        <v>102.398</v>
      </c>
      <c r="J100">
        <v>188</v>
      </c>
      <c r="K100">
        <v>104.95</v>
      </c>
      <c r="L100">
        <v>157</v>
      </c>
      <c r="M100">
        <v>99.808899999999994</v>
      </c>
      <c r="N100">
        <v>95</v>
      </c>
      <c r="O100">
        <v>98.090500000000006</v>
      </c>
      <c r="P100">
        <v>70</v>
      </c>
      <c r="Q100">
        <v>6.8592700000000004</v>
      </c>
      <c r="R100">
        <v>99</v>
      </c>
      <c r="S100">
        <f t="shared" si="26"/>
        <v>9.999854218904887E-2</v>
      </c>
      <c r="T100">
        <f t="shared" si="27"/>
        <v>98</v>
      </c>
      <c r="U100">
        <f t="shared" si="28"/>
        <v>755550.81349000009</v>
      </c>
      <c r="V100">
        <f t="shared" si="29"/>
        <v>173</v>
      </c>
      <c r="W100">
        <f t="shared" si="30"/>
        <v>22.402904398040317</v>
      </c>
      <c r="X100">
        <f t="shared" si="31"/>
        <v>79</v>
      </c>
      <c r="Y100">
        <f t="shared" si="32"/>
        <v>88.5</v>
      </c>
      <c r="Z100">
        <v>0.63490000000000002</v>
      </c>
      <c r="AA100">
        <f t="shared" si="33"/>
        <v>107</v>
      </c>
      <c r="AB100">
        <v>0.76729999999999998</v>
      </c>
      <c r="AC100">
        <f t="shared" si="34"/>
        <v>0.70110000000000006</v>
      </c>
      <c r="AD100">
        <f t="shared" si="35"/>
        <v>86</v>
      </c>
      <c r="AE100">
        <v>0.51780000000000004</v>
      </c>
      <c r="AF100">
        <f t="shared" si="36"/>
        <v>159</v>
      </c>
      <c r="AG100">
        <v>0.83020000000000005</v>
      </c>
      <c r="AH100">
        <f t="shared" si="37"/>
        <v>49</v>
      </c>
      <c r="AI100">
        <f t="shared" si="38"/>
        <v>108.91666666666667</v>
      </c>
      <c r="AJ100">
        <f>IF(C100=1,(AI100/Z100),REF)</f>
        <v>171.54932535307398</v>
      </c>
      <c r="AK100">
        <f t="shared" si="39"/>
        <v>102</v>
      </c>
      <c r="AL100">
        <f>IF(B100=1,(AI100/AC100),REF)</f>
        <v>155.3511149146579</v>
      </c>
      <c r="AM100">
        <f t="shared" si="40"/>
        <v>96</v>
      </c>
      <c r="AN100">
        <f t="shared" si="41"/>
        <v>86</v>
      </c>
      <c r="AO100" t="str">
        <f t="shared" si="42"/>
        <v>Arizona</v>
      </c>
      <c r="AP100">
        <f t="shared" si="43"/>
        <v>0.4291809905043224</v>
      </c>
      <c r="AQ100">
        <f t="shared" si="44"/>
        <v>0.4790172043446832</v>
      </c>
      <c r="AR100">
        <f t="shared" si="45"/>
        <v>0.72922282780285763</v>
      </c>
      <c r="AS100" t="str">
        <f t="shared" si="46"/>
        <v>Arizona</v>
      </c>
      <c r="AT100">
        <f t="shared" si="47"/>
        <v>99</v>
      </c>
      <c r="AU100">
        <f t="shared" si="48"/>
        <v>90.333333333333329</v>
      </c>
      <c r="AV100">
        <v>93</v>
      </c>
      <c r="AW100" t="str">
        <f t="shared" si="49"/>
        <v>Arizona</v>
      </c>
      <c r="AX100" t="str">
        <f t="shared" si="50"/>
        <v/>
      </c>
      <c r="AY100">
        <v>99</v>
      </c>
      <c r="BG100" t="s">
        <v>124</v>
      </c>
      <c r="BH100">
        <v>346.92844853759743</v>
      </c>
    </row>
    <row r="101" spans="2:60" x14ac:dyDescent="0.25">
      <c r="B101">
        <v>1</v>
      </c>
      <c r="C101">
        <v>1</v>
      </c>
      <c r="D101" t="s">
        <v>254</v>
      </c>
      <c r="E101">
        <v>68.633799999999994</v>
      </c>
      <c r="F101">
        <v>195</v>
      </c>
      <c r="G101">
        <v>66.718299999999999</v>
      </c>
      <c r="H101">
        <v>216</v>
      </c>
      <c r="I101">
        <v>101.839</v>
      </c>
      <c r="J101">
        <v>210</v>
      </c>
      <c r="K101">
        <v>103.968</v>
      </c>
      <c r="L101">
        <v>179</v>
      </c>
      <c r="M101">
        <v>97.9255</v>
      </c>
      <c r="N101">
        <v>57</v>
      </c>
      <c r="O101">
        <v>99.686499999999995</v>
      </c>
      <c r="P101">
        <v>95</v>
      </c>
      <c r="Q101">
        <v>4.2813499999999998</v>
      </c>
      <c r="R101">
        <v>130</v>
      </c>
      <c r="S101">
        <f t="shared" si="26"/>
        <v>6.238180022088255E-2</v>
      </c>
      <c r="T101">
        <f t="shared" si="27"/>
        <v>131</v>
      </c>
      <c r="U101">
        <f t="shared" si="28"/>
        <v>741886.4245082112</v>
      </c>
      <c r="V101">
        <f t="shared" si="29"/>
        <v>189</v>
      </c>
      <c r="W101">
        <f t="shared" si="30"/>
        <v>22.976301008339629</v>
      </c>
      <c r="X101">
        <f t="shared" si="31"/>
        <v>103</v>
      </c>
      <c r="Y101">
        <f t="shared" si="32"/>
        <v>117</v>
      </c>
      <c r="Z101">
        <v>0.66010000000000002</v>
      </c>
      <c r="AA101">
        <f t="shared" si="33"/>
        <v>97</v>
      </c>
      <c r="AB101">
        <v>0.69359999999999999</v>
      </c>
      <c r="AC101">
        <f t="shared" si="34"/>
        <v>0.67684999999999995</v>
      </c>
      <c r="AD101">
        <f t="shared" si="35"/>
        <v>99</v>
      </c>
      <c r="AE101">
        <v>0.65149999999999997</v>
      </c>
      <c r="AF101">
        <f t="shared" si="36"/>
        <v>103</v>
      </c>
      <c r="AG101">
        <v>0.7218</v>
      </c>
      <c r="AH101">
        <f t="shared" si="37"/>
        <v>88</v>
      </c>
      <c r="AI101">
        <f t="shared" si="38"/>
        <v>121.16666666666667</v>
      </c>
      <c r="AJ101">
        <f>IF(C101=1,(AI101/Z101),REF)</f>
        <v>183.55804676059182</v>
      </c>
      <c r="AK101">
        <f t="shared" si="39"/>
        <v>108</v>
      </c>
      <c r="AL101">
        <f>IF(B101=1,(AI101/AC101),REF)</f>
        <v>179.01553766220977</v>
      </c>
      <c r="AM101">
        <f t="shared" si="40"/>
        <v>112</v>
      </c>
      <c r="AN101">
        <f t="shared" si="41"/>
        <v>99</v>
      </c>
      <c r="AO101" t="str">
        <f t="shared" si="42"/>
        <v>Penn</v>
      </c>
      <c r="AP101">
        <f t="shared" si="43"/>
        <v>0.44320682760858771</v>
      </c>
      <c r="AQ101">
        <f t="shared" si="44"/>
        <v>0.45593816041451263</v>
      </c>
      <c r="AR101">
        <f t="shared" si="45"/>
        <v>0.72630643645581727</v>
      </c>
      <c r="AS101" t="str">
        <f t="shared" si="46"/>
        <v>Penn</v>
      </c>
      <c r="AT101">
        <f t="shared" si="47"/>
        <v>100</v>
      </c>
      <c r="AU101">
        <f t="shared" si="48"/>
        <v>99.333333333333329</v>
      </c>
      <c r="AV101">
        <v>102</v>
      </c>
      <c r="AW101" t="str">
        <f t="shared" si="49"/>
        <v>Penn</v>
      </c>
      <c r="AX101" t="str">
        <f t="shared" si="50"/>
        <v/>
      </c>
      <c r="AY101">
        <v>100</v>
      </c>
      <c r="BG101" t="s">
        <v>125</v>
      </c>
      <c r="BH101">
        <v>1109.2936802973977</v>
      </c>
    </row>
    <row r="102" spans="2:60" x14ac:dyDescent="0.25">
      <c r="B102">
        <v>1</v>
      </c>
      <c r="C102">
        <v>1</v>
      </c>
      <c r="D102" t="s">
        <v>126</v>
      </c>
      <c r="E102">
        <v>73.361500000000007</v>
      </c>
      <c r="F102">
        <v>23</v>
      </c>
      <c r="G102">
        <v>71.901300000000006</v>
      </c>
      <c r="H102">
        <v>23</v>
      </c>
      <c r="I102">
        <v>105.97</v>
      </c>
      <c r="J102">
        <v>112</v>
      </c>
      <c r="K102">
        <v>109.238</v>
      </c>
      <c r="L102">
        <v>76</v>
      </c>
      <c r="M102">
        <v>104.38500000000001</v>
      </c>
      <c r="N102">
        <v>201</v>
      </c>
      <c r="O102">
        <v>101.72</v>
      </c>
      <c r="P102">
        <v>124</v>
      </c>
      <c r="Q102">
        <v>7.5184600000000001</v>
      </c>
      <c r="R102">
        <v>91</v>
      </c>
      <c r="S102">
        <f t="shared" si="26"/>
        <v>0.10247882063480163</v>
      </c>
      <c r="T102">
        <f t="shared" si="27"/>
        <v>96</v>
      </c>
      <c r="U102">
        <f t="shared" si="28"/>
        <v>875418.42505480605</v>
      </c>
      <c r="V102">
        <f t="shared" si="29"/>
        <v>39</v>
      </c>
      <c r="W102">
        <f t="shared" si="30"/>
        <v>22.201481703168447</v>
      </c>
      <c r="X102">
        <f t="shared" si="31"/>
        <v>66</v>
      </c>
      <c r="Y102">
        <f t="shared" si="32"/>
        <v>81</v>
      </c>
      <c r="Z102">
        <v>0.6482</v>
      </c>
      <c r="AA102">
        <f t="shared" si="33"/>
        <v>102</v>
      </c>
      <c r="AB102">
        <v>0.69189999999999996</v>
      </c>
      <c r="AC102">
        <f t="shared" si="34"/>
        <v>0.67005000000000003</v>
      </c>
      <c r="AD102">
        <f t="shared" si="35"/>
        <v>104</v>
      </c>
      <c r="AE102">
        <v>0.44209999999999999</v>
      </c>
      <c r="AF102">
        <f t="shared" si="36"/>
        <v>193</v>
      </c>
      <c r="AG102">
        <v>0.66349999999999998</v>
      </c>
      <c r="AH102">
        <f t="shared" si="37"/>
        <v>112</v>
      </c>
      <c r="AI102">
        <f t="shared" si="38"/>
        <v>104.16666666666667</v>
      </c>
      <c r="AJ102">
        <f>IF(C102=1,(AI102/Z102),REF)</f>
        <v>160.70142959991773</v>
      </c>
      <c r="AK102">
        <f t="shared" si="39"/>
        <v>96</v>
      </c>
      <c r="AL102">
        <f>IF(B102=1,(AI102/AC102),REF)</f>
        <v>155.4610352461259</v>
      </c>
      <c r="AM102">
        <f t="shared" si="40"/>
        <v>97</v>
      </c>
      <c r="AN102">
        <f t="shared" si="41"/>
        <v>96</v>
      </c>
      <c r="AO102" t="str">
        <f t="shared" si="42"/>
        <v>Georgetown</v>
      </c>
      <c r="AP102">
        <f t="shared" si="43"/>
        <v>0.44104317385907121</v>
      </c>
      <c r="AQ102">
        <f t="shared" si="44"/>
        <v>0.4577703271307394</v>
      </c>
      <c r="AR102">
        <f t="shared" si="45"/>
        <v>0.72619931789198611</v>
      </c>
      <c r="AS102" t="str">
        <f t="shared" si="46"/>
        <v>Georgetown</v>
      </c>
      <c r="AT102">
        <f t="shared" si="47"/>
        <v>101</v>
      </c>
      <c r="AU102">
        <f t="shared" si="48"/>
        <v>100.33333333333333</v>
      </c>
      <c r="AV102">
        <v>108</v>
      </c>
      <c r="AW102" t="str">
        <f t="shared" si="49"/>
        <v>Georgetown</v>
      </c>
      <c r="AX102" t="str">
        <f t="shared" si="50"/>
        <v/>
      </c>
      <c r="AY102">
        <v>101</v>
      </c>
      <c r="BG102" t="s">
        <v>126</v>
      </c>
      <c r="BH102">
        <v>204.76083874337732</v>
      </c>
    </row>
    <row r="103" spans="2:60" x14ac:dyDescent="0.25">
      <c r="B103">
        <v>1</v>
      </c>
      <c r="C103">
        <v>1</v>
      </c>
      <c r="D103" t="s">
        <v>93</v>
      </c>
      <c r="E103">
        <v>65.654600000000002</v>
      </c>
      <c r="F103">
        <v>322</v>
      </c>
      <c r="G103">
        <v>64.506</v>
      </c>
      <c r="H103">
        <v>319</v>
      </c>
      <c r="I103">
        <v>106.04900000000001</v>
      </c>
      <c r="J103">
        <v>108</v>
      </c>
      <c r="K103">
        <v>107.541</v>
      </c>
      <c r="L103">
        <v>109</v>
      </c>
      <c r="M103">
        <v>98.903499999999994</v>
      </c>
      <c r="N103">
        <v>68</v>
      </c>
      <c r="O103">
        <v>99.256299999999996</v>
      </c>
      <c r="P103">
        <v>85</v>
      </c>
      <c r="Q103">
        <v>8.2846700000000002</v>
      </c>
      <c r="R103">
        <v>84</v>
      </c>
      <c r="S103">
        <f t="shared" si="26"/>
        <v>0.12618613166480339</v>
      </c>
      <c r="T103">
        <f t="shared" si="27"/>
        <v>80</v>
      </c>
      <c r="U103">
        <f t="shared" si="28"/>
        <v>759299.82691438252</v>
      </c>
      <c r="V103">
        <f t="shared" si="29"/>
        <v>163</v>
      </c>
      <c r="W103">
        <f t="shared" si="30"/>
        <v>23.853261606120768</v>
      </c>
      <c r="X103">
        <f t="shared" si="31"/>
        <v>141</v>
      </c>
      <c r="Y103">
        <f t="shared" si="32"/>
        <v>110.5</v>
      </c>
      <c r="Z103">
        <v>0.62260000000000004</v>
      </c>
      <c r="AA103">
        <f t="shared" si="33"/>
        <v>112</v>
      </c>
      <c r="AB103">
        <v>0.77639999999999998</v>
      </c>
      <c r="AC103">
        <f t="shared" si="34"/>
        <v>0.69950000000000001</v>
      </c>
      <c r="AD103">
        <f t="shared" si="35"/>
        <v>87</v>
      </c>
      <c r="AE103">
        <v>0.55869999999999997</v>
      </c>
      <c r="AF103">
        <f t="shared" si="36"/>
        <v>140</v>
      </c>
      <c r="AG103">
        <v>0.67</v>
      </c>
      <c r="AH103">
        <f t="shared" si="37"/>
        <v>111</v>
      </c>
      <c r="AI103">
        <f t="shared" si="38"/>
        <v>115.25</v>
      </c>
      <c r="AJ103">
        <f>IF(C103=1,(AI103/Z103),REF)</f>
        <v>185.11082557018952</v>
      </c>
      <c r="AK103">
        <f t="shared" si="39"/>
        <v>109</v>
      </c>
      <c r="AL103">
        <f>IF(B103=1,(AI103/AC103),REF)</f>
        <v>164.76054324517511</v>
      </c>
      <c r="AM103">
        <f t="shared" si="40"/>
        <v>102</v>
      </c>
      <c r="AN103">
        <f t="shared" si="41"/>
        <v>87</v>
      </c>
      <c r="AO103" t="str">
        <f t="shared" si="42"/>
        <v>Davidson</v>
      </c>
      <c r="AP103">
        <f t="shared" si="43"/>
        <v>0.41767644779418067</v>
      </c>
      <c r="AQ103">
        <f t="shared" si="44"/>
        <v>0.47512182386964363</v>
      </c>
      <c r="AR103">
        <f t="shared" si="45"/>
        <v>0.72425139115648751</v>
      </c>
      <c r="AS103" t="str">
        <f t="shared" si="46"/>
        <v>Davidson</v>
      </c>
      <c r="AT103">
        <f t="shared" si="47"/>
        <v>102</v>
      </c>
      <c r="AU103">
        <f t="shared" si="48"/>
        <v>92</v>
      </c>
      <c r="AV103">
        <v>92</v>
      </c>
      <c r="AW103" t="str">
        <f t="shared" si="49"/>
        <v>Davidson</v>
      </c>
      <c r="AX103" t="str">
        <f t="shared" si="50"/>
        <v/>
      </c>
      <c r="AY103">
        <v>102</v>
      </c>
      <c r="BG103" t="s">
        <v>127</v>
      </c>
      <c r="BH103">
        <v>267.58202283068573</v>
      </c>
    </row>
    <row r="104" spans="2:60" x14ac:dyDescent="0.25">
      <c r="B104">
        <v>1</v>
      </c>
      <c r="C104">
        <v>1</v>
      </c>
      <c r="D104" t="s">
        <v>100</v>
      </c>
      <c r="E104">
        <v>69.038600000000002</v>
      </c>
      <c r="F104">
        <v>171</v>
      </c>
      <c r="G104">
        <v>69.0274</v>
      </c>
      <c r="H104">
        <v>96</v>
      </c>
      <c r="I104">
        <v>105.46599999999999</v>
      </c>
      <c r="J104">
        <v>122</v>
      </c>
      <c r="K104">
        <v>106.98099999999999</v>
      </c>
      <c r="L104">
        <v>118</v>
      </c>
      <c r="M104">
        <v>100.614</v>
      </c>
      <c r="N104">
        <v>116</v>
      </c>
      <c r="O104">
        <v>102.65900000000001</v>
      </c>
      <c r="P104">
        <v>143</v>
      </c>
      <c r="Q104">
        <v>4.3213299999999997</v>
      </c>
      <c r="R104">
        <v>128</v>
      </c>
      <c r="S104">
        <f t="shared" si="26"/>
        <v>6.2602659961238913E-2</v>
      </c>
      <c r="T104">
        <f t="shared" si="27"/>
        <v>130</v>
      </c>
      <c r="U104">
        <f t="shared" si="28"/>
        <v>790142.24537533463</v>
      </c>
      <c r="V104">
        <f t="shared" si="29"/>
        <v>123</v>
      </c>
      <c r="W104">
        <f t="shared" si="30"/>
        <v>23.941054276371272</v>
      </c>
      <c r="X104">
        <f t="shared" si="31"/>
        <v>148</v>
      </c>
      <c r="Y104">
        <f t="shared" si="32"/>
        <v>139</v>
      </c>
      <c r="Z104">
        <v>0.66830000000000001</v>
      </c>
      <c r="AA104">
        <f t="shared" si="33"/>
        <v>92</v>
      </c>
      <c r="AB104">
        <v>0.64190000000000003</v>
      </c>
      <c r="AC104">
        <f t="shared" si="34"/>
        <v>0.65510000000000002</v>
      </c>
      <c r="AD104">
        <f t="shared" si="35"/>
        <v>111</v>
      </c>
      <c r="AE104">
        <v>0.59640000000000004</v>
      </c>
      <c r="AF104">
        <f t="shared" si="36"/>
        <v>127</v>
      </c>
      <c r="AG104">
        <v>0.72209999999999996</v>
      </c>
      <c r="AH104">
        <f t="shared" si="37"/>
        <v>87</v>
      </c>
      <c r="AI104">
        <f t="shared" si="38"/>
        <v>119.5</v>
      </c>
      <c r="AJ104">
        <f>IF(C104=1,(AI104/Z104),REF)</f>
        <v>178.81191081849468</v>
      </c>
      <c r="AK104">
        <f t="shared" si="39"/>
        <v>104</v>
      </c>
      <c r="AL104">
        <f>IF(B104=1,(AI104/AC104),REF)</f>
        <v>182.41489848878032</v>
      </c>
      <c r="AM104">
        <f t="shared" si="40"/>
        <v>113</v>
      </c>
      <c r="AN104">
        <f t="shared" si="41"/>
        <v>104</v>
      </c>
      <c r="AO104" t="str">
        <f t="shared" si="42"/>
        <v>Drake</v>
      </c>
      <c r="AP104">
        <f t="shared" si="43"/>
        <v>0.44988951197212612</v>
      </c>
      <c r="AQ104">
        <f t="shared" si="44"/>
        <v>0.44045764352385763</v>
      </c>
      <c r="AR104">
        <f t="shared" si="45"/>
        <v>0.72345538219349359</v>
      </c>
      <c r="AS104" t="str">
        <f t="shared" si="46"/>
        <v>Drake</v>
      </c>
      <c r="AT104">
        <f t="shared" si="47"/>
        <v>103</v>
      </c>
      <c r="AU104">
        <f t="shared" si="48"/>
        <v>106</v>
      </c>
      <c r="AV104">
        <v>104</v>
      </c>
      <c r="AW104" t="str">
        <f t="shared" si="49"/>
        <v>Drake</v>
      </c>
      <c r="AX104" t="str">
        <f t="shared" si="50"/>
        <v/>
      </c>
      <c r="AY104">
        <v>103</v>
      </c>
      <c r="BG104" t="s">
        <v>128</v>
      </c>
      <c r="BH104">
        <v>149.05501568597444</v>
      </c>
    </row>
    <row r="105" spans="2:60" x14ac:dyDescent="0.25">
      <c r="B105">
        <v>1</v>
      </c>
      <c r="C105">
        <v>1</v>
      </c>
      <c r="D105" t="s">
        <v>350</v>
      </c>
      <c r="E105">
        <v>67.737700000000004</v>
      </c>
      <c r="F105">
        <v>244</v>
      </c>
      <c r="G105">
        <v>66.226399999999998</v>
      </c>
      <c r="H105">
        <v>240</v>
      </c>
      <c r="I105">
        <v>110.648</v>
      </c>
      <c r="J105">
        <v>36</v>
      </c>
      <c r="K105">
        <v>114.20699999999999</v>
      </c>
      <c r="L105">
        <v>22</v>
      </c>
      <c r="M105">
        <v>109.66</v>
      </c>
      <c r="N105">
        <v>310</v>
      </c>
      <c r="O105">
        <v>108.812</v>
      </c>
      <c r="P105">
        <v>261</v>
      </c>
      <c r="Q105">
        <v>5.3942699999999997</v>
      </c>
      <c r="R105">
        <v>114</v>
      </c>
      <c r="S105">
        <f t="shared" si="26"/>
        <v>7.9645455927792E-2</v>
      </c>
      <c r="T105">
        <f t="shared" si="27"/>
        <v>112</v>
      </c>
      <c r="U105">
        <f t="shared" si="28"/>
        <v>883519.00018190732</v>
      </c>
      <c r="V105">
        <f t="shared" si="29"/>
        <v>33</v>
      </c>
      <c r="W105">
        <f t="shared" si="30"/>
        <v>26.78258070423966</v>
      </c>
      <c r="X105">
        <f t="shared" si="31"/>
        <v>288</v>
      </c>
      <c r="Y105">
        <f t="shared" si="32"/>
        <v>200</v>
      </c>
      <c r="Z105">
        <v>0.63160000000000005</v>
      </c>
      <c r="AA105">
        <f t="shared" si="33"/>
        <v>108</v>
      </c>
      <c r="AB105">
        <v>0.7278</v>
      </c>
      <c r="AC105">
        <f t="shared" si="34"/>
        <v>0.67969999999999997</v>
      </c>
      <c r="AD105">
        <f t="shared" si="35"/>
        <v>95</v>
      </c>
      <c r="AE105">
        <v>0.69769999999999999</v>
      </c>
      <c r="AF105">
        <f t="shared" si="36"/>
        <v>89</v>
      </c>
      <c r="AG105">
        <v>0.53939999999999999</v>
      </c>
      <c r="AH105">
        <f t="shared" si="37"/>
        <v>155</v>
      </c>
      <c r="AI105">
        <f t="shared" si="38"/>
        <v>114</v>
      </c>
      <c r="AJ105">
        <f>IF(C105=1,(AI105/Z105),REF)</f>
        <v>180.49398353388219</v>
      </c>
      <c r="AK105">
        <f t="shared" si="39"/>
        <v>105</v>
      </c>
      <c r="AL105">
        <f>IF(B105=1,(AI105/AC105),REF)</f>
        <v>167.72105340591438</v>
      </c>
      <c r="AM105">
        <f t="shared" si="40"/>
        <v>106</v>
      </c>
      <c r="AN105">
        <f t="shared" si="41"/>
        <v>95</v>
      </c>
      <c r="AO105" t="str">
        <f t="shared" si="42"/>
        <v>Utah</v>
      </c>
      <c r="AP105">
        <f t="shared" si="43"/>
        <v>0.42478571195943815</v>
      </c>
      <c r="AQ105">
        <f t="shared" si="44"/>
        <v>0.46085159391530756</v>
      </c>
      <c r="AR105">
        <f t="shared" si="45"/>
        <v>0.72192214260917731</v>
      </c>
      <c r="AS105" t="str">
        <f t="shared" si="46"/>
        <v>Utah</v>
      </c>
      <c r="AT105">
        <f t="shared" si="47"/>
        <v>104</v>
      </c>
      <c r="AU105">
        <f t="shared" si="48"/>
        <v>98</v>
      </c>
      <c r="AV105">
        <v>105</v>
      </c>
      <c r="AW105" t="str">
        <f t="shared" si="49"/>
        <v>Utah</v>
      </c>
      <c r="AX105" t="str">
        <f t="shared" si="50"/>
        <v/>
      </c>
      <c r="AY105">
        <v>104</v>
      </c>
      <c r="BG105" t="s">
        <v>129</v>
      </c>
      <c r="BH105">
        <v>152.69461077844312</v>
      </c>
    </row>
    <row r="106" spans="2:60" x14ac:dyDescent="0.25">
      <c r="B106">
        <v>1</v>
      </c>
      <c r="C106">
        <v>1</v>
      </c>
      <c r="D106" t="s">
        <v>98</v>
      </c>
      <c r="E106">
        <v>71.007099999999994</v>
      </c>
      <c r="F106">
        <v>83</v>
      </c>
      <c r="G106">
        <v>69.367000000000004</v>
      </c>
      <c r="H106">
        <v>83</v>
      </c>
      <c r="I106">
        <v>107.8</v>
      </c>
      <c r="J106">
        <v>74</v>
      </c>
      <c r="K106">
        <v>110.72499999999999</v>
      </c>
      <c r="L106">
        <v>53</v>
      </c>
      <c r="M106">
        <v>105.72</v>
      </c>
      <c r="N106">
        <v>243</v>
      </c>
      <c r="O106">
        <v>104.367</v>
      </c>
      <c r="P106">
        <v>171</v>
      </c>
      <c r="Q106">
        <v>6.3576300000000003</v>
      </c>
      <c r="R106">
        <v>103</v>
      </c>
      <c r="S106">
        <f t="shared" si="26"/>
        <v>8.9540341740473706E-2</v>
      </c>
      <c r="T106">
        <f t="shared" si="27"/>
        <v>104</v>
      </c>
      <c r="U106">
        <f t="shared" si="28"/>
        <v>870548.86555693729</v>
      </c>
      <c r="V106">
        <f t="shared" si="29"/>
        <v>44</v>
      </c>
      <c r="W106">
        <f t="shared" si="30"/>
        <v>23.900079411800682</v>
      </c>
      <c r="X106">
        <f t="shared" si="31"/>
        <v>145</v>
      </c>
      <c r="Y106">
        <f t="shared" si="32"/>
        <v>124.5</v>
      </c>
      <c r="Z106">
        <v>0.65900000000000003</v>
      </c>
      <c r="AA106">
        <f t="shared" si="33"/>
        <v>99</v>
      </c>
      <c r="AB106">
        <v>0.6351</v>
      </c>
      <c r="AC106">
        <f t="shared" si="34"/>
        <v>0.64705000000000001</v>
      </c>
      <c r="AD106">
        <f t="shared" si="35"/>
        <v>118</v>
      </c>
      <c r="AE106">
        <v>0.53869999999999996</v>
      </c>
      <c r="AF106">
        <f t="shared" si="36"/>
        <v>150</v>
      </c>
      <c r="AG106">
        <v>0.62370000000000003</v>
      </c>
      <c r="AH106">
        <f t="shared" si="37"/>
        <v>128</v>
      </c>
      <c r="AI106">
        <f t="shared" si="38"/>
        <v>111.41666666666667</v>
      </c>
      <c r="AJ106">
        <f>IF(C106=1,(AI106/Z106),REF)</f>
        <v>169.06929691451694</v>
      </c>
      <c r="AK106">
        <f t="shared" si="39"/>
        <v>100</v>
      </c>
      <c r="AL106">
        <f>IF(B106=1,(AI106/AC106),REF)</f>
        <v>172.19174200860314</v>
      </c>
      <c r="AM106">
        <f t="shared" si="40"/>
        <v>109</v>
      </c>
      <c r="AN106">
        <f t="shared" si="41"/>
        <v>100</v>
      </c>
      <c r="AO106" t="str">
        <f t="shared" si="42"/>
        <v>DePaul</v>
      </c>
      <c r="AP106">
        <f t="shared" si="43"/>
        <v>0.44612133386948727</v>
      </c>
      <c r="AQ106">
        <f t="shared" si="44"/>
        <v>0.43756158989423977</v>
      </c>
      <c r="AR106">
        <f t="shared" si="45"/>
        <v>0.7212844789189119</v>
      </c>
      <c r="AS106" t="str">
        <f t="shared" si="46"/>
        <v>DePaul</v>
      </c>
      <c r="AT106">
        <f t="shared" si="47"/>
        <v>105</v>
      </c>
      <c r="AU106">
        <f t="shared" si="48"/>
        <v>107.66666666666667</v>
      </c>
      <c r="AV106">
        <v>116</v>
      </c>
      <c r="AW106" t="str">
        <f t="shared" si="49"/>
        <v>DePaul</v>
      </c>
      <c r="AX106" t="str">
        <f t="shared" si="50"/>
        <v/>
      </c>
      <c r="AY106">
        <v>105</v>
      </c>
      <c r="BG106" t="s">
        <v>130</v>
      </c>
      <c r="BH106">
        <v>197.8643216080402</v>
      </c>
    </row>
    <row r="107" spans="2:60" x14ac:dyDescent="0.25">
      <c r="B107">
        <v>1</v>
      </c>
      <c r="C107">
        <v>1</v>
      </c>
      <c r="D107" t="s">
        <v>371</v>
      </c>
      <c r="E107">
        <v>68.7761</v>
      </c>
      <c r="F107">
        <v>183</v>
      </c>
      <c r="G107">
        <v>67.591899999999995</v>
      </c>
      <c r="H107">
        <v>162</v>
      </c>
      <c r="I107">
        <v>102.256</v>
      </c>
      <c r="J107">
        <v>191</v>
      </c>
      <c r="K107">
        <v>104.857</v>
      </c>
      <c r="L107">
        <v>159</v>
      </c>
      <c r="M107">
        <v>99.151300000000006</v>
      </c>
      <c r="N107">
        <v>75</v>
      </c>
      <c r="O107">
        <v>99.585700000000003</v>
      </c>
      <c r="P107">
        <v>91</v>
      </c>
      <c r="Q107">
        <v>5.2717200000000002</v>
      </c>
      <c r="R107">
        <v>116</v>
      </c>
      <c r="S107">
        <f t="shared" si="26"/>
        <v>7.6644357560257073E-2</v>
      </c>
      <c r="T107">
        <f t="shared" si="27"/>
        <v>118</v>
      </c>
      <c r="U107">
        <f t="shared" si="28"/>
        <v>756192.56261946878</v>
      </c>
      <c r="V107">
        <f t="shared" si="29"/>
        <v>172</v>
      </c>
      <c r="W107">
        <f t="shared" si="30"/>
        <v>22.891677741590062</v>
      </c>
      <c r="X107">
        <f t="shared" si="31"/>
        <v>98</v>
      </c>
      <c r="Y107">
        <f t="shared" si="32"/>
        <v>108</v>
      </c>
      <c r="Z107">
        <v>0.70109999999999995</v>
      </c>
      <c r="AA107">
        <f t="shared" si="33"/>
        <v>84</v>
      </c>
      <c r="AB107">
        <v>0.51700000000000002</v>
      </c>
      <c r="AC107">
        <f t="shared" si="34"/>
        <v>0.60904999999999998</v>
      </c>
      <c r="AD107">
        <f t="shared" si="35"/>
        <v>130</v>
      </c>
      <c r="AE107">
        <v>0.7369</v>
      </c>
      <c r="AF107">
        <f t="shared" si="36"/>
        <v>74</v>
      </c>
      <c r="AG107">
        <v>0.61180000000000001</v>
      </c>
      <c r="AH107">
        <f t="shared" si="37"/>
        <v>134</v>
      </c>
      <c r="AI107">
        <f t="shared" si="38"/>
        <v>122.66666666666667</v>
      </c>
      <c r="AJ107">
        <f>IF(C107=1,(AI107/Z107),REF)</f>
        <v>174.96315314030335</v>
      </c>
      <c r="AK107">
        <f t="shared" si="39"/>
        <v>103</v>
      </c>
      <c r="AL107">
        <f>IF(B107=1,(AI107/AC107),REF)</f>
        <v>201.40656213228252</v>
      </c>
      <c r="AM107">
        <f t="shared" si="40"/>
        <v>123</v>
      </c>
      <c r="AN107">
        <f t="shared" si="41"/>
        <v>103</v>
      </c>
      <c r="AO107" t="str">
        <f t="shared" si="42"/>
        <v>Western Kentucky</v>
      </c>
      <c r="AP107">
        <f t="shared" si="43"/>
        <v>0.47299806005454714</v>
      </c>
      <c r="AQ107">
        <f t="shared" si="44"/>
        <v>0.4054601418696811</v>
      </c>
      <c r="AR107">
        <f t="shared" si="45"/>
        <v>0.71957562333072611</v>
      </c>
      <c r="AS107" t="str">
        <f t="shared" si="46"/>
        <v>Western Kentucky</v>
      </c>
      <c r="AT107">
        <f t="shared" si="47"/>
        <v>106</v>
      </c>
      <c r="AU107">
        <f t="shared" si="48"/>
        <v>113</v>
      </c>
      <c r="AV107">
        <v>113</v>
      </c>
      <c r="AW107" t="str">
        <f t="shared" si="49"/>
        <v>Western Kentucky</v>
      </c>
      <c r="AX107" t="str">
        <f t="shared" si="50"/>
        <v/>
      </c>
      <c r="AY107">
        <v>106</v>
      </c>
      <c r="BG107" t="s">
        <v>131</v>
      </c>
      <c r="BH107">
        <v>5.1607575992155645</v>
      </c>
    </row>
    <row r="108" spans="2:60" x14ac:dyDescent="0.25">
      <c r="B108">
        <v>1</v>
      </c>
      <c r="C108">
        <v>1</v>
      </c>
      <c r="D108" t="s">
        <v>54</v>
      </c>
      <c r="E108">
        <v>68.401300000000006</v>
      </c>
      <c r="F108">
        <v>211</v>
      </c>
      <c r="G108">
        <v>67.168199999999999</v>
      </c>
      <c r="H108">
        <v>191</v>
      </c>
      <c r="I108">
        <v>101.935</v>
      </c>
      <c r="J108">
        <v>207</v>
      </c>
      <c r="K108">
        <v>107.524</v>
      </c>
      <c r="L108">
        <v>110</v>
      </c>
      <c r="M108">
        <v>104.878</v>
      </c>
      <c r="N108">
        <v>221</v>
      </c>
      <c r="O108">
        <v>102.21899999999999</v>
      </c>
      <c r="P108">
        <v>134</v>
      </c>
      <c r="Q108">
        <v>5.3051700000000004</v>
      </c>
      <c r="R108">
        <v>115</v>
      </c>
      <c r="S108">
        <f t="shared" si="26"/>
        <v>7.7557005495509687E-2</v>
      </c>
      <c r="T108">
        <f t="shared" si="27"/>
        <v>116</v>
      </c>
      <c r="U108">
        <f t="shared" si="28"/>
        <v>790815.51323214883</v>
      </c>
      <c r="V108">
        <f t="shared" si="29"/>
        <v>122</v>
      </c>
      <c r="W108">
        <f t="shared" si="30"/>
        <v>23.998618890372455</v>
      </c>
      <c r="X108">
        <f t="shared" si="31"/>
        <v>153</v>
      </c>
      <c r="Y108">
        <f t="shared" si="32"/>
        <v>134.5</v>
      </c>
      <c r="Z108">
        <v>0.66059999999999997</v>
      </c>
      <c r="AA108">
        <f t="shared" si="33"/>
        <v>96</v>
      </c>
      <c r="AB108">
        <v>0.59709999999999996</v>
      </c>
      <c r="AC108">
        <f t="shared" si="34"/>
        <v>0.62884999999999991</v>
      </c>
      <c r="AD108">
        <f t="shared" si="35"/>
        <v>126</v>
      </c>
      <c r="AE108">
        <v>0.56730000000000003</v>
      </c>
      <c r="AF108">
        <f t="shared" si="36"/>
        <v>137</v>
      </c>
      <c r="AG108">
        <v>0.61029999999999995</v>
      </c>
      <c r="AH108">
        <f t="shared" si="37"/>
        <v>135</v>
      </c>
      <c r="AI108">
        <f t="shared" si="38"/>
        <v>128.41666666666666</v>
      </c>
      <c r="AJ108">
        <f>IF(C108=1,(AI108/Z108),REF)</f>
        <v>194.39398526591987</v>
      </c>
      <c r="AK108">
        <f t="shared" si="39"/>
        <v>112</v>
      </c>
      <c r="AL108">
        <f>IF(B108=1,(AI108/AC108),REF)</f>
        <v>204.2087408231958</v>
      </c>
      <c r="AM108">
        <f t="shared" si="40"/>
        <v>124</v>
      </c>
      <c r="AN108">
        <f t="shared" si="41"/>
        <v>112</v>
      </c>
      <c r="AO108" t="str">
        <f t="shared" si="42"/>
        <v>Boston College</v>
      </c>
      <c r="AP108">
        <f t="shared" si="43"/>
        <v>0.44100583847605784</v>
      </c>
      <c r="AQ108">
        <f t="shared" si="44"/>
        <v>0.418063463901998</v>
      </c>
      <c r="AR108">
        <f t="shared" si="45"/>
        <v>0.71318020744636645</v>
      </c>
      <c r="AS108" t="str">
        <f t="shared" si="46"/>
        <v>Boston College</v>
      </c>
      <c r="AT108">
        <f t="shared" si="47"/>
        <v>107</v>
      </c>
      <c r="AU108">
        <f t="shared" si="48"/>
        <v>115</v>
      </c>
      <c r="AV108">
        <v>129</v>
      </c>
      <c r="AW108" t="str">
        <f t="shared" si="49"/>
        <v>Boston College</v>
      </c>
      <c r="AX108" t="str">
        <f t="shared" si="50"/>
        <v/>
      </c>
      <c r="AY108">
        <v>107</v>
      </c>
      <c r="BG108" t="s">
        <v>132</v>
      </c>
      <c r="BH108">
        <v>826.97368421052636</v>
      </c>
    </row>
    <row r="109" spans="2:60" x14ac:dyDescent="0.25">
      <c r="B109">
        <v>1</v>
      </c>
      <c r="C109">
        <v>1</v>
      </c>
      <c r="D109" t="s">
        <v>130</v>
      </c>
      <c r="E109">
        <v>68.152600000000007</v>
      </c>
      <c r="F109">
        <v>224</v>
      </c>
      <c r="G109">
        <v>66.6464</v>
      </c>
      <c r="H109">
        <v>222</v>
      </c>
      <c r="I109">
        <v>95.424899999999994</v>
      </c>
      <c r="J109">
        <v>320</v>
      </c>
      <c r="K109">
        <v>101.801</v>
      </c>
      <c r="L109">
        <v>219</v>
      </c>
      <c r="M109">
        <v>97.900099999999995</v>
      </c>
      <c r="N109">
        <v>56</v>
      </c>
      <c r="O109">
        <v>95.888499999999993</v>
      </c>
      <c r="P109">
        <v>37</v>
      </c>
      <c r="Q109">
        <v>5.91249</v>
      </c>
      <c r="R109">
        <v>109</v>
      </c>
      <c r="S109">
        <f t="shared" si="26"/>
        <v>8.675384358043578E-2</v>
      </c>
      <c r="T109">
        <f t="shared" si="27"/>
        <v>106</v>
      </c>
      <c r="U109">
        <f t="shared" si="28"/>
        <v>706295.6263615127</v>
      </c>
      <c r="V109">
        <f t="shared" si="29"/>
        <v>230</v>
      </c>
      <c r="W109">
        <f t="shared" si="30"/>
        <v>21.744228900938506</v>
      </c>
      <c r="X109">
        <f t="shared" si="31"/>
        <v>50</v>
      </c>
      <c r="Y109">
        <f t="shared" si="32"/>
        <v>78</v>
      </c>
      <c r="Z109">
        <v>0.64759999999999995</v>
      </c>
      <c r="AA109">
        <f t="shared" si="33"/>
        <v>103</v>
      </c>
      <c r="AB109">
        <v>0.626</v>
      </c>
      <c r="AC109">
        <f t="shared" si="34"/>
        <v>0.63680000000000003</v>
      </c>
      <c r="AD109">
        <f t="shared" si="35"/>
        <v>123</v>
      </c>
      <c r="AE109">
        <v>0.54830000000000001</v>
      </c>
      <c r="AF109">
        <f t="shared" si="36"/>
        <v>145</v>
      </c>
      <c r="AG109">
        <v>0.74219999999999997</v>
      </c>
      <c r="AH109">
        <f t="shared" si="37"/>
        <v>77</v>
      </c>
      <c r="AI109">
        <f t="shared" si="38"/>
        <v>126.5</v>
      </c>
      <c r="AJ109">
        <f>IF(C109=1,(AI109/Z109),REF)</f>
        <v>195.33662754786906</v>
      </c>
      <c r="AK109">
        <f t="shared" si="39"/>
        <v>114</v>
      </c>
      <c r="AL109">
        <f>IF(B109=1,(AI109/AC109),REF)</f>
        <v>198.64949748743717</v>
      </c>
      <c r="AM109">
        <f t="shared" si="40"/>
        <v>121</v>
      </c>
      <c r="AN109">
        <f t="shared" si="41"/>
        <v>114</v>
      </c>
      <c r="AO109" t="str">
        <f t="shared" si="42"/>
        <v>Georgia Tech</v>
      </c>
      <c r="AP109">
        <f t="shared" si="43"/>
        <v>0.43211816546137238</v>
      </c>
      <c r="AQ109">
        <f t="shared" si="44"/>
        <v>0.42451876269598487</v>
      </c>
      <c r="AR109">
        <f t="shared" si="45"/>
        <v>0.7123717991441092</v>
      </c>
      <c r="AS109" t="str">
        <f t="shared" si="46"/>
        <v>Georgia Tech</v>
      </c>
      <c r="AT109">
        <f t="shared" si="47"/>
        <v>108</v>
      </c>
      <c r="AU109">
        <f t="shared" si="48"/>
        <v>115</v>
      </c>
      <c r="AV109">
        <v>122</v>
      </c>
      <c r="AW109" t="str">
        <f t="shared" si="49"/>
        <v>Georgia Tech</v>
      </c>
      <c r="AX109" t="str">
        <f t="shared" si="50"/>
        <v/>
      </c>
      <c r="AY109">
        <v>108</v>
      </c>
      <c r="BG109" t="s">
        <v>133</v>
      </c>
      <c r="BH109">
        <v>147.21935388700399</v>
      </c>
    </row>
    <row r="110" spans="2:60" x14ac:dyDescent="0.25">
      <c r="B110">
        <v>1</v>
      </c>
      <c r="C110">
        <v>1</v>
      </c>
      <c r="D110" t="s">
        <v>277</v>
      </c>
      <c r="E110">
        <v>66.864999999999995</v>
      </c>
      <c r="F110">
        <v>283</v>
      </c>
      <c r="G110">
        <v>66.079800000000006</v>
      </c>
      <c r="H110">
        <v>250</v>
      </c>
      <c r="I110">
        <v>100.399</v>
      </c>
      <c r="J110">
        <v>244</v>
      </c>
      <c r="K110">
        <v>102.575</v>
      </c>
      <c r="L110">
        <v>205</v>
      </c>
      <c r="M110">
        <v>95.4529</v>
      </c>
      <c r="N110">
        <v>26</v>
      </c>
      <c r="O110">
        <v>96.302400000000006</v>
      </c>
      <c r="P110">
        <v>46</v>
      </c>
      <c r="Q110">
        <v>6.2725400000000002</v>
      </c>
      <c r="R110">
        <v>104</v>
      </c>
      <c r="S110">
        <f t="shared" si="26"/>
        <v>9.3809915501383345E-2</v>
      </c>
      <c r="T110">
        <f t="shared" si="27"/>
        <v>102</v>
      </c>
      <c r="U110">
        <f t="shared" si="28"/>
        <v>703528.83174062497</v>
      </c>
      <c r="V110">
        <f t="shared" si="29"/>
        <v>239</v>
      </c>
      <c r="W110">
        <f t="shared" si="30"/>
        <v>22.316214539713574</v>
      </c>
      <c r="X110">
        <f t="shared" si="31"/>
        <v>72</v>
      </c>
      <c r="Y110">
        <f t="shared" si="32"/>
        <v>87</v>
      </c>
      <c r="Z110">
        <v>0.62309999999999999</v>
      </c>
      <c r="AA110">
        <f t="shared" si="33"/>
        <v>111</v>
      </c>
      <c r="AB110">
        <v>0.70240000000000002</v>
      </c>
      <c r="AC110">
        <f t="shared" si="34"/>
        <v>0.66274999999999995</v>
      </c>
      <c r="AD110">
        <f t="shared" si="35"/>
        <v>106</v>
      </c>
      <c r="AE110">
        <v>0.61009999999999998</v>
      </c>
      <c r="AF110">
        <f t="shared" si="36"/>
        <v>121</v>
      </c>
      <c r="AG110">
        <v>0.65459999999999996</v>
      </c>
      <c r="AH110">
        <f t="shared" si="37"/>
        <v>117</v>
      </c>
      <c r="AI110">
        <f t="shared" si="38"/>
        <v>128.66666666666666</v>
      </c>
      <c r="AJ110">
        <f>IF(C110=1,(AI110/Z110),REF)</f>
        <v>206.49440967206974</v>
      </c>
      <c r="AK110">
        <f t="shared" si="39"/>
        <v>123</v>
      </c>
      <c r="AL110">
        <f>IF(B110=1,(AI110/AC110),REF)</f>
        <v>194.14057588331448</v>
      </c>
      <c r="AM110">
        <f t="shared" si="40"/>
        <v>120</v>
      </c>
      <c r="AN110">
        <f t="shared" si="41"/>
        <v>106</v>
      </c>
      <c r="AO110" t="str">
        <f t="shared" si="42"/>
        <v>Saint Louis</v>
      </c>
      <c r="AP110">
        <f t="shared" si="43"/>
        <v>0.41346711474161862</v>
      </c>
      <c r="AQ110">
        <f t="shared" si="44"/>
        <v>0.4428337240020534</v>
      </c>
      <c r="AR110">
        <f t="shared" si="45"/>
        <v>0.71225999037270626</v>
      </c>
      <c r="AS110" t="str">
        <f t="shared" si="46"/>
        <v>Saint Louis</v>
      </c>
      <c r="AT110">
        <f t="shared" si="47"/>
        <v>109</v>
      </c>
      <c r="AU110">
        <f t="shared" si="48"/>
        <v>107</v>
      </c>
      <c r="AV110">
        <v>109</v>
      </c>
      <c r="AW110" t="str">
        <f t="shared" si="49"/>
        <v>Saint Louis</v>
      </c>
      <c r="AX110" t="str">
        <f t="shared" si="50"/>
        <v/>
      </c>
      <c r="AY110">
        <v>109</v>
      </c>
      <c r="BG110" t="s">
        <v>134</v>
      </c>
      <c r="BH110">
        <v>487.43889962487214</v>
      </c>
    </row>
    <row r="111" spans="2:60" x14ac:dyDescent="0.25">
      <c r="B111">
        <v>1</v>
      </c>
      <c r="C111">
        <v>1</v>
      </c>
      <c r="D111" t="s">
        <v>63</v>
      </c>
      <c r="E111">
        <v>71.8626</v>
      </c>
      <c r="F111">
        <v>47</v>
      </c>
      <c r="G111">
        <v>70.724100000000007</v>
      </c>
      <c r="H111">
        <v>42</v>
      </c>
      <c r="I111">
        <v>108.79300000000001</v>
      </c>
      <c r="J111">
        <v>58</v>
      </c>
      <c r="K111">
        <v>111.676</v>
      </c>
      <c r="L111">
        <v>45</v>
      </c>
      <c r="M111">
        <v>104.503</v>
      </c>
      <c r="N111">
        <v>203</v>
      </c>
      <c r="O111">
        <v>103.89400000000001</v>
      </c>
      <c r="P111">
        <v>164</v>
      </c>
      <c r="Q111">
        <v>7.7821300000000004</v>
      </c>
      <c r="R111">
        <v>87</v>
      </c>
      <c r="S111">
        <f t="shared" si="26"/>
        <v>0.10828998672466619</v>
      </c>
      <c r="T111">
        <f t="shared" si="27"/>
        <v>91</v>
      </c>
      <c r="U111">
        <f t="shared" si="28"/>
        <v>896236.49819069763</v>
      </c>
      <c r="V111">
        <f t="shared" si="29"/>
        <v>28</v>
      </c>
      <c r="W111">
        <f t="shared" si="30"/>
        <v>23.444545704279683</v>
      </c>
      <c r="X111">
        <f t="shared" si="31"/>
        <v>125</v>
      </c>
      <c r="Y111">
        <f t="shared" si="32"/>
        <v>108</v>
      </c>
      <c r="Z111">
        <v>0.55830000000000002</v>
      </c>
      <c r="AA111">
        <f t="shared" si="33"/>
        <v>136</v>
      </c>
      <c r="AB111">
        <v>0.79890000000000005</v>
      </c>
      <c r="AC111">
        <f t="shared" si="34"/>
        <v>0.67860000000000009</v>
      </c>
      <c r="AD111">
        <f t="shared" si="35"/>
        <v>96</v>
      </c>
      <c r="AE111">
        <v>0.63390000000000002</v>
      </c>
      <c r="AF111">
        <f t="shared" si="36"/>
        <v>111</v>
      </c>
      <c r="AG111">
        <v>0.67979999999999996</v>
      </c>
      <c r="AH111">
        <f t="shared" si="37"/>
        <v>105</v>
      </c>
      <c r="AI111">
        <f t="shared" si="38"/>
        <v>89.833333333333329</v>
      </c>
      <c r="AJ111">
        <f>IF(C111=1,(AI111/Z111),REF)</f>
        <v>160.90512866439786</v>
      </c>
      <c r="AK111">
        <f t="shared" si="39"/>
        <v>97</v>
      </c>
      <c r="AL111">
        <f>IF(B111=1,(AI111/AC111),REF)</f>
        <v>132.38039100108062</v>
      </c>
      <c r="AM111">
        <f t="shared" si="40"/>
        <v>81</v>
      </c>
      <c r="AN111">
        <f t="shared" si="41"/>
        <v>81</v>
      </c>
      <c r="AO111" t="str">
        <f t="shared" si="42"/>
        <v>BYU</v>
      </c>
      <c r="AP111">
        <f t="shared" si="43"/>
        <v>0.37982600117627074</v>
      </c>
      <c r="AQ111">
        <f t="shared" si="44"/>
        <v>0.47112274470992821</v>
      </c>
      <c r="AR111">
        <f t="shared" si="45"/>
        <v>0.7104759194967023</v>
      </c>
      <c r="AS111" t="str">
        <f t="shared" si="46"/>
        <v>BYU</v>
      </c>
      <c r="AT111">
        <f t="shared" si="47"/>
        <v>110</v>
      </c>
      <c r="AU111">
        <f t="shared" si="48"/>
        <v>95.666666666666671</v>
      </c>
      <c r="AV111">
        <v>107</v>
      </c>
      <c r="AW111" t="str">
        <f t="shared" si="49"/>
        <v>BYU</v>
      </c>
      <c r="AX111" t="str">
        <f t="shared" si="50"/>
        <v/>
      </c>
      <c r="AY111">
        <v>110</v>
      </c>
      <c r="BG111" t="s">
        <v>135</v>
      </c>
      <c r="BH111">
        <v>466.49897095815226</v>
      </c>
    </row>
    <row r="112" spans="2:60" x14ac:dyDescent="0.25">
      <c r="B112">
        <v>1</v>
      </c>
      <c r="C112">
        <v>1</v>
      </c>
      <c r="D112" t="s">
        <v>303</v>
      </c>
      <c r="E112">
        <v>66.235100000000003</v>
      </c>
      <c r="F112">
        <v>304</v>
      </c>
      <c r="G112">
        <v>64.671000000000006</v>
      </c>
      <c r="H112">
        <v>316</v>
      </c>
      <c r="I112">
        <v>104.77</v>
      </c>
      <c r="J112">
        <v>136</v>
      </c>
      <c r="K112">
        <v>106.51600000000001</v>
      </c>
      <c r="L112">
        <v>131</v>
      </c>
      <c r="M112">
        <v>98.229500000000002</v>
      </c>
      <c r="N112">
        <v>60</v>
      </c>
      <c r="O112">
        <v>100.098</v>
      </c>
      <c r="P112">
        <v>101</v>
      </c>
      <c r="Q112">
        <v>6.4177900000000001</v>
      </c>
      <c r="R112">
        <v>101</v>
      </c>
      <c r="S112">
        <f t="shared" si="26"/>
        <v>9.689726444136125E-2</v>
      </c>
      <c r="T112">
        <f t="shared" si="27"/>
        <v>100</v>
      </c>
      <c r="U112">
        <f t="shared" si="28"/>
        <v>751480.80915198568</v>
      </c>
      <c r="V112">
        <f t="shared" si="29"/>
        <v>178</v>
      </c>
      <c r="W112">
        <f t="shared" si="30"/>
        <v>23.965828322362931</v>
      </c>
      <c r="X112">
        <f t="shared" si="31"/>
        <v>151</v>
      </c>
      <c r="Y112">
        <f t="shared" si="32"/>
        <v>125.5</v>
      </c>
      <c r="Z112">
        <v>0.56189999999999996</v>
      </c>
      <c r="AA112">
        <f t="shared" si="33"/>
        <v>133</v>
      </c>
      <c r="AB112">
        <v>0.82779999999999998</v>
      </c>
      <c r="AC112">
        <f t="shared" si="34"/>
        <v>0.69484999999999997</v>
      </c>
      <c r="AD112">
        <f t="shared" si="35"/>
        <v>91</v>
      </c>
      <c r="AE112">
        <v>0.7056</v>
      </c>
      <c r="AF112">
        <f t="shared" si="36"/>
        <v>84</v>
      </c>
      <c r="AG112">
        <v>0.65700000000000003</v>
      </c>
      <c r="AH112">
        <f t="shared" si="37"/>
        <v>115</v>
      </c>
      <c r="AI112">
        <f t="shared" si="38"/>
        <v>115.58333333333333</v>
      </c>
      <c r="AJ112">
        <f>IF(C112=1,(AI112/Z112),REF)</f>
        <v>205.70089577030313</v>
      </c>
      <c r="AK112">
        <f t="shared" si="39"/>
        <v>121</v>
      </c>
      <c r="AL112">
        <f>IF(B112=1,(AI112/AC112),REF)</f>
        <v>166.34285577222903</v>
      </c>
      <c r="AM112">
        <f t="shared" si="40"/>
        <v>104</v>
      </c>
      <c r="AN112">
        <f t="shared" si="41"/>
        <v>91</v>
      </c>
      <c r="AO112" t="str">
        <f t="shared" si="42"/>
        <v>Southern Miss</v>
      </c>
      <c r="AP112">
        <f t="shared" si="43"/>
        <v>0.37300054460586068</v>
      </c>
      <c r="AQ112">
        <f t="shared" si="44"/>
        <v>0.47151251963566215</v>
      </c>
      <c r="AR112">
        <f t="shared" si="45"/>
        <v>0.70832170602660471</v>
      </c>
      <c r="AS112" t="str">
        <f t="shared" si="46"/>
        <v>Southern Miss</v>
      </c>
      <c r="AT112">
        <f t="shared" si="47"/>
        <v>111</v>
      </c>
      <c r="AU112">
        <f t="shared" si="48"/>
        <v>97.666666666666671</v>
      </c>
      <c r="AV112">
        <v>94</v>
      </c>
      <c r="AW112" t="str">
        <f t="shared" si="49"/>
        <v>Southern Miss</v>
      </c>
      <c r="AX112" t="str">
        <f t="shared" si="50"/>
        <v/>
      </c>
      <c r="AY112">
        <v>111</v>
      </c>
      <c r="BG112" t="s">
        <v>136</v>
      </c>
      <c r="BH112">
        <v>440.46466602129721</v>
      </c>
    </row>
    <row r="113" spans="2:60" x14ac:dyDescent="0.25">
      <c r="B113">
        <v>1</v>
      </c>
      <c r="C113">
        <v>1</v>
      </c>
      <c r="D113" t="s">
        <v>133</v>
      </c>
      <c r="E113">
        <v>69.218400000000003</v>
      </c>
      <c r="F113">
        <v>157</v>
      </c>
      <c r="G113">
        <v>67.5565</v>
      </c>
      <c r="H113">
        <v>164</v>
      </c>
      <c r="I113">
        <v>107.69799999999999</v>
      </c>
      <c r="J113">
        <v>75</v>
      </c>
      <c r="K113">
        <v>108.062</v>
      </c>
      <c r="L113">
        <v>101</v>
      </c>
      <c r="M113">
        <v>99.484899999999996</v>
      </c>
      <c r="N113">
        <v>84</v>
      </c>
      <c r="O113">
        <v>101.84699999999999</v>
      </c>
      <c r="P113">
        <v>130</v>
      </c>
      <c r="Q113">
        <v>6.2152000000000003</v>
      </c>
      <c r="R113">
        <v>105</v>
      </c>
      <c r="S113">
        <f t="shared" si="26"/>
        <v>8.978826439212699E-2</v>
      </c>
      <c r="T113">
        <f t="shared" si="27"/>
        <v>103</v>
      </c>
      <c r="U113">
        <f t="shared" si="28"/>
        <v>808290.65648832952</v>
      </c>
      <c r="V113">
        <f t="shared" si="29"/>
        <v>103</v>
      </c>
      <c r="W113">
        <f t="shared" si="30"/>
        <v>23.577384677627041</v>
      </c>
      <c r="X113">
        <f t="shared" si="31"/>
        <v>132</v>
      </c>
      <c r="Y113">
        <f t="shared" si="32"/>
        <v>117.5</v>
      </c>
      <c r="Z113">
        <v>0.57969999999999999</v>
      </c>
      <c r="AA113">
        <f t="shared" si="33"/>
        <v>128</v>
      </c>
      <c r="AB113">
        <v>0.77610000000000001</v>
      </c>
      <c r="AC113">
        <f t="shared" si="34"/>
        <v>0.67789999999999995</v>
      </c>
      <c r="AD113">
        <f t="shared" si="35"/>
        <v>97</v>
      </c>
      <c r="AE113">
        <v>0.51600000000000001</v>
      </c>
      <c r="AF113">
        <f t="shared" si="36"/>
        <v>160</v>
      </c>
      <c r="AG113">
        <v>0.63239999999999996</v>
      </c>
      <c r="AH113">
        <f t="shared" si="37"/>
        <v>124</v>
      </c>
      <c r="AI113">
        <f t="shared" si="38"/>
        <v>117.41666666666667</v>
      </c>
      <c r="AJ113">
        <f>IF(C113=1,(AI113/Z113),REF)</f>
        <v>202.54729457765512</v>
      </c>
      <c r="AK113">
        <f t="shared" si="39"/>
        <v>118</v>
      </c>
      <c r="AL113">
        <f>IF(B113=1,(AI113/AC113),REF)</f>
        <v>173.20647096425236</v>
      </c>
      <c r="AM113">
        <f t="shared" si="40"/>
        <v>110</v>
      </c>
      <c r="AN113">
        <f t="shared" si="41"/>
        <v>97</v>
      </c>
      <c r="AO113" t="str">
        <f t="shared" si="42"/>
        <v>Grand Canyon</v>
      </c>
      <c r="AP113">
        <f t="shared" si="43"/>
        <v>0.38541153435585934</v>
      </c>
      <c r="AQ113">
        <f t="shared" si="44"/>
        <v>0.45815433979416298</v>
      </c>
      <c r="AR113">
        <f t="shared" si="45"/>
        <v>0.70800382287669528</v>
      </c>
      <c r="AS113" t="str">
        <f t="shared" si="46"/>
        <v>Grand Canyon</v>
      </c>
      <c r="AT113">
        <f t="shared" si="47"/>
        <v>112</v>
      </c>
      <c r="AU113">
        <f t="shared" si="48"/>
        <v>102</v>
      </c>
      <c r="AV113">
        <v>100</v>
      </c>
      <c r="AW113" t="str">
        <f t="shared" si="49"/>
        <v>Grand Canyon</v>
      </c>
      <c r="AX113" t="str">
        <f t="shared" si="50"/>
        <v/>
      </c>
      <c r="AY113">
        <v>112</v>
      </c>
      <c r="BG113" t="s">
        <v>137</v>
      </c>
      <c r="BH113">
        <v>190.76970490792817</v>
      </c>
    </row>
    <row r="114" spans="2:60" x14ac:dyDescent="0.25">
      <c r="B114">
        <v>1</v>
      </c>
      <c r="C114">
        <v>1</v>
      </c>
      <c r="D114" t="s">
        <v>32</v>
      </c>
      <c r="E114">
        <v>68.451800000000006</v>
      </c>
      <c r="F114">
        <v>207</v>
      </c>
      <c r="G114">
        <v>66.015000000000001</v>
      </c>
      <c r="H114">
        <v>253</v>
      </c>
      <c r="I114">
        <v>99.424800000000005</v>
      </c>
      <c r="J114">
        <v>264</v>
      </c>
      <c r="K114">
        <v>99.793000000000006</v>
      </c>
      <c r="L114">
        <v>257</v>
      </c>
      <c r="M114">
        <v>94.009900000000002</v>
      </c>
      <c r="N114">
        <v>11</v>
      </c>
      <c r="O114">
        <v>93.702200000000005</v>
      </c>
      <c r="P114">
        <v>21</v>
      </c>
      <c r="Q114">
        <v>6.09084</v>
      </c>
      <c r="R114">
        <v>107</v>
      </c>
      <c r="S114">
        <f t="shared" si="26"/>
        <v>8.8979398642548488E-2</v>
      </c>
      <c r="T114">
        <f t="shared" si="27"/>
        <v>105</v>
      </c>
      <c r="U114">
        <f t="shared" si="28"/>
        <v>681687.02857117832</v>
      </c>
      <c r="V114">
        <f t="shared" si="29"/>
        <v>264</v>
      </c>
      <c r="W114">
        <f t="shared" si="30"/>
        <v>20.864826968381895</v>
      </c>
      <c r="X114">
        <f t="shared" si="31"/>
        <v>23</v>
      </c>
      <c r="Y114">
        <f t="shared" si="32"/>
        <v>64</v>
      </c>
      <c r="Z114">
        <v>0.6079</v>
      </c>
      <c r="AA114">
        <f t="shared" si="33"/>
        <v>116</v>
      </c>
      <c r="AB114">
        <v>0.70850000000000002</v>
      </c>
      <c r="AC114">
        <f t="shared" si="34"/>
        <v>0.65820000000000001</v>
      </c>
      <c r="AD114">
        <f t="shared" si="35"/>
        <v>108</v>
      </c>
      <c r="AE114">
        <v>0.61409999999999998</v>
      </c>
      <c r="AF114">
        <f t="shared" si="36"/>
        <v>118</v>
      </c>
      <c r="AG114">
        <v>0.68240000000000001</v>
      </c>
      <c r="AH114">
        <f t="shared" si="37"/>
        <v>104</v>
      </c>
      <c r="AI114">
        <f t="shared" si="38"/>
        <v>127.16666666666667</v>
      </c>
      <c r="AJ114">
        <f>IF(C114=1,(AI114/Z114),REF)</f>
        <v>209.19010802215277</v>
      </c>
      <c r="AK114">
        <f t="shared" si="39"/>
        <v>124</v>
      </c>
      <c r="AL114">
        <f>IF(B114=1,(AI114/AC114),REF)</f>
        <v>193.20368682264763</v>
      </c>
      <c r="AM114">
        <f t="shared" si="40"/>
        <v>118</v>
      </c>
      <c r="AN114">
        <f t="shared" si="41"/>
        <v>108</v>
      </c>
      <c r="AO114" t="str">
        <f t="shared" si="42"/>
        <v>Akron</v>
      </c>
      <c r="AP114">
        <f t="shared" si="43"/>
        <v>0.40285808231402725</v>
      </c>
      <c r="AQ114">
        <f t="shared" si="44"/>
        <v>0.44000632468017414</v>
      </c>
      <c r="AR114">
        <f t="shared" si="45"/>
        <v>0.70776826788672331</v>
      </c>
      <c r="AS114" t="str">
        <f t="shared" si="46"/>
        <v>Akron</v>
      </c>
      <c r="AT114">
        <f t="shared" si="47"/>
        <v>113</v>
      </c>
      <c r="AU114">
        <f t="shared" si="48"/>
        <v>109.66666666666667</v>
      </c>
      <c r="AV114">
        <v>110</v>
      </c>
      <c r="AW114" t="str">
        <f t="shared" si="49"/>
        <v>Akron</v>
      </c>
      <c r="AX114" t="str">
        <f t="shared" si="50"/>
        <v/>
      </c>
      <c r="AY114">
        <v>113</v>
      </c>
      <c r="BG114" t="s">
        <v>138</v>
      </c>
      <c r="BH114">
        <v>418.67250182348647</v>
      </c>
    </row>
    <row r="115" spans="2:60" x14ac:dyDescent="0.25">
      <c r="B115">
        <v>1</v>
      </c>
      <c r="C115">
        <v>1</v>
      </c>
      <c r="D115" t="s">
        <v>74</v>
      </c>
      <c r="E115">
        <v>72.502700000000004</v>
      </c>
      <c r="F115">
        <v>42</v>
      </c>
      <c r="G115">
        <v>70.837100000000007</v>
      </c>
      <c r="H115">
        <v>38</v>
      </c>
      <c r="I115">
        <v>108.764</v>
      </c>
      <c r="J115">
        <v>60</v>
      </c>
      <c r="K115">
        <v>110.256</v>
      </c>
      <c r="L115">
        <v>59</v>
      </c>
      <c r="M115">
        <v>103.718</v>
      </c>
      <c r="N115">
        <v>185</v>
      </c>
      <c r="O115">
        <v>105.37</v>
      </c>
      <c r="P115">
        <v>198</v>
      </c>
      <c r="Q115">
        <v>4.8853499999999999</v>
      </c>
      <c r="R115">
        <v>123</v>
      </c>
      <c r="S115">
        <f t="shared" si="26"/>
        <v>6.7390593729612758E-2</v>
      </c>
      <c r="T115">
        <f t="shared" si="27"/>
        <v>124</v>
      </c>
      <c r="U115">
        <f t="shared" si="28"/>
        <v>881370.77360094723</v>
      </c>
      <c r="V115">
        <f t="shared" si="29"/>
        <v>35</v>
      </c>
      <c r="W115">
        <f t="shared" si="30"/>
        <v>23.768019115932578</v>
      </c>
      <c r="X115">
        <f t="shared" si="31"/>
        <v>138</v>
      </c>
      <c r="Y115">
        <f t="shared" si="32"/>
        <v>131</v>
      </c>
      <c r="Z115">
        <v>0.66379999999999995</v>
      </c>
      <c r="AA115">
        <f t="shared" si="33"/>
        <v>94</v>
      </c>
      <c r="AB115">
        <v>0.50780000000000003</v>
      </c>
      <c r="AC115">
        <f t="shared" si="34"/>
        <v>0.58579999999999999</v>
      </c>
      <c r="AD115">
        <f t="shared" si="35"/>
        <v>137</v>
      </c>
      <c r="AE115">
        <v>0.77580000000000005</v>
      </c>
      <c r="AF115">
        <f t="shared" si="36"/>
        <v>64</v>
      </c>
      <c r="AG115">
        <v>0.46400000000000002</v>
      </c>
      <c r="AH115">
        <f t="shared" si="37"/>
        <v>179</v>
      </c>
      <c r="AI115">
        <f t="shared" si="38"/>
        <v>111.66666666666667</v>
      </c>
      <c r="AJ115">
        <f>IF(C115=1,(AI115/Z115),REF)</f>
        <v>168.22336044993475</v>
      </c>
      <c r="AK115">
        <f t="shared" si="39"/>
        <v>99</v>
      </c>
      <c r="AL115">
        <f>IF(B115=1,(AI115/AC115),REF)</f>
        <v>190.62251052691477</v>
      </c>
      <c r="AM115">
        <f t="shared" si="40"/>
        <v>115</v>
      </c>
      <c r="AN115">
        <f t="shared" si="41"/>
        <v>99</v>
      </c>
      <c r="AO115" t="str">
        <f t="shared" si="42"/>
        <v>Central Michigan</v>
      </c>
      <c r="AP115">
        <f t="shared" si="43"/>
        <v>0.44959623918100433</v>
      </c>
      <c r="AQ115">
        <f t="shared" si="44"/>
        <v>0.39213402844250239</v>
      </c>
      <c r="AR115">
        <f t="shared" si="45"/>
        <v>0.70738717118091687</v>
      </c>
      <c r="AS115" t="str">
        <f t="shared" si="46"/>
        <v>Central Michigan</v>
      </c>
      <c r="AT115">
        <f t="shared" si="47"/>
        <v>114</v>
      </c>
      <c r="AU115">
        <f t="shared" si="48"/>
        <v>116.66666666666667</v>
      </c>
      <c r="AV115">
        <v>124</v>
      </c>
      <c r="AW115" t="str">
        <f t="shared" si="49"/>
        <v>Central Michigan</v>
      </c>
      <c r="AX115" t="str">
        <f t="shared" si="50"/>
        <v/>
      </c>
      <c r="AY115">
        <v>114</v>
      </c>
      <c r="BG115" t="s">
        <v>139</v>
      </c>
      <c r="BH115">
        <v>501.33204165657543</v>
      </c>
    </row>
    <row r="116" spans="2:60" x14ac:dyDescent="0.25">
      <c r="B116">
        <v>1</v>
      </c>
      <c r="C116">
        <v>1</v>
      </c>
      <c r="D116" t="s">
        <v>257</v>
      </c>
      <c r="E116">
        <v>68.580799999999996</v>
      </c>
      <c r="F116">
        <v>199</v>
      </c>
      <c r="G116">
        <v>66.854200000000006</v>
      </c>
      <c r="H116">
        <v>209</v>
      </c>
      <c r="I116">
        <v>100.877</v>
      </c>
      <c r="J116">
        <v>229</v>
      </c>
      <c r="K116">
        <v>105.122</v>
      </c>
      <c r="L116">
        <v>154</v>
      </c>
      <c r="M116">
        <v>99.759900000000002</v>
      </c>
      <c r="N116">
        <v>92</v>
      </c>
      <c r="O116">
        <v>98.031899999999993</v>
      </c>
      <c r="P116">
        <v>68</v>
      </c>
      <c r="Q116">
        <v>7.09009</v>
      </c>
      <c r="R116">
        <v>97</v>
      </c>
      <c r="S116">
        <f t="shared" si="26"/>
        <v>0.10338316263444006</v>
      </c>
      <c r="T116">
        <f t="shared" si="27"/>
        <v>94</v>
      </c>
      <c r="U116">
        <f t="shared" si="28"/>
        <v>757861.3808526271</v>
      </c>
      <c r="V116">
        <f t="shared" si="29"/>
        <v>166</v>
      </c>
      <c r="W116">
        <f t="shared" si="30"/>
        <v>22.386454928660999</v>
      </c>
      <c r="X116">
        <f t="shared" si="31"/>
        <v>77</v>
      </c>
      <c r="Y116">
        <f t="shared" si="32"/>
        <v>85.5</v>
      </c>
      <c r="Z116">
        <v>0.59219999999999995</v>
      </c>
      <c r="AA116">
        <f t="shared" si="33"/>
        <v>124</v>
      </c>
      <c r="AB116">
        <v>0.71950000000000003</v>
      </c>
      <c r="AC116">
        <f t="shared" si="34"/>
        <v>0.65585000000000004</v>
      </c>
      <c r="AD116">
        <f t="shared" si="35"/>
        <v>110</v>
      </c>
      <c r="AE116">
        <v>0.53610000000000002</v>
      </c>
      <c r="AF116">
        <f t="shared" si="36"/>
        <v>153</v>
      </c>
      <c r="AG116">
        <v>0.7873</v>
      </c>
      <c r="AH116">
        <f t="shared" si="37"/>
        <v>62</v>
      </c>
      <c r="AI116">
        <f t="shared" si="38"/>
        <v>111.75</v>
      </c>
      <c r="AJ116">
        <f>IF(C116=1,(AI116/Z116),REF)</f>
        <v>188.70314083080041</v>
      </c>
      <c r="AK116">
        <f t="shared" si="39"/>
        <v>111</v>
      </c>
      <c r="AL116">
        <f>IF(B116=1,(AI116/AC116),REF)</f>
        <v>170.38957078600288</v>
      </c>
      <c r="AM116">
        <f t="shared" si="40"/>
        <v>108</v>
      </c>
      <c r="AN116">
        <f t="shared" si="41"/>
        <v>108</v>
      </c>
      <c r="AO116" t="str">
        <f t="shared" si="42"/>
        <v>Pittsburgh</v>
      </c>
      <c r="AP116">
        <f t="shared" si="43"/>
        <v>0.39651949307130152</v>
      </c>
      <c r="AQ116">
        <f t="shared" si="44"/>
        <v>0.44397938379742402</v>
      </c>
      <c r="AR116">
        <f t="shared" si="45"/>
        <v>0.70697304677620709</v>
      </c>
      <c r="AS116" t="str">
        <f t="shared" si="46"/>
        <v>Pittsburgh</v>
      </c>
      <c r="AT116">
        <f t="shared" si="47"/>
        <v>115</v>
      </c>
      <c r="AU116">
        <f t="shared" si="48"/>
        <v>111</v>
      </c>
      <c r="AV116">
        <v>115</v>
      </c>
      <c r="AW116" t="str">
        <f t="shared" si="49"/>
        <v>Pittsburgh</v>
      </c>
      <c r="AX116" t="str">
        <f t="shared" si="50"/>
        <v/>
      </c>
      <c r="AY116">
        <v>115</v>
      </c>
      <c r="BG116" t="s">
        <v>140</v>
      </c>
      <c r="BH116">
        <v>152.83972643473089</v>
      </c>
    </row>
    <row r="117" spans="2:60" x14ac:dyDescent="0.25">
      <c r="B117">
        <v>1</v>
      </c>
      <c r="C117">
        <v>1</v>
      </c>
      <c r="D117" t="s">
        <v>56</v>
      </c>
      <c r="E117">
        <v>72.561199999999999</v>
      </c>
      <c r="F117">
        <v>36</v>
      </c>
      <c r="G117">
        <v>70.328900000000004</v>
      </c>
      <c r="H117">
        <v>53</v>
      </c>
      <c r="I117">
        <v>106.58499999999999</v>
      </c>
      <c r="J117">
        <v>96</v>
      </c>
      <c r="K117">
        <v>108.185</v>
      </c>
      <c r="L117">
        <v>99</v>
      </c>
      <c r="M117">
        <v>101.955</v>
      </c>
      <c r="N117">
        <v>149</v>
      </c>
      <c r="O117">
        <v>102.01</v>
      </c>
      <c r="P117">
        <v>132</v>
      </c>
      <c r="Q117">
        <v>6.1750400000000001</v>
      </c>
      <c r="R117">
        <v>106</v>
      </c>
      <c r="S117">
        <f t="shared" si="26"/>
        <v>8.5100577167963001E-2</v>
      </c>
      <c r="T117">
        <f t="shared" si="27"/>
        <v>110</v>
      </c>
      <c r="U117">
        <f t="shared" si="28"/>
        <v>849255.86575907003</v>
      </c>
      <c r="V117">
        <f t="shared" si="29"/>
        <v>56</v>
      </c>
      <c r="W117">
        <f t="shared" si="30"/>
        <v>22.548826227614985</v>
      </c>
      <c r="X117">
        <f t="shared" si="31"/>
        <v>87</v>
      </c>
      <c r="Y117">
        <f t="shared" si="32"/>
        <v>98.5</v>
      </c>
      <c r="Z117">
        <v>0.59519999999999995</v>
      </c>
      <c r="AA117">
        <f t="shared" si="33"/>
        <v>122</v>
      </c>
      <c r="AB117">
        <v>0.70109999999999995</v>
      </c>
      <c r="AC117">
        <f t="shared" si="34"/>
        <v>0.64815</v>
      </c>
      <c r="AD117">
        <f t="shared" si="35"/>
        <v>115</v>
      </c>
      <c r="AE117">
        <v>0.70220000000000005</v>
      </c>
      <c r="AF117">
        <f t="shared" si="36"/>
        <v>87</v>
      </c>
      <c r="AG117">
        <v>0.45760000000000001</v>
      </c>
      <c r="AH117">
        <f t="shared" si="37"/>
        <v>182</v>
      </c>
      <c r="AI117">
        <f t="shared" si="38"/>
        <v>108.08333333333333</v>
      </c>
      <c r="AJ117">
        <f>IF(C117=1,(AI117/Z117),REF)</f>
        <v>181.5916218637993</v>
      </c>
      <c r="AK117">
        <f t="shared" si="39"/>
        <v>106</v>
      </c>
      <c r="AL117">
        <f>IF(B117=1,(AI117/AC117),REF)</f>
        <v>166.75666640952454</v>
      </c>
      <c r="AM117">
        <f t="shared" si="40"/>
        <v>105</v>
      </c>
      <c r="AN117">
        <f t="shared" si="41"/>
        <v>105</v>
      </c>
      <c r="AO117" t="str">
        <f t="shared" si="42"/>
        <v>Bowling Green</v>
      </c>
      <c r="AP117">
        <f t="shared" si="43"/>
        <v>0.40006208487556244</v>
      </c>
      <c r="AQ117">
        <f t="shared" si="44"/>
        <v>0.43971348740576544</v>
      </c>
      <c r="AR117">
        <f t="shared" si="45"/>
        <v>0.7067296251895917</v>
      </c>
      <c r="AS117" t="str">
        <f t="shared" si="46"/>
        <v>Bowling Green</v>
      </c>
      <c r="AT117">
        <f t="shared" si="47"/>
        <v>116</v>
      </c>
      <c r="AU117">
        <f t="shared" si="48"/>
        <v>112</v>
      </c>
      <c r="AV117">
        <v>117</v>
      </c>
      <c r="AW117" t="str">
        <f t="shared" si="49"/>
        <v>Bowling Green</v>
      </c>
      <c r="AX117" t="str">
        <f t="shared" si="50"/>
        <v/>
      </c>
      <c r="AY117">
        <v>116</v>
      </c>
      <c r="BG117" t="s">
        <v>141</v>
      </c>
      <c r="BH117">
        <v>629.06662878249756</v>
      </c>
    </row>
    <row r="118" spans="2:60" x14ac:dyDescent="0.25">
      <c r="B118">
        <v>1</v>
      </c>
      <c r="C118">
        <v>1</v>
      </c>
      <c r="D118" t="s">
        <v>53</v>
      </c>
      <c r="E118">
        <v>66.443399999999997</v>
      </c>
      <c r="F118">
        <v>297</v>
      </c>
      <c r="G118">
        <v>65.350499999999997</v>
      </c>
      <c r="H118">
        <v>284</v>
      </c>
      <c r="I118">
        <v>106.535</v>
      </c>
      <c r="J118">
        <v>98</v>
      </c>
      <c r="K118">
        <v>107.06399999999999</v>
      </c>
      <c r="L118">
        <v>117</v>
      </c>
      <c r="M118">
        <v>102.633</v>
      </c>
      <c r="N118">
        <v>164</v>
      </c>
      <c r="O118">
        <v>103.843</v>
      </c>
      <c r="P118">
        <v>162</v>
      </c>
      <c r="Q118">
        <v>3.2210000000000001</v>
      </c>
      <c r="R118">
        <v>139</v>
      </c>
      <c r="S118">
        <f t="shared" si="26"/>
        <v>4.8477350647317709E-2</v>
      </c>
      <c r="T118">
        <f t="shared" si="27"/>
        <v>139</v>
      </c>
      <c r="U118">
        <f t="shared" si="28"/>
        <v>761620.76755856629</v>
      </c>
      <c r="V118">
        <f t="shared" si="29"/>
        <v>157</v>
      </c>
      <c r="W118">
        <f t="shared" si="30"/>
        <v>25.336797142876353</v>
      </c>
      <c r="X118">
        <f t="shared" si="31"/>
        <v>218</v>
      </c>
      <c r="Y118">
        <f t="shared" si="32"/>
        <v>178.5</v>
      </c>
      <c r="Z118">
        <v>0.63009999999999999</v>
      </c>
      <c r="AA118">
        <f t="shared" si="33"/>
        <v>109</v>
      </c>
      <c r="AB118">
        <v>0.65239999999999998</v>
      </c>
      <c r="AC118">
        <f t="shared" si="34"/>
        <v>0.64124999999999999</v>
      </c>
      <c r="AD118">
        <f t="shared" si="35"/>
        <v>121</v>
      </c>
      <c r="AE118">
        <v>0.62749999999999995</v>
      </c>
      <c r="AF118">
        <f t="shared" si="36"/>
        <v>114</v>
      </c>
      <c r="AG118">
        <v>0.56810000000000005</v>
      </c>
      <c r="AH118">
        <f t="shared" si="37"/>
        <v>147</v>
      </c>
      <c r="AI118">
        <f t="shared" si="38"/>
        <v>142.75</v>
      </c>
      <c r="AJ118">
        <f>IF(C118=1,(AI118/Z118),REF)</f>
        <v>226.55134105697508</v>
      </c>
      <c r="AK118">
        <f t="shared" si="39"/>
        <v>130</v>
      </c>
      <c r="AL118">
        <f>IF(B118=1,(AI118/AC118),REF)</f>
        <v>222.61208576998052</v>
      </c>
      <c r="AM118">
        <f t="shared" si="40"/>
        <v>130</v>
      </c>
      <c r="AN118">
        <f t="shared" si="41"/>
        <v>121</v>
      </c>
      <c r="AO118" t="str">
        <f t="shared" si="42"/>
        <v>Boise St.</v>
      </c>
      <c r="AP118">
        <f t="shared" si="43"/>
        <v>0.41425415010873962</v>
      </c>
      <c r="AQ118">
        <f t="shared" si="44"/>
        <v>0.42264436824001883</v>
      </c>
      <c r="AR118">
        <f t="shared" si="45"/>
        <v>0.70576013145622141</v>
      </c>
      <c r="AS118" t="str">
        <f t="shared" si="46"/>
        <v>Boise St.</v>
      </c>
      <c r="AT118">
        <f t="shared" si="47"/>
        <v>117</v>
      </c>
      <c r="AU118">
        <f t="shared" si="48"/>
        <v>119.66666666666667</v>
      </c>
      <c r="AV118">
        <v>119</v>
      </c>
      <c r="AW118" t="str">
        <f t="shared" si="49"/>
        <v>Boise St.</v>
      </c>
      <c r="AX118" t="str">
        <f t="shared" si="50"/>
        <v/>
      </c>
      <c r="AY118">
        <v>117</v>
      </c>
      <c r="BG118" t="s">
        <v>142</v>
      </c>
      <c r="BH118">
        <v>12.716202381593837</v>
      </c>
    </row>
    <row r="119" spans="2:60" x14ac:dyDescent="0.25">
      <c r="B119">
        <v>1</v>
      </c>
      <c r="C119">
        <v>1</v>
      </c>
      <c r="D119" t="s">
        <v>88</v>
      </c>
      <c r="E119">
        <v>69.636200000000002</v>
      </c>
      <c r="F119">
        <v>136</v>
      </c>
      <c r="G119">
        <v>68.480199999999996</v>
      </c>
      <c r="H119">
        <v>119</v>
      </c>
      <c r="I119">
        <v>105.486</v>
      </c>
      <c r="J119">
        <v>121</v>
      </c>
      <c r="K119">
        <v>108.27</v>
      </c>
      <c r="L119">
        <v>96</v>
      </c>
      <c r="M119">
        <v>102.14700000000001</v>
      </c>
      <c r="N119">
        <v>154</v>
      </c>
      <c r="O119">
        <v>102.253</v>
      </c>
      <c r="P119">
        <v>135</v>
      </c>
      <c r="Q119">
        <v>6.01715</v>
      </c>
      <c r="R119">
        <v>108</v>
      </c>
      <c r="S119">
        <f t="shared" si="26"/>
        <v>8.6406208265241299E-2</v>
      </c>
      <c r="T119">
        <f t="shared" si="27"/>
        <v>107</v>
      </c>
      <c r="U119">
        <f t="shared" si="28"/>
        <v>816302.89646297996</v>
      </c>
      <c r="V119">
        <f t="shared" si="29"/>
        <v>96</v>
      </c>
      <c r="W119">
        <f t="shared" si="30"/>
        <v>23.585583763027753</v>
      </c>
      <c r="X119">
        <f t="shared" si="31"/>
        <v>133</v>
      </c>
      <c r="Y119">
        <f t="shared" si="32"/>
        <v>120</v>
      </c>
      <c r="Z119">
        <v>0.55810000000000004</v>
      </c>
      <c r="AA119">
        <f t="shared" si="33"/>
        <v>137</v>
      </c>
      <c r="AB119">
        <v>0.80359999999999998</v>
      </c>
      <c r="AC119">
        <f t="shared" si="34"/>
        <v>0.68084999999999996</v>
      </c>
      <c r="AD119">
        <f t="shared" si="35"/>
        <v>94</v>
      </c>
      <c r="AE119">
        <v>0.45090000000000002</v>
      </c>
      <c r="AF119">
        <f t="shared" si="36"/>
        <v>189</v>
      </c>
      <c r="AG119">
        <v>0.752</v>
      </c>
      <c r="AH119">
        <f t="shared" si="37"/>
        <v>72</v>
      </c>
      <c r="AI119">
        <f t="shared" si="38"/>
        <v>113</v>
      </c>
      <c r="AJ119">
        <f>IF(C119=1,(AI119/Z119),REF)</f>
        <v>202.47267514782297</v>
      </c>
      <c r="AK119">
        <f t="shared" si="39"/>
        <v>117</v>
      </c>
      <c r="AL119">
        <f>IF(B119=1,(AI119/AC119),REF)</f>
        <v>165.96900932657709</v>
      </c>
      <c r="AM119">
        <f t="shared" si="40"/>
        <v>103</v>
      </c>
      <c r="AN119">
        <f t="shared" si="41"/>
        <v>94</v>
      </c>
      <c r="AO119" t="str">
        <f t="shared" si="42"/>
        <v>Connecticut</v>
      </c>
      <c r="AP119">
        <f t="shared" si="43"/>
        <v>0.37106452174194915</v>
      </c>
      <c r="AQ119">
        <f t="shared" si="44"/>
        <v>0.46211633862350598</v>
      </c>
      <c r="AR119">
        <f t="shared" si="45"/>
        <v>0.70450440946592663</v>
      </c>
      <c r="AS119" t="str">
        <f t="shared" si="46"/>
        <v>Connecticut</v>
      </c>
      <c r="AT119">
        <f t="shared" si="47"/>
        <v>118</v>
      </c>
      <c r="AU119">
        <f t="shared" si="48"/>
        <v>102</v>
      </c>
      <c r="AV119">
        <v>106</v>
      </c>
      <c r="AW119" t="str">
        <f t="shared" si="49"/>
        <v>Connecticut</v>
      </c>
      <c r="AX119" t="str">
        <f t="shared" si="50"/>
        <v/>
      </c>
      <c r="AY119">
        <v>118</v>
      </c>
      <c r="BG119" t="s">
        <v>143</v>
      </c>
      <c r="BH119">
        <v>956.3649477100613</v>
      </c>
    </row>
    <row r="120" spans="2:60" x14ac:dyDescent="0.25">
      <c r="B120">
        <v>1</v>
      </c>
      <c r="C120">
        <v>1</v>
      </c>
      <c r="D120" t="s">
        <v>137</v>
      </c>
      <c r="E120">
        <v>68.357600000000005</v>
      </c>
      <c r="F120">
        <v>217</v>
      </c>
      <c r="G120">
        <v>67.320700000000002</v>
      </c>
      <c r="H120">
        <v>185</v>
      </c>
      <c r="I120">
        <v>102.129</v>
      </c>
      <c r="J120">
        <v>195</v>
      </c>
      <c r="K120">
        <v>104.79900000000001</v>
      </c>
      <c r="L120">
        <v>160</v>
      </c>
      <c r="M120">
        <v>100.18899999999999</v>
      </c>
      <c r="N120">
        <v>109</v>
      </c>
      <c r="O120">
        <v>100.29600000000001</v>
      </c>
      <c r="P120">
        <v>105</v>
      </c>
      <c r="Q120">
        <v>4.5031600000000003</v>
      </c>
      <c r="R120">
        <v>124</v>
      </c>
      <c r="S120">
        <f t="shared" si="26"/>
        <v>6.5874167612672174E-2</v>
      </c>
      <c r="T120">
        <f t="shared" si="27"/>
        <v>125</v>
      </c>
      <c r="U120">
        <f t="shared" si="28"/>
        <v>750759.92741939775</v>
      </c>
      <c r="V120">
        <f t="shared" si="29"/>
        <v>180</v>
      </c>
      <c r="W120">
        <f t="shared" si="30"/>
        <v>23.295228465727636</v>
      </c>
      <c r="X120">
        <f t="shared" si="31"/>
        <v>119</v>
      </c>
      <c r="Y120">
        <f t="shared" si="32"/>
        <v>122</v>
      </c>
      <c r="Z120">
        <v>0.60470000000000002</v>
      </c>
      <c r="AA120">
        <f t="shared" si="33"/>
        <v>118</v>
      </c>
      <c r="AB120">
        <v>0.69320000000000004</v>
      </c>
      <c r="AC120">
        <f t="shared" si="34"/>
        <v>0.64895000000000003</v>
      </c>
      <c r="AD120">
        <f t="shared" si="35"/>
        <v>114</v>
      </c>
      <c r="AE120">
        <v>0.59319999999999995</v>
      </c>
      <c r="AF120">
        <f t="shared" si="36"/>
        <v>130</v>
      </c>
      <c r="AG120">
        <v>0.67969999999999997</v>
      </c>
      <c r="AH120">
        <f t="shared" si="37"/>
        <v>106</v>
      </c>
      <c r="AI120">
        <f t="shared" si="38"/>
        <v>129.5</v>
      </c>
      <c r="AJ120">
        <f>IF(C120=1,(AI120/Z120),REF)</f>
        <v>214.15577972548371</v>
      </c>
      <c r="AK120">
        <f t="shared" si="39"/>
        <v>126</v>
      </c>
      <c r="AL120">
        <f>IF(B120=1,(AI120/AC120),REF)</f>
        <v>199.55312427767933</v>
      </c>
      <c r="AM120">
        <f t="shared" si="40"/>
        <v>122</v>
      </c>
      <c r="AN120">
        <f t="shared" si="41"/>
        <v>114</v>
      </c>
      <c r="AO120" t="str">
        <f t="shared" si="42"/>
        <v>Harvard</v>
      </c>
      <c r="AP120">
        <f t="shared" si="43"/>
        <v>0.39979838987335858</v>
      </c>
      <c r="AQ120">
        <f t="shared" si="44"/>
        <v>0.43242218381143233</v>
      </c>
      <c r="AR120">
        <f t="shared" si="45"/>
        <v>0.70417950509183636</v>
      </c>
      <c r="AS120" t="str">
        <f t="shared" si="46"/>
        <v>Harvard</v>
      </c>
      <c r="AT120">
        <f t="shared" si="47"/>
        <v>119</v>
      </c>
      <c r="AU120">
        <f t="shared" si="48"/>
        <v>115.66666666666667</v>
      </c>
      <c r="AV120">
        <v>118</v>
      </c>
      <c r="AW120" t="str">
        <f t="shared" si="49"/>
        <v>Harvard</v>
      </c>
      <c r="AX120" t="str">
        <f t="shared" si="50"/>
        <v/>
      </c>
      <c r="AY120">
        <v>119</v>
      </c>
      <c r="BG120" t="s">
        <v>144</v>
      </c>
      <c r="BH120">
        <v>1319.1929643041904</v>
      </c>
    </row>
    <row r="121" spans="2:60" x14ac:dyDescent="0.25">
      <c r="B121">
        <v>1</v>
      </c>
      <c r="C121">
        <v>1</v>
      </c>
      <c r="D121" t="s">
        <v>159</v>
      </c>
      <c r="E121">
        <v>70.534700000000001</v>
      </c>
      <c r="F121">
        <v>94</v>
      </c>
      <c r="G121">
        <v>67.500500000000002</v>
      </c>
      <c r="H121">
        <v>170</v>
      </c>
      <c r="I121">
        <v>105.98</v>
      </c>
      <c r="J121">
        <v>111</v>
      </c>
      <c r="K121">
        <v>104.877</v>
      </c>
      <c r="L121">
        <v>158</v>
      </c>
      <c r="M121">
        <v>96.030900000000003</v>
      </c>
      <c r="N121">
        <v>36</v>
      </c>
      <c r="O121">
        <v>99.422200000000004</v>
      </c>
      <c r="P121">
        <v>89</v>
      </c>
      <c r="Q121">
        <v>5.4550200000000002</v>
      </c>
      <c r="R121">
        <v>113</v>
      </c>
      <c r="S121">
        <f t="shared" si="26"/>
        <v>7.7334985475234055E-2</v>
      </c>
      <c r="T121">
        <f t="shared" si="27"/>
        <v>117</v>
      </c>
      <c r="U121">
        <f t="shared" si="28"/>
        <v>775824.22331847623</v>
      </c>
      <c r="V121">
        <f t="shared" si="29"/>
        <v>140</v>
      </c>
      <c r="W121">
        <f t="shared" si="30"/>
        <v>22.262327468523811</v>
      </c>
      <c r="X121">
        <f t="shared" si="31"/>
        <v>69</v>
      </c>
      <c r="Y121">
        <f t="shared" si="32"/>
        <v>93</v>
      </c>
      <c r="Z121">
        <v>0.60270000000000001</v>
      </c>
      <c r="AA121">
        <f t="shared" si="33"/>
        <v>120</v>
      </c>
      <c r="AB121">
        <v>0.66869999999999996</v>
      </c>
      <c r="AC121">
        <f t="shared" si="34"/>
        <v>0.63569999999999993</v>
      </c>
      <c r="AD121">
        <f t="shared" si="35"/>
        <v>124</v>
      </c>
      <c r="AE121">
        <v>0.66039999999999999</v>
      </c>
      <c r="AF121">
        <f t="shared" si="36"/>
        <v>99</v>
      </c>
      <c r="AG121">
        <v>0.61209999999999998</v>
      </c>
      <c r="AH121">
        <f t="shared" si="37"/>
        <v>132</v>
      </c>
      <c r="AI121">
        <f t="shared" si="38"/>
        <v>117.5</v>
      </c>
      <c r="AJ121">
        <f>IF(C121=1,(AI121/Z121),REF)</f>
        <v>194.95603119296499</v>
      </c>
      <c r="AK121">
        <f t="shared" si="39"/>
        <v>113</v>
      </c>
      <c r="AL121">
        <f>IF(B121=1,(AI121/AC121),REF)</f>
        <v>184.83561428346707</v>
      </c>
      <c r="AM121">
        <f t="shared" si="40"/>
        <v>114</v>
      </c>
      <c r="AN121">
        <f t="shared" si="41"/>
        <v>113</v>
      </c>
      <c r="AO121" t="str">
        <f t="shared" si="42"/>
        <v>Jacksonville St.</v>
      </c>
      <c r="AP121">
        <f t="shared" si="43"/>
        <v>0.40223659167900816</v>
      </c>
      <c r="AQ121">
        <f t="shared" si="44"/>
        <v>0.42685092611587672</v>
      </c>
      <c r="AR121">
        <f t="shared" si="45"/>
        <v>0.7031178968741808</v>
      </c>
      <c r="AS121" t="str">
        <f t="shared" si="46"/>
        <v>Jacksonville St.</v>
      </c>
      <c r="AT121">
        <f t="shared" si="47"/>
        <v>120</v>
      </c>
      <c r="AU121">
        <f t="shared" si="48"/>
        <v>119</v>
      </c>
      <c r="AV121">
        <v>112</v>
      </c>
      <c r="AW121" t="str">
        <f t="shared" si="49"/>
        <v>Jacksonville St.</v>
      </c>
      <c r="AX121" t="str">
        <f t="shared" si="50"/>
        <v/>
      </c>
      <c r="AY121">
        <v>120</v>
      </c>
      <c r="BG121" t="s">
        <v>145</v>
      </c>
      <c r="BH121">
        <v>4045.6456456456453</v>
      </c>
    </row>
    <row r="122" spans="2:60" x14ac:dyDescent="0.25">
      <c r="B122">
        <v>1</v>
      </c>
      <c r="C122">
        <v>1</v>
      </c>
      <c r="D122" t="s">
        <v>48</v>
      </c>
      <c r="E122">
        <v>71.549899999999994</v>
      </c>
      <c r="F122">
        <v>60</v>
      </c>
      <c r="G122">
        <v>70.149900000000002</v>
      </c>
      <c r="H122">
        <v>58</v>
      </c>
      <c r="I122">
        <v>102.05800000000001</v>
      </c>
      <c r="J122">
        <v>203</v>
      </c>
      <c r="K122">
        <v>102.291</v>
      </c>
      <c r="L122">
        <v>207</v>
      </c>
      <c r="M122">
        <v>98.967399999999998</v>
      </c>
      <c r="N122">
        <v>70</v>
      </c>
      <c r="O122">
        <v>98.209000000000003</v>
      </c>
      <c r="P122">
        <v>74</v>
      </c>
      <c r="Q122">
        <v>4.0819700000000001</v>
      </c>
      <c r="R122">
        <v>134</v>
      </c>
      <c r="S122">
        <f t="shared" si="26"/>
        <v>5.7051093013407342E-2</v>
      </c>
      <c r="T122">
        <f t="shared" si="27"/>
        <v>135</v>
      </c>
      <c r="U122">
        <f t="shared" si="28"/>
        <v>748658.70678068185</v>
      </c>
      <c r="V122">
        <f t="shared" si="29"/>
        <v>182</v>
      </c>
      <c r="W122">
        <f t="shared" si="30"/>
        <v>21.51954235403695</v>
      </c>
      <c r="X122">
        <f t="shared" si="31"/>
        <v>43</v>
      </c>
      <c r="Y122">
        <f t="shared" si="32"/>
        <v>89</v>
      </c>
      <c r="Z122">
        <v>0.6583</v>
      </c>
      <c r="AA122">
        <f t="shared" si="33"/>
        <v>100</v>
      </c>
      <c r="AB122">
        <v>0.51419999999999999</v>
      </c>
      <c r="AC122">
        <f t="shared" si="34"/>
        <v>0.58624999999999994</v>
      </c>
      <c r="AD122">
        <f t="shared" si="35"/>
        <v>136</v>
      </c>
      <c r="AE122">
        <v>0.53759999999999997</v>
      </c>
      <c r="AF122">
        <f t="shared" si="36"/>
        <v>151</v>
      </c>
      <c r="AG122">
        <v>0.73550000000000004</v>
      </c>
      <c r="AH122">
        <f t="shared" si="37"/>
        <v>82</v>
      </c>
      <c r="AI122">
        <f t="shared" si="38"/>
        <v>129.16666666666666</v>
      </c>
      <c r="AJ122">
        <f>IF(C122=1,(AI122/Z122),REF)</f>
        <v>196.21246645399765</v>
      </c>
      <c r="AK122">
        <f t="shared" si="39"/>
        <v>115</v>
      </c>
      <c r="AL122">
        <f>IF(B122=1,(AI122/AC122),REF)</f>
        <v>220.32693674484719</v>
      </c>
      <c r="AM122">
        <f t="shared" si="40"/>
        <v>129</v>
      </c>
      <c r="AN122">
        <f t="shared" si="41"/>
        <v>115</v>
      </c>
      <c r="AO122" t="str">
        <f t="shared" si="42"/>
        <v>Ball St.</v>
      </c>
      <c r="AP122">
        <f t="shared" si="43"/>
        <v>0.43906138951632606</v>
      </c>
      <c r="AQ122">
        <f t="shared" si="44"/>
        <v>0.3867930644567702</v>
      </c>
      <c r="AR122">
        <f t="shared" si="45"/>
        <v>0.70201987530533327</v>
      </c>
      <c r="AS122" t="str">
        <f t="shared" si="46"/>
        <v>Ball St.</v>
      </c>
      <c r="AT122">
        <f t="shared" si="47"/>
        <v>121</v>
      </c>
      <c r="AU122">
        <f t="shared" si="48"/>
        <v>124</v>
      </c>
      <c r="AV122">
        <v>132</v>
      </c>
      <c r="AW122" t="str">
        <f t="shared" si="49"/>
        <v>Ball St.</v>
      </c>
      <c r="AX122" t="str">
        <f t="shared" si="50"/>
        <v/>
      </c>
      <c r="AY122">
        <v>121</v>
      </c>
      <c r="BG122" t="s">
        <v>146</v>
      </c>
      <c r="BH122">
        <v>1330.7449648143654</v>
      </c>
    </row>
    <row r="123" spans="2:60" x14ac:dyDescent="0.25">
      <c r="B123">
        <v>1</v>
      </c>
      <c r="C123">
        <v>1</v>
      </c>
      <c r="D123" t="s">
        <v>331</v>
      </c>
      <c r="E123">
        <v>69.670699999999997</v>
      </c>
      <c r="F123">
        <v>134</v>
      </c>
      <c r="G123">
        <v>68.670199999999994</v>
      </c>
      <c r="H123">
        <v>114</v>
      </c>
      <c r="I123">
        <v>102.125</v>
      </c>
      <c r="J123">
        <v>196</v>
      </c>
      <c r="K123">
        <v>104.64700000000001</v>
      </c>
      <c r="L123">
        <v>165</v>
      </c>
      <c r="M123">
        <v>101.08199999999999</v>
      </c>
      <c r="N123">
        <v>128</v>
      </c>
      <c r="O123">
        <v>100.41500000000001</v>
      </c>
      <c r="P123">
        <v>107</v>
      </c>
      <c r="Q123">
        <v>4.2316599999999998</v>
      </c>
      <c r="R123">
        <v>131</v>
      </c>
      <c r="S123">
        <f t="shared" si="26"/>
        <v>6.0742894789344727E-2</v>
      </c>
      <c r="T123">
        <f t="shared" si="27"/>
        <v>132</v>
      </c>
      <c r="U123">
        <f t="shared" si="28"/>
        <v>762963.46010525629</v>
      </c>
      <c r="V123">
        <f t="shared" si="29"/>
        <v>155</v>
      </c>
      <c r="W123">
        <f t="shared" si="30"/>
        <v>22.899583010000455</v>
      </c>
      <c r="X123">
        <f t="shared" si="31"/>
        <v>100</v>
      </c>
      <c r="Y123">
        <f t="shared" si="32"/>
        <v>116</v>
      </c>
      <c r="Z123">
        <v>0.59330000000000005</v>
      </c>
      <c r="AA123">
        <f t="shared" si="33"/>
        <v>123</v>
      </c>
      <c r="AB123">
        <v>0.7006</v>
      </c>
      <c r="AC123">
        <f t="shared" si="34"/>
        <v>0.64695000000000003</v>
      </c>
      <c r="AD123">
        <f t="shared" si="35"/>
        <v>119</v>
      </c>
      <c r="AE123">
        <v>0.64059999999999995</v>
      </c>
      <c r="AF123">
        <f t="shared" si="36"/>
        <v>107</v>
      </c>
      <c r="AG123">
        <v>0.64219999999999999</v>
      </c>
      <c r="AH123">
        <f t="shared" si="37"/>
        <v>121</v>
      </c>
      <c r="AI123">
        <f t="shared" si="38"/>
        <v>125</v>
      </c>
      <c r="AJ123">
        <f>IF(C123=1,(AI123/Z123),REF)</f>
        <v>210.68599359514579</v>
      </c>
      <c r="AK123">
        <f t="shared" si="39"/>
        <v>125</v>
      </c>
      <c r="AL123">
        <f>IF(B123=1,(AI123/AC123),REF)</f>
        <v>193.21431331633048</v>
      </c>
      <c r="AM123">
        <f t="shared" si="40"/>
        <v>119</v>
      </c>
      <c r="AN123">
        <f t="shared" si="41"/>
        <v>119</v>
      </c>
      <c r="AO123" t="str">
        <f t="shared" si="42"/>
        <v>Tulsa</v>
      </c>
      <c r="AP123">
        <f t="shared" si="43"/>
        <v>0.39290253780084833</v>
      </c>
      <c r="AQ123">
        <f t="shared" si="44"/>
        <v>0.43248332743061957</v>
      </c>
      <c r="AR123">
        <f t="shared" si="45"/>
        <v>0.70186051811083394</v>
      </c>
      <c r="AS123" t="str">
        <f t="shared" si="46"/>
        <v>Tulsa</v>
      </c>
      <c r="AT123">
        <f t="shared" si="47"/>
        <v>122</v>
      </c>
      <c r="AU123">
        <f t="shared" si="48"/>
        <v>120</v>
      </c>
      <c r="AV123">
        <v>126</v>
      </c>
      <c r="AW123" t="str">
        <f t="shared" si="49"/>
        <v>Tulsa</v>
      </c>
      <c r="AX123" t="str">
        <f t="shared" si="50"/>
        <v/>
      </c>
      <c r="AY123">
        <v>122</v>
      </c>
      <c r="BG123" t="s">
        <v>147</v>
      </c>
      <c r="BH123">
        <v>182.44589032001062</v>
      </c>
    </row>
    <row r="124" spans="2:60" x14ac:dyDescent="0.25">
      <c r="B124">
        <v>1</v>
      </c>
      <c r="C124">
        <v>1</v>
      </c>
      <c r="D124" t="s">
        <v>47</v>
      </c>
      <c r="E124">
        <v>71.1601</v>
      </c>
      <c r="F124">
        <v>73</v>
      </c>
      <c r="G124">
        <v>68.856200000000001</v>
      </c>
      <c r="H124">
        <v>105</v>
      </c>
      <c r="I124">
        <v>111.649</v>
      </c>
      <c r="J124">
        <v>28</v>
      </c>
      <c r="K124">
        <v>110.619</v>
      </c>
      <c r="L124">
        <v>55</v>
      </c>
      <c r="M124">
        <v>104.526</v>
      </c>
      <c r="N124">
        <v>205</v>
      </c>
      <c r="O124">
        <v>106.718</v>
      </c>
      <c r="P124">
        <v>226</v>
      </c>
      <c r="Q124">
        <v>3.9013900000000001</v>
      </c>
      <c r="R124">
        <v>135</v>
      </c>
      <c r="S124">
        <f t="shared" si="26"/>
        <v>5.4820046627253143E-2</v>
      </c>
      <c r="T124">
        <f t="shared" si="27"/>
        <v>136</v>
      </c>
      <c r="U124">
        <f t="shared" si="28"/>
        <v>870755.05819307605</v>
      </c>
      <c r="V124">
        <f t="shared" si="29"/>
        <v>43</v>
      </c>
      <c r="W124">
        <f t="shared" si="30"/>
        <v>24.714039379732199</v>
      </c>
      <c r="X124">
        <f t="shared" si="31"/>
        <v>185</v>
      </c>
      <c r="Y124">
        <f t="shared" si="32"/>
        <v>160.5</v>
      </c>
      <c r="Z124">
        <v>0.57699999999999996</v>
      </c>
      <c r="AA124">
        <f t="shared" si="33"/>
        <v>129</v>
      </c>
      <c r="AB124">
        <v>0.72470000000000001</v>
      </c>
      <c r="AC124">
        <f t="shared" si="34"/>
        <v>0.65084999999999993</v>
      </c>
      <c r="AD124">
        <f t="shared" si="35"/>
        <v>113</v>
      </c>
      <c r="AE124">
        <v>0.67059999999999997</v>
      </c>
      <c r="AF124">
        <f t="shared" si="36"/>
        <v>96</v>
      </c>
      <c r="AG124">
        <v>0.5897</v>
      </c>
      <c r="AH124">
        <f t="shared" si="37"/>
        <v>139</v>
      </c>
      <c r="AI124">
        <f t="shared" si="38"/>
        <v>114.58333333333333</v>
      </c>
      <c r="AJ124">
        <f>IF(C124=1,(AI124/Z124),REF)</f>
        <v>198.58463316002312</v>
      </c>
      <c r="AK124">
        <f t="shared" si="39"/>
        <v>116</v>
      </c>
      <c r="AL124">
        <f>IF(B124=1,(AI124/AC124),REF)</f>
        <v>176.05182965865151</v>
      </c>
      <c r="AM124">
        <f t="shared" si="40"/>
        <v>111</v>
      </c>
      <c r="AN124">
        <f t="shared" si="41"/>
        <v>111</v>
      </c>
      <c r="AO124" t="str">
        <f t="shared" si="42"/>
        <v>Austin Peay</v>
      </c>
      <c r="AP124">
        <f t="shared" si="43"/>
        <v>0.38437514890754065</v>
      </c>
      <c r="AQ124">
        <f t="shared" si="44"/>
        <v>0.43915662319471316</v>
      </c>
      <c r="AR124">
        <f t="shared" si="45"/>
        <v>0.70122944707946466</v>
      </c>
      <c r="AS124" t="str">
        <f t="shared" si="46"/>
        <v>Austin Peay</v>
      </c>
      <c r="AT124">
        <f t="shared" si="47"/>
        <v>123</v>
      </c>
      <c r="AU124">
        <f t="shared" si="48"/>
        <v>115.66666666666667</v>
      </c>
      <c r="AV124">
        <v>111</v>
      </c>
      <c r="AW124" t="str">
        <f t="shared" si="49"/>
        <v>Austin Peay</v>
      </c>
      <c r="AX124" t="str">
        <f t="shared" si="50"/>
        <v/>
      </c>
      <c r="AY124">
        <v>123</v>
      </c>
      <c r="BG124" t="s">
        <v>148</v>
      </c>
      <c r="BH124">
        <v>378.98290778645281</v>
      </c>
    </row>
    <row r="125" spans="2:60" x14ac:dyDescent="0.25">
      <c r="B125">
        <v>1</v>
      </c>
      <c r="C125">
        <v>1</v>
      </c>
      <c r="D125" t="s">
        <v>352</v>
      </c>
      <c r="E125">
        <v>69.811300000000003</v>
      </c>
      <c r="F125">
        <v>128</v>
      </c>
      <c r="G125">
        <v>68.351200000000006</v>
      </c>
      <c r="H125">
        <v>127</v>
      </c>
      <c r="I125">
        <v>109.625</v>
      </c>
      <c r="J125">
        <v>45</v>
      </c>
      <c r="K125">
        <v>109.005</v>
      </c>
      <c r="L125">
        <v>83</v>
      </c>
      <c r="M125">
        <v>101.51</v>
      </c>
      <c r="N125">
        <v>139</v>
      </c>
      <c r="O125">
        <v>101.831</v>
      </c>
      <c r="P125">
        <v>129</v>
      </c>
      <c r="Q125">
        <v>7.1739899999999999</v>
      </c>
      <c r="R125">
        <v>96</v>
      </c>
      <c r="S125">
        <f t="shared" si="26"/>
        <v>0.10276273325378545</v>
      </c>
      <c r="T125">
        <f t="shared" si="27"/>
        <v>95</v>
      </c>
      <c r="U125">
        <f t="shared" si="28"/>
        <v>829504.15136228246</v>
      </c>
      <c r="V125">
        <f t="shared" si="29"/>
        <v>75</v>
      </c>
      <c r="W125">
        <f t="shared" si="30"/>
        <v>23.371268696968112</v>
      </c>
      <c r="X125">
        <f t="shared" si="31"/>
        <v>120</v>
      </c>
      <c r="Y125">
        <f t="shared" si="32"/>
        <v>107.5</v>
      </c>
      <c r="Z125">
        <v>0.58909999999999996</v>
      </c>
      <c r="AA125">
        <f t="shared" si="33"/>
        <v>125</v>
      </c>
      <c r="AB125">
        <v>0.66859999999999997</v>
      </c>
      <c r="AC125">
        <f t="shared" si="34"/>
        <v>0.62884999999999991</v>
      </c>
      <c r="AD125">
        <f t="shared" si="35"/>
        <v>126</v>
      </c>
      <c r="AE125">
        <v>0.65720000000000001</v>
      </c>
      <c r="AF125">
        <f t="shared" si="36"/>
        <v>101</v>
      </c>
      <c r="AG125">
        <v>0.60450000000000004</v>
      </c>
      <c r="AH125">
        <f t="shared" si="37"/>
        <v>138</v>
      </c>
      <c r="AI125">
        <f t="shared" si="38"/>
        <v>107.08333333333333</v>
      </c>
      <c r="AJ125">
        <f>IF(C125=1,(AI125/Z125),REF)</f>
        <v>181.77445821309342</v>
      </c>
      <c r="AK125">
        <f t="shared" si="39"/>
        <v>107</v>
      </c>
      <c r="AL125">
        <f>IF(B125=1,(AI125/AC125),REF)</f>
        <v>170.2843815430283</v>
      </c>
      <c r="AM125">
        <f t="shared" si="40"/>
        <v>107</v>
      </c>
      <c r="AN125">
        <f t="shared" si="41"/>
        <v>107</v>
      </c>
      <c r="AO125" t="str">
        <f t="shared" si="42"/>
        <v>Utah Valley</v>
      </c>
      <c r="AP125">
        <f t="shared" si="43"/>
        <v>0.39592214067294784</v>
      </c>
      <c r="AQ125">
        <f t="shared" si="44"/>
        <v>0.42572795215907139</v>
      </c>
      <c r="AR125">
        <f t="shared" si="45"/>
        <v>0.70058811445391322</v>
      </c>
      <c r="AS125" t="str">
        <f t="shared" si="46"/>
        <v>Utah Valley</v>
      </c>
      <c r="AT125">
        <f t="shared" si="47"/>
        <v>124</v>
      </c>
      <c r="AU125">
        <f t="shared" si="48"/>
        <v>119</v>
      </c>
      <c r="AV125">
        <v>123</v>
      </c>
      <c r="AW125" t="str">
        <f t="shared" si="49"/>
        <v>Utah Valley</v>
      </c>
      <c r="AX125" t="str">
        <f t="shared" si="50"/>
        <v/>
      </c>
      <c r="AY125">
        <v>124</v>
      </c>
      <c r="BG125" t="s">
        <v>149</v>
      </c>
      <c r="BH125">
        <v>552.89276204308885</v>
      </c>
    </row>
    <row r="126" spans="2:60" x14ac:dyDescent="0.25">
      <c r="B126">
        <v>1</v>
      </c>
      <c r="C126">
        <v>1</v>
      </c>
      <c r="D126" t="s">
        <v>75</v>
      </c>
      <c r="E126">
        <v>66.054299999999998</v>
      </c>
      <c r="F126">
        <v>312</v>
      </c>
      <c r="G126">
        <v>65.262900000000002</v>
      </c>
      <c r="H126">
        <v>289</v>
      </c>
      <c r="I126">
        <v>111.151</v>
      </c>
      <c r="J126">
        <v>34</v>
      </c>
      <c r="K126">
        <v>108.33799999999999</v>
      </c>
      <c r="L126">
        <v>94</v>
      </c>
      <c r="M126">
        <v>102.893</v>
      </c>
      <c r="N126">
        <v>169</v>
      </c>
      <c r="O126">
        <v>103.28</v>
      </c>
      <c r="P126">
        <v>152</v>
      </c>
      <c r="Q126">
        <v>5.0580100000000003</v>
      </c>
      <c r="R126">
        <v>120</v>
      </c>
      <c r="S126">
        <f t="shared" si="26"/>
        <v>7.6573364640908956E-2</v>
      </c>
      <c r="T126">
        <f t="shared" si="27"/>
        <v>119</v>
      </c>
      <c r="U126">
        <f t="shared" si="28"/>
        <v>775287.39384184906</v>
      </c>
      <c r="V126">
        <f t="shared" si="29"/>
        <v>141</v>
      </c>
      <c r="W126">
        <f t="shared" si="30"/>
        <v>25.265324017440108</v>
      </c>
      <c r="X126">
        <f t="shared" si="31"/>
        <v>212</v>
      </c>
      <c r="Y126">
        <f t="shared" si="32"/>
        <v>165.5</v>
      </c>
      <c r="Z126">
        <v>0.63</v>
      </c>
      <c r="AA126">
        <f t="shared" si="33"/>
        <v>110</v>
      </c>
      <c r="AB126">
        <v>0.57179999999999997</v>
      </c>
      <c r="AC126">
        <f t="shared" si="34"/>
        <v>0.60089999999999999</v>
      </c>
      <c r="AD126">
        <f t="shared" si="35"/>
        <v>132</v>
      </c>
      <c r="AE126">
        <v>0.63819999999999999</v>
      </c>
      <c r="AF126">
        <f t="shared" si="36"/>
        <v>110</v>
      </c>
      <c r="AG126">
        <v>0.69189999999999996</v>
      </c>
      <c r="AH126">
        <f t="shared" si="37"/>
        <v>102</v>
      </c>
      <c r="AI126">
        <f t="shared" si="38"/>
        <v>128.25</v>
      </c>
      <c r="AJ126">
        <f>IF(C126=1,(AI126/Z126),REF)</f>
        <v>203.57142857142858</v>
      </c>
      <c r="AK126">
        <f t="shared" si="39"/>
        <v>119</v>
      </c>
      <c r="AL126">
        <f>IF(B126=1,(AI126/AC126),REF)</f>
        <v>213.42985521717424</v>
      </c>
      <c r="AM126">
        <f t="shared" si="40"/>
        <v>126</v>
      </c>
      <c r="AN126">
        <f t="shared" si="41"/>
        <v>119</v>
      </c>
      <c r="AO126" t="str">
        <f t="shared" si="42"/>
        <v>Charleston</v>
      </c>
      <c r="AP126">
        <f t="shared" si="43"/>
        <v>0.41864211819393532</v>
      </c>
      <c r="AQ126">
        <f t="shared" si="44"/>
        <v>0.39772168358593368</v>
      </c>
      <c r="AR126">
        <f t="shared" si="45"/>
        <v>0.69878165908503886</v>
      </c>
      <c r="AS126" t="str">
        <f t="shared" si="46"/>
        <v>Charleston</v>
      </c>
      <c r="AT126">
        <f t="shared" si="47"/>
        <v>125</v>
      </c>
      <c r="AU126">
        <f t="shared" si="48"/>
        <v>125.33333333333333</v>
      </c>
      <c r="AV126">
        <v>121</v>
      </c>
      <c r="AW126" t="str">
        <f t="shared" si="49"/>
        <v>Charleston</v>
      </c>
      <c r="AX126" t="str">
        <f t="shared" si="50"/>
        <v/>
      </c>
      <c r="AY126">
        <v>125</v>
      </c>
      <c r="BG126" t="s">
        <v>150</v>
      </c>
      <c r="BH126">
        <v>3652.7331189710608</v>
      </c>
    </row>
    <row r="127" spans="2:60" x14ac:dyDescent="0.25">
      <c r="B127">
        <v>1</v>
      </c>
      <c r="C127">
        <v>1</v>
      </c>
      <c r="D127" t="s">
        <v>249</v>
      </c>
      <c r="E127">
        <v>65.473200000000006</v>
      </c>
      <c r="F127">
        <v>326</v>
      </c>
      <c r="G127">
        <v>64.289199999999994</v>
      </c>
      <c r="H127">
        <v>325</v>
      </c>
      <c r="I127">
        <v>101.139</v>
      </c>
      <c r="J127">
        <v>221</v>
      </c>
      <c r="K127">
        <v>101.929</v>
      </c>
      <c r="L127">
        <v>216</v>
      </c>
      <c r="M127">
        <v>93.0411</v>
      </c>
      <c r="N127">
        <v>10</v>
      </c>
      <c r="O127">
        <v>96.350800000000007</v>
      </c>
      <c r="P127">
        <v>48</v>
      </c>
      <c r="Q127">
        <v>5.5785299999999998</v>
      </c>
      <c r="R127">
        <v>112</v>
      </c>
      <c r="S127">
        <f t="shared" si="26"/>
        <v>8.5198218507725215E-2</v>
      </c>
      <c r="T127">
        <f t="shared" si="27"/>
        <v>109</v>
      </c>
      <c r="U127">
        <f t="shared" si="28"/>
        <v>680235.18902160123</v>
      </c>
      <c r="V127">
        <f t="shared" si="29"/>
        <v>266</v>
      </c>
      <c r="W127">
        <f t="shared" si="30"/>
        <v>22.808932099963894</v>
      </c>
      <c r="X127">
        <f t="shared" si="31"/>
        <v>93</v>
      </c>
      <c r="Y127">
        <f t="shared" si="32"/>
        <v>101</v>
      </c>
      <c r="Z127">
        <v>0.58340000000000003</v>
      </c>
      <c r="AA127">
        <f t="shared" si="33"/>
        <v>127</v>
      </c>
      <c r="AB127">
        <v>0.69850000000000001</v>
      </c>
      <c r="AC127">
        <f t="shared" si="34"/>
        <v>0.64095000000000002</v>
      </c>
      <c r="AD127">
        <f t="shared" si="35"/>
        <v>122</v>
      </c>
      <c r="AE127">
        <v>0.63200000000000001</v>
      </c>
      <c r="AF127">
        <f t="shared" si="36"/>
        <v>112</v>
      </c>
      <c r="AG127">
        <v>0.72450000000000003</v>
      </c>
      <c r="AH127">
        <f t="shared" si="37"/>
        <v>86</v>
      </c>
      <c r="AI127">
        <f t="shared" si="38"/>
        <v>132.66666666666666</v>
      </c>
      <c r="AJ127">
        <f>IF(C127=1,(AI127/Z127),REF)</f>
        <v>227.40258256199289</v>
      </c>
      <c r="AK127">
        <f t="shared" si="39"/>
        <v>131</v>
      </c>
      <c r="AL127">
        <f>IF(B127=1,(AI127/AC127),REF)</f>
        <v>206.98442416205111</v>
      </c>
      <c r="AM127">
        <f t="shared" si="40"/>
        <v>125</v>
      </c>
      <c r="AN127">
        <f t="shared" si="41"/>
        <v>122</v>
      </c>
      <c r="AO127" t="str">
        <f t="shared" si="42"/>
        <v>Old Dominion</v>
      </c>
      <c r="AP127">
        <f t="shared" si="43"/>
        <v>0.3834077945010102</v>
      </c>
      <c r="AQ127">
        <f t="shared" si="44"/>
        <v>0.42553272786199087</v>
      </c>
      <c r="AR127">
        <f t="shared" si="45"/>
        <v>0.6962330546560489</v>
      </c>
      <c r="AS127" t="str">
        <f t="shared" si="46"/>
        <v>Old Dominion</v>
      </c>
      <c r="AT127">
        <f t="shared" si="47"/>
        <v>126</v>
      </c>
      <c r="AU127">
        <f t="shared" si="48"/>
        <v>123.33333333333333</v>
      </c>
      <c r="AV127">
        <v>114</v>
      </c>
      <c r="AW127" t="str">
        <f t="shared" si="49"/>
        <v>Old Dominion</v>
      </c>
      <c r="AX127" t="str">
        <f t="shared" si="50"/>
        <v/>
      </c>
      <c r="AY127">
        <v>126</v>
      </c>
      <c r="BG127" t="s">
        <v>151</v>
      </c>
      <c r="BH127">
        <v>62.633630989812602</v>
      </c>
    </row>
    <row r="128" spans="2:60" x14ac:dyDescent="0.25">
      <c r="B128">
        <v>1</v>
      </c>
      <c r="C128">
        <v>1</v>
      </c>
      <c r="D128" t="s">
        <v>181</v>
      </c>
      <c r="E128">
        <v>64.548699999999997</v>
      </c>
      <c r="F128">
        <v>341</v>
      </c>
      <c r="G128">
        <v>62.703099999999999</v>
      </c>
      <c r="H128">
        <v>345</v>
      </c>
      <c r="I128">
        <v>102.267</v>
      </c>
      <c r="J128">
        <v>190</v>
      </c>
      <c r="K128">
        <v>103.569</v>
      </c>
      <c r="L128">
        <v>187</v>
      </c>
      <c r="M128">
        <v>99.539400000000001</v>
      </c>
      <c r="N128">
        <v>86</v>
      </c>
      <c r="O128">
        <v>100.15</v>
      </c>
      <c r="P128">
        <v>103</v>
      </c>
      <c r="Q128">
        <v>3.4186700000000001</v>
      </c>
      <c r="R128">
        <v>138</v>
      </c>
      <c r="S128">
        <f t="shared" si="26"/>
        <v>5.2967759226754327E-2</v>
      </c>
      <c r="T128">
        <f t="shared" si="27"/>
        <v>137</v>
      </c>
      <c r="U128">
        <f t="shared" si="28"/>
        <v>692384.06797346077</v>
      </c>
      <c r="V128">
        <f t="shared" si="29"/>
        <v>252</v>
      </c>
      <c r="W128">
        <f t="shared" si="30"/>
        <v>24.612403463826706</v>
      </c>
      <c r="X128">
        <f t="shared" si="31"/>
        <v>180</v>
      </c>
      <c r="Y128">
        <f t="shared" si="32"/>
        <v>158.5</v>
      </c>
      <c r="Z128">
        <v>0.61680000000000001</v>
      </c>
      <c r="AA128">
        <f t="shared" si="33"/>
        <v>114</v>
      </c>
      <c r="AB128">
        <v>0.6018</v>
      </c>
      <c r="AC128">
        <f t="shared" si="34"/>
        <v>0.60929999999999995</v>
      </c>
      <c r="AD128">
        <f t="shared" si="35"/>
        <v>129</v>
      </c>
      <c r="AE128">
        <v>0.68559999999999999</v>
      </c>
      <c r="AF128">
        <f t="shared" si="36"/>
        <v>92</v>
      </c>
      <c r="AG128">
        <v>0.62339999999999995</v>
      </c>
      <c r="AH128">
        <f t="shared" si="37"/>
        <v>129</v>
      </c>
      <c r="AI128">
        <f t="shared" si="38"/>
        <v>149.58333333333334</v>
      </c>
      <c r="AJ128">
        <f>IF(C128=1,(AI128/Z128),REF)</f>
        <v>242.5151318633809</v>
      </c>
      <c r="AK128">
        <f t="shared" si="39"/>
        <v>135</v>
      </c>
      <c r="AL128">
        <f>IF(B128=1,(AI128/AC128),REF)</f>
        <v>245.50030089173373</v>
      </c>
      <c r="AM128">
        <f t="shared" si="40"/>
        <v>141</v>
      </c>
      <c r="AN128">
        <f t="shared" si="41"/>
        <v>129</v>
      </c>
      <c r="AO128" t="str">
        <f t="shared" si="42"/>
        <v>Loyola Marymount</v>
      </c>
      <c r="AP128">
        <f t="shared" si="43"/>
        <v>0.4027583314283753</v>
      </c>
      <c r="AQ128">
        <f t="shared" si="44"/>
        <v>0.39767524505123975</v>
      </c>
      <c r="AR128">
        <f t="shared" si="45"/>
        <v>0.69329508438081577</v>
      </c>
      <c r="AS128" t="str">
        <f t="shared" si="46"/>
        <v>Loyola Marymount</v>
      </c>
      <c r="AT128">
        <f t="shared" si="47"/>
        <v>127</v>
      </c>
      <c r="AU128">
        <f t="shared" si="48"/>
        <v>128.33333333333334</v>
      </c>
      <c r="AV128">
        <v>131</v>
      </c>
      <c r="AW128" t="str">
        <f t="shared" si="49"/>
        <v>Loyola Marymount</v>
      </c>
      <c r="AX128" t="str">
        <f t="shared" si="50"/>
        <v/>
      </c>
      <c r="AY128">
        <v>127</v>
      </c>
      <c r="BG128" t="s">
        <v>152</v>
      </c>
      <c r="BH128">
        <v>493.65272105088866</v>
      </c>
    </row>
    <row r="129" spans="2:60" x14ac:dyDescent="0.25">
      <c r="B129">
        <v>1</v>
      </c>
      <c r="C129">
        <v>1</v>
      </c>
      <c r="D129" t="s">
        <v>267</v>
      </c>
      <c r="E129">
        <v>65.754800000000003</v>
      </c>
      <c r="F129">
        <v>319</v>
      </c>
      <c r="G129">
        <v>64.331299999999999</v>
      </c>
      <c r="H129">
        <v>324</v>
      </c>
      <c r="I129">
        <v>108.892</v>
      </c>
      <c r="J129">
        <v>55</v>
      </c>
      <c r="K129">
        <v>108.672</v>
      </c>
      <c r="L129">
        <v>89</v>
      </c>
      <c r="M129">
        <v>104.092</v>
      </c>
      <c r="N129">
        <v>191</v>
      </c>
      <c r="O129">
        <v>104.22499999999999</v>
      </c>
      <c r="P129">
        <v>167</v>
      </c>
      <c r="Q129">
        <v>4.4468199999999998</v>
      </c>
      <c r="R129">
        <v>125</v>
      </c>
      <c r="S129">
        <f t="shared" si="26"/>
        <v>6.7630043738251849E-2</v>
      </c>
      <c r="T129">
        <f t="shared" si="27"/>
        <v>123</v>
      </c>
      <c r="U129">
        <f t="shared" si="28"/>
        <v>776538.12174520316</v>
      </c>
      <c r="V129">
        <f t="shared" si="29"/>
        <v>137</v>
      </c>
      <c r="W129">
        <f t="shared" si="30"/>
        <v>25.752985595154101</v>
      </c>
      <c r="X129">
        <f t="shared" si="31"/>
        <v>239</v>
      </c>
      <c r="Y129">
        <f t="shared" si="32"/>
        <v>181</v>
      </c>
      <c r="Z129">
        <v>0.63870000000000005</v>
      </c>
      <c r="AA129">
        <f t="shared" si="33"/>
        <v>106</v>
      </c>
      <c r="AB129">
        <v>0.48899999999999999</v>
      </c>
      <c r="AC129">
        <f t="shared" si="34"/>
        <v>0.56384999999999996</v>
      </c>
      <c r="AD129">
        <f t="shared" si="35"/>
        <v>144</v>
      </c>
      <c r="AE129">
        <v>0.72709999999999997</v>
      </c>
      <c r="AF129">
        <f t="shared" si="36"/>
        <v>77</v>
      </c>
      <c r="AG129">
        <v>0.64439999999999997</v>
      </c>
      <c r="AH129">
        <f t="shared" si="37"/>
        <v>120</v>
      </c>
      <c r="AI129">
        <f t="shared" si="38"/>
        <v>130.33333333333334</v>
      </c>
      <c r="AJ129">
        <f>IF(C129=1,(AI129/Z129),REF)</f>
        <v>204.06033088043421</v>
      </c>
      <c r="AK129">
        <f t="shared" si="39"/>
        <v>120</v>
      </c>
      <c r="AL129">
        <f>IF(B129=1,(AI129/AC129),REF)</f>
        <v>231.14894623274515</v>
      </c>
      <c r="AM129">
        <f t="shared" si="40"/>
        <v>134</v>
      </c>
      <c r="AN129">
        <f t="shared" si="41"/>
        <v>120</v>
      </c>
      <c r="AO129" t="str">
        <f t="shared" si="42"/>
        <v>Radford</v>
      </c>
      <c r="AP129">
        <f t="shared" si="43"/>
        <v>0.42432157031360068</v>
      </c>
      <c r="AQ129">
        <f t="shared" si="44"/>
        <v>0.37023457622243067</v>
      </c>
      <c r="AR129">
        <f t="shared" si="45"/>
        <v>0.69125428806413414</v>
      </c>
      <c r="AS129" t="str">
        <f t="shared" si="46"/>
        <v>Radford</v>
      </c>
      <c r="AT129">
        <f t="shared" si="47"/>
        <v>128</v>
      </c>
      <c r="AU129">
        <f t="shared" si="48"/>
        <v>130.66666666666666</v>
      </c>
      <c r="AV129">
        <v>133</v>
      </c>
      <c r="AW129" t="str">
        <f t="shared" si="49"/>
        <v>Radford</v>
      </c>
      <c r="AX129" t="str">
        <f t="shared" si="50"/>
        <v/>
      </c>
      <c r="AY129">
        <v>128</v>
      </c>
      <c r="BG129" t="s">
        <v>153</v>
      </c>
      <c r="BH129">
        <v>512.69451269451281</v>
      </c>
    </row>
    <row r="130" spans="2:60" x14ac:dyDescent="0.25">
      <c r="B130">
        <v>1</v>
      </c>
      <c r="C130">
        <v>1</v>
      </c>
      <c r="D130" t="s">
        <v>338</v>
      </c>
      <c r="E130">
        <v>73.737499999999997</v>
      </c>
      <c r="F130">
        <v>18</v>
      </c>
      <c r="G130">
        <v>72.3673</v>
      </c>
      <c r="H130">
        <v>17</v>
      </c>
      <c r="I130">
        <v>105.146</v>
      </c>
      <c r="J130">
        <v>130</v>
      </c>
      <c r="K130">
        <v>108.419</v>
      </c>
      <c r="L130">
        <v>92</v>
      </c>
      <c r="M130">
        <v>104.68300000000001</v>
      </c>
      <c r="N130">
        <v>211</v>
      </c>
      <c r="O130">
        <v>102.535</v>
      </c>
      <c r="P130">
        <v>141</v>
      </c>
      <c r="Q130">
        <v>5.8833700000000002</v>
      </c>
      <c r="R130">
        <v>110</v>
      </c>
      <c r="S130">
        <f t="shared" ref="S130:S193" si="52">(K130-O130)/E130</f>
        <v>7.9796575690795055E-2</v>
      </c>
      <c r="T130">
        <f t="shared" ref="T130:T193" si="53">RANK(S130,S:S,0)</f>
        <v>111</v>
      </c>
      <c r="U130">
        <f t="shared" ref="U130:U193" si="54">(K130^2)*E130</f>
        <v>866760.68412923743</v>
      </c>
      <c r="V130">
        <f t="shared" ref="V130:V193" si="55">RANK(U130,U:U,0)</f>
        <v>47</v>
      </c>
      <c r="W130">
        <f t="shared" ref="W130:W193" si="56">O130^1.6/E130</f>
        <v>22.372113194638313</v>
      </c>
      <c r="X130">
        <f t="shared" ref="X130:X193" si="57">RANK(W130,W:W,1)</f>
        <v>76</v>
      </c>
      <c r="Y130">
        <f t="shared" ref="Y130:Y193" si="58">AVERAGE(X130,T130)</f>
        <v>93.5</v>
      </c>
      <c r="Z130">
        <v>0.51359999999999995</v>
      </c>
      <c r="AA130">
        <f t="shared" ref="AA130:AA193" si="59">RANK(Z130,Z:Z,0)</f>
        <v>150</v>
      </c>
      <c r="AB130">
        <v>0.80779999999999996</v>
      </c>
      <c r="AC130">
        <f t="shared" ref="AC130:AC193" si="60">(Z130+AB130)/2</f>
        <v>0.66069999999999995</v>
      </c>
      <c r="AD130">
        <f t="shared" ref="AD130:AD193" si="61">RANK(AC130,AC:AC,0)</f>
        <v>107</v>
      </c>
      <c r="AE130">
        <v>0.38690000000000002</v>
      </c>
      <c r="AF130">
        <f t="shared" ref="AF130:AF193" si="62">RANK(AE130,AE:AE,0)</f>
        <v>212</v>
      </c>
      <c r="AG130">
        <v>0.76629999999999998</v>
      </c>
      <c r="AH130">
        <f t="shared" ref="AH130:AH193" si="63">RANK(AG130,AG:AG,0)</f>
        <v>65</v>
      </c>
      <c r="AI130">
        <f t="shared" ref="AI130:AI193" si="64">(T130+V130+(AD130)+AF130+AH130+Y130)/6</f>
        <v>105.91666666666667</v>
      </c>
      <c r="AJ130">
        <f>IF(C130=1,(AI130/Z130),REF)</f>
        <v>206.2240394600208</v>
      </c>
      <c r="AK130">
        <f t="shared" ref="AK130:AK193" si="65">RANK(AJ130,AJ:AJ,1)</f>
        <v>122</v>
      </c>
      <c r="AL130">
        <f>IF(B130=1,(AI130/AC130),REF)</f>
        <v>160.30977246354877</v>
      </c>
      <c r="AM130">
        <f t="shared" ref="AM130:AM193" si="66">RANK(AL130,AL:AL,1)</f>
        <v>99</v>
      </c>
      <c r="AN130">
        <f t="shared" ref="AN130:AN193" si="67">MIN(AK130,AM130,AD130)</f>
        <v>99</v>
      </c>
      <c r="AO130" t="str">
        <f t="shared" ref="AO130:AO193" si="68">D130</f>
        <v>UCLA</v>
      </c>
      <c r="AP130">
        <f t="shared" ref="AP130:AP193" si="69">(Z130*(($BC$3)/((AJ130)))^(1/10))</f>
        <v>0.34085144401380546</v>
      </c>
      <c r="AQ130">
        <f t="shared" ref="AQ130:AQ193" si="70">(AC130*(($BC$2)/((AL130)))^(1/10))</f>
        <v>0.44999831662627854</v>
      </c>
      <c r="AR130">
        <f t="shared" ref="AR130:AR193" si="71">((AP130+AQ130)/2)^(1/2.5)</f>
        <v>0.68996267413008661</v>
      </c>
      <c r="AS130" t="str">
        <f t="shared" ref="AS130:AS193" si="72">AO130</f>
        <v>UCLA</v>
      </c>
      <c r="AT130">
        <f t="shared" ref="AT130:AT193" si="73">RANK(AR130,AR:AR,0)</f>
        <v>129</v>
      </c>
      <c r="AU130">
        <f t="shared" ref="AU130:AU193" si="74">(AT130+AN130+AD130)/3</f>
        <v>111.66666666666667</v>
      </c>
      <c r="AV130">
        <v>120</v>
      </c>
      <c r="AW130" t="str">
        <f t="shared" ref="AW130:AW193" si="75">AS130</f>
        <v>UCLA</v>
      </c>
      <c r="AX130" t="str">
        <f t="shared" ref="AX130:AX193" si="76">IF(OR(((RANK(Z130,Z:Z,0))&lt;17),(RANK(AB130,AB:AB,0)&lt;17)),"y","")</f>
        <v/>
      </c>
      <c r="AY130">
        <v>129</v>
      </c>
      <c r="BG130" t="s">
        <v>154</v>
      </c>
      <c r="BH130">
        <v>81.555239449976284</v>
      </c>
    </row>
    <row r="131" spans="2:60" x14ac:dyDescent="0.25">
      <c r="B131">
        <v>1</v>
      </c>
      <c r="C131">
        <v>1</v>
      </c>
      <c r="D131" t="s">
        <v>208</v>
      </c>
      <c r="E131">
        <v>68.387900000000002</v>
      </c>
      <c r="F131">
        <v>213</v>
      </c>
      <c r="G131">
        <v>66.549700000000001</v>
      </c>
      <c r="H131">
        <v>225</v>
      </c>
      <c r="I131">
        <v>111.502</v>
      </c>
      <c r="J131">
        <v>31</v>
      </c>
      <c r="K131">
        <v>107.36</v>
      </c>
      <c r="L131">
        <v>115</v>
      </c>
      <c r="M131">
        <v>100.898</v>
      </c>
      <c r="N131">
        <v>124</v>
      </c>
      <c r="O131">
        <v>103.81399999999999</v>
      </c>
      <c r="P131">
        <v>161</v>
      </c>
      <c r="Q131">
        <v>3.54691</v>
      </c>
      <c r="R131">
        <v>137</v>
      </c>
      <c r="S131">
        <f t="shared" si="52"/>
        <v>5.1851277784520457E-2</v>
      </c>
      <c r="T131">
        <f t="shared" si="53"/>
        <v>138</v>
      </c>
      <c r="U131">
        <f t="shared" si="54"/>
        <v>788250.53398783994</v>
      </c>
      <c r="V131">
        <f t="shared" si="55"/>
        <v>128</v>
      </c>
      <c r="W131">
        <f t="shared" si="56"/>
        <v>24.605387667647058</v>
      </c>
      <c r="X131">
        <f t="shared" si="57"/>
        <v>179</v>
      </c>
      <c r="Y131">
        <f t="shared" si="58"/>
        <v>158.5</v>
      </c>
      <c r="Z131">
        <v>0.61029999999999995</v>
      </c>
      <c r="AA131">
        <f t="shared" si="59"/>
        <v>115</v>
      </c>
      <c r="AB131">
        <v>0.57099999999999995</v>
      </c>
      <c r="AC131">
        <f t="shared" si="60"/>
        <v>0.5906499999999999</v>
      </c>
      <c r="AD131">
        <f t="shared" si="61"/>
        <v>135</v>
      </c>
      <c r="AE131">
        <v>0.64100000000000001</v>
      </c>
      <c r="AF131">
        <f t="shared" si="62"/>
        <v>106</v>
      </c>
      <c r="AG131">
        <v>0.53790000000000004</v>
      </c>
      <c r="AH131">
        <f t="shared" si="63"/>
        <v>157</v>
      </c>
      <c r="AI131">
        <f t="shared" si="64"/>
        <v>137.08333333333334</v>
      </c>
      <c r="AJ131">
        <f>IF(C131=1,(AI131/Z131),REF)</f>
        <v>224.61630891911085</v>
      </c>
      <c r="AK131">
        <f t="shared" si="65"/>
        <v>128</v>
      </c>
      <c r="AL131">
        <f>IF(B131=1,(AI131/AC131),REF)</f>
        <v>232.08894156155654</v>
      </c>
      <c r="AM131">
        <f t="shared" si="66"/>
        <v>135</v>
      </c>
      <c r="AN131">
        <f t="shared" si="67"/>
        <v>128</v>
      </c>
      <c r="AO131" t="str">
        <f t="shared" si="68"/>
        <v>Montana</v>
      </c>
      <c r="AP131">
        <f t="shared" si="69"/>
        <v>0.40158112629635501</v>
      </c>
      <c r="AQ131">
        <f t="shared" si="70"/>
        <v>0.38767459835736284</v>
      </c>
      <c r="AR131">
        <f t="shared" si="71"/>
        <v>0.68940606216939126</v>
      </c>
      <c r="AS131" t="str">
        <f t="shared" si="72"/>
        <v>Montana</v>
      </c>
      <c r="AT131">
        <f t="shared" si="73"/>
        <v>130</v>
      </c>
      <c r="AU131">
        <f t="shared" si="74"/>
        <v>131</v>
      </c>
      <c r="AV131">
        <v>130</v>
      </c>
      <c r="AW131" t="str">
        <f t="shared" si="75"/>
        <v>Montana</v>
      </c>
      <c r="AX131" t="str">
        <f t="shared" si="76"/>
        <v/>
      </c>
      <c r="AY131">
        <v>130</v>
      </c>
      <c r="BG131" t="s">
        <v>155</v>
      </c>
      <c r="BH131">
        <v>28.402883985143106</v>
      </c>
    </row>
    <row r="132" spans="2:60" x14ac:dyDescent="0.25">
      <c r="B132">
        <v>1</v>
      </c>
      <c r="C132">
        <v>1</v>
      </c>
      <c r="D132" t="s">
        <v>268</v>
      </c>
      <c r="E132">
        <v>68.077799999999996</v>
      </c>
      <c r="F132">
        <v>229</v>
      </c>
      <c r="G132">
        <v>67.4178</v>
      </c>
      <c r="H132">
        <v>179</v>
      </c>
      <c r="I132">
        <v>100.598</v>
      </c>
      <c r="J132">
        <v>238</v>
      </c>
      <c r="K132">
        <v>103.764</v>
      </c>
      <c r="L132">
        <v>183</v>
      </c>
      <c r="M132">
        <v>98.984399999999994</v>
      </c>
      <c r="N132">
        <v>72</v>
      </c>
      <c r="O132">
        <v>101.084</v>
      </c>
      <c r="P132">
        <v>113</v>
      </c>
      <c r="Q132">
        <v>2.68032</v>
      </c>
      <c r="R132">
        <v>143</v>
      </c>
      <c r="S132">
        <f t="shared" si="52"/>
        <v>3.936672454162727E-2</v>
      </c>
      <c r="T132">
        <f t="shared" si="53"/>
        <v>143</v>
      </c>
      <c r="U132">
        <f t="shared" si="54"/>
        <v>732991.47341474879</v>
      </c>
      <c r="V132">
        <f t="shared" si="55"/>
        <v>199</v>
      </c>
      <c r="W132">
        <f t="shared" si="56"/>
        <v>23.685707286567492</v>
      </c>
      <c r="X132">
        <f t="shared" si="57"/>
        <v>134</v>
      </c>
      <c r="Y132">
        <f t="shared" si="58"/>
        <v>138.5</v>
      </c>
      <c r="Z132">
        <v>0.60470000000000002</v>
      </c>
      <c r="AA132">
        <f t="shared" si="59"/>
        <v>118</v>
      </c>
      <c r="AB132">
        <v>0.59819999999999995</v>
      </c>
      <c r="AC132">
        <f t="shared" si="60"/>
        <v>0.60145000000000004</v>
      </c>
      <c r="AD132">
        <f t="shared" si="61"/>
        <v>131</v>
      </c>
      <c r="AE132">
        <v>0.61040000000000005</v>
      </c>
      <c r="AF132">
        <f t="shared" si="62"/>
        <v>120</v>
      </c>
      <c r="AG132">
        <v>0.61460000000000004</v>
      </c>
      <c r="AH132">
        <f t="shared" si="63"/>
        <v>131</v>
      </c>
      <c r="AI132">
        <f t="shared" si="64"/>
        <v>143.75</v>
      </c>
      <c r="AJ132">
        <f>IF(C132=1,(AI132/Z132),REF)</f>
        <v>237.72118405821067</v>
      </c>
      <c r="AK132">
        <f t="shared" si="65"/>
        <v>134</v>
      </c>
      <c r="AL132">
        <f>IF(B132=1,(AI132/AC132),REF)</f>
        <v>239.0057361376673</v>
      </c>
      <c r="AM132">
        <f t="shared" si="66"/>
        <v>140</v>
      </c>
      <c r="AN132">
        <f t="shared" si="67"/>
        <v>131</v>
      </c>
      <c r="AO132" t="str">
        <f t="shared" si="68"/>
        <v>Rhode Island</v>
      </c>
      <c r="AP132">
        <f t="shared" si="69"/>
        <v>0.39564641258607447</v>
      </c>
      <c r="AQ132">
        <f t="shared" si="70"/>
        <v>0.39360560925948473</v>
      </c>
      <c r="AR132">
        <f t="shared" si="71"/>
        <v>0.68940476842293885</v>
      </c>
      <c r="AS132" t="str">
        <f t="shared" si="72"/>
        <v>Rhode Island</v>
      </c>
      <c r="AT132">
        <f t="shared" si="73"/>
        <v>131</v>
      </c>
      <c r="AU132">
        <f t="shared" si="74"/>
        <v>131</v>
      </c>
      <c r="AV132">
        <v>137</v>
      </c>
      <c r="AW132" t="str">
        <f t="shared" si="75"/>
        <v>Rhode Island</v>
      </c>
      <c r="AX132" t="str">
        <f t="shared" si="76"/>
        <v/>
      </c>
      <c r="AY132">
        <v>131</v>
      </c>
      <c r="BG132" t="s">
        <v>156</v>
      </c>
      <c r="BH132">
        <v>416.96914700544471</v>
      </c>
    </row>
    <row r="133" spans="2:60" x14ac:dyDescent="0.25">
      <c r="B133">
        <v>1</v>
      </c>
      <c r="C133">
        <v>1</v>
      </c>
      <c r="D133" t="s">
        <v>127</v>
      </c>
      <c r="E133">
        <v>70.435199999999995</v>
      </c>
      <c r="F133">
        <v>99</v>
      </c>
      <c r="G133">
        <v>68.263900000000007</v>
      </c>
      <c r="H133">
        <v>134</v>
      </c>
      <c r="I133">
        <v>100.447</v>
      </c>
      <c r="J133">
        <v>242</v>
      </c>
      <c r="K133">
        <v>105.819</v>
      </c>
      <c r="L133">
        <v>146</v>
      </c>
      <c r="M133">
        <v>105.28100000000001</v>
      </c>
      <c r="N133">
        <v>232</v>
      </c>
      <c r="O133">
        <v>101.639</v>
      </c>
      <c r="P133">
        <v>122</v>
      </c>
      <c r="Q133">
        <v>4.1803100000000004</v>
      </c>
      <c r="R133">
        <v>132</v>
      </c>
      <c r="S133">
        <f t="shared" si="52"/>
        <v>5.9345327336331938E-2</v>
      </c>
      <c r="T133">
        <f t="shared" si="53"/>
        <v>133</v>
      </c>
      <c r="U133">
        <f t="shared" si="54"/>
        <v>788709.4752331872</v>
      </c>
      <c r="V133">
        <f t="shared" si="55"/>
        <v>127</v>
      </c>
      <c r="W133">
        <f t="shared" si="56"/>
        <v>23.094409457396939</v>
      </c>
      <c r="X133">
        <f t="shared" si="57"/>
        <v>107</v>
      </c>
      <c r="Y133">
        <f t="shared" si="58"/>
        <v>120</v>
      </c>
      <c r="Z133">
        <v>0.56000000000000005</v>
      </c>
      <c r="AA133">
        <f t="shared" si="59"/>
        <v>135</v>
      </c>
      <c r="AB133">
        <v>0.69269999999999998</v>
      </c>
      <c r="AC133">
        <f t="shared" si="60"/>
        <v>0.62634999999999996</v>
      </c>
      <c r="AD133">
        <f t="shared" si="61"/>
        <v>128</v>
      </c>
      <c r="AE133">
        <v>0.55120000000000002</v>
      </c>
      <c r="AF133">
        <f t="shared" si="62"/>
        <v>143</v>
      </c>
      <c r="AG133">
        <v>0.74860000000000004</v>
      </c>
      <c r="AH133">
        <f t="shared" si="63"/>
        <v>73</v>
      </c>
      <c r="AI133">
        <f t="shared" si="64"/>
        <v>120.66666666666667</v>
      </c>
      <c r="AJ133">
        <f>IF(C133=1,(AI133/Z133),REF)</f>
        <v>215.47619047619045</v>
      </c>
      <c r="AK133">
        <f t="shared" si="65"/>
        <v>127</v>
      </c>
      <c r="AL133">
        <f>IF(B133=1,(AI133/AC133),REF)</f>
        <v>192.65054149703309</v>
      </c>
      <c r="AM133">
        <f t="shared" si="66"/>
        <v>117</v>
      </c>
      <c r="AN133">
        <f t="shared" si="67"/>
        <v>117</v>
      </c>
      <c r="AO133" t="str">
        <f t="shared" si="68"/>
        <v>Georgia</v>
      </c>
      <c r="AP133">
        <f t="shared" si="69"/>
        <v>0.37001740261290894</v>
      </c>
      <c r="AQ133">
        <f t="shared" si="70"/>
        <v>0.41883468567108156</v>
      </c>
      <c r="AR133">
        <f t="shared" si="71"/>
        <v>0.68926501178158661</v>
      </c>
      <c r="AS133" t="str">
        <f t="shared" si="72"/>
        <v>Georgia</v>
      </c>
      <c r="AT133">
        <f t="shared" si="73"/>
        <v>132</v>
      </c>
      <c r="AU133">
        <f t="shared" si="74"/>
        <v>125.66666666666667</v>
      </c>
      <c r="AV133">
        <v>136</v>
      </c>
      <c r="AW133" t="str">
        <f t="shared" si="75"/>
        <v>Georgia</v>
      </c>
      <c r="AX133" t="str">
        <f t="shared" si="76"/>
        <v/>
      </c>
      <c r="AY133">
        <v>132</v>
      </c>
      <c r="BG133" t="s">
        <v>157</v>
      </c>
      <c r="BH133">
        <v>1720.4426324985436</v>
      </c>
    </row>
    <row r="134" spans="2:60" x14ac:dyDescent="0.25">
      <c r="B134">
        <v>1</v>
      </c>
      <c r="C134">
        <v>1</v>
      </c>
      <c r="D134" t="s">
        <v>324</v>
      </c>
      <c r="E134">
        <v>67.741</v>
      </c>
      <c r="F134">
        <v>243</v>
      </c>
      <c r="G134">
        <v>65.005200000000002</v>
      </c>
      <c r="H134">
        <v>303</v>
      </c>
      <c r="I134">
        <v>103.384</v>
      </c>
      <c r="J134">
        <v>163</v>
      </c>
      <c r="K134">
        <v>102.04600000000001</v>
      </c>
      <c r="L134">
        <v>213</v>
      </c>
      <c r="M134">
        <v>96.077399999999997</v>
      </c>
      <c r="N134">
        <v>37</v>
      </c>
      <c r="O134">
        <v>97.679400000000001</v>
      </c>
      <c r="P134">
        <v>64</v>
      </c>
      <c r="Q134">
        <v>4.367</v>
      </c>
      <c r="R134">
        <v>126</v>
      </c>
      <c r="S134">
        <f t="shared" si="52"/>
        <v>6.4460223498324587E-2</v>
      </c>
      <c r="T134">
        <f t="shared" si="53"/>
        <v>127</v>
      </c>
      <c r="U134">
        <f t="shared" si="54"/>
        <v>705413.18888395606</v>
      </c>
      <c r="V134">
        <f t="shared" si="55"/>
        <v>233</v>
      </c>
      <c r="W134">
        <f t="shared" si="56"/>
        <v>22.533734332347432</v>
      </c>
      <c r="X134">
        <f t="shared" si="57"/>
        <v>85</v>
      </c>
      <c r="Y134">
        <f t="shared" si="58"/>
        <v>106</v>
      </c>
      <c r="Z134">
        <v>0.59570000000000001</v>
      </c>
      <c r="AA134">
        <f t="shared" si="59"/>
        <v>121</v>
      </c>
      <c r="AB134">
        <v>0.59830000000000005</v>
      </c>
      <c r="AC134">
        <f t="shared" si="60"/>
        <v>0.59699999999999998</v>
      </c>
      <c r="AD134">
        <f t="shared" si="61"/>
        <v>133</v>
      </c>
      <c r="AE134">
        <v>0.44479999999999997</v>
      </c>
      <c r="AF134">
        <f t="shared" si="62"/>
        <v>192</v>
      </c>
      <c r="AG134">
        <v>0.67769999999999997</v>
      </c>
      <c r="AH134">
        <f t="shared" si="63"/>
        <v>109</v>
      </c>
      <c r="AI134">
        <f t="shared" si="64"/>
        <v>150</v>
      </c>
      <c r="AJ134">
        <f>IF(C134=1,(AI134/Z134),REF)</f>
        <v>251.8045996306866</v>
      </c>
      <c r="AK134">
        <f t="shared" si="65"/>
        <v>137</v>
      </c>
      <c r="AL134">
        <f>IF(B134=1,(AI134/AC134),REF)</f>
        <v>251.25628140703517</v>
      </c>
      <c r="AM134">
        <f t="shared" si="66"/>
        <v>142</v>
      </c>
      <c r="AN134">
        <f t="shared" si="67"/>
        <v>133</v>
      </c>
      <c r="AO134" t="str">
        <f t="shared" si="68"/>
        <v>Texas St.</v>
      </c>
      <c r="AP134">
        <f t="shared" si="69"/>
        <v>0.38752103939147503</v>
      </c>
      <c r="AQ134">
        <f t="shared" si="70"/>
        <v>0.38874536183446595</v>
      </c>
      <c r="AR134">
        <f t="shared" si="71"/>
        <v>0.68484504424586001</v>
      </c>
      <c r="AS134" t="str">
        <f t="shared" si="72"/>
        <v>Texas St.</v>
      </c>
      <c r="AT134">
        <f t="shared" si="73"/>
        <v>133</v>
      </c>
      <c r="AU134">
        <f t="shared" si="74"/>
        <v>133</v>
      </c>
      <c r="AV134">
        <v>134</v>
      </c>
      <c r="AW134" t="str">
        <f t="shared" si="75"/>
        <v>Texas St.</v>
      </c>
      <c r="AX134" t="str">
        <f t="shared" si="76"/>
        <v/>
      </c>
      <c r="AY134">
        <v>133</v>
      </c>
      <c r="BG134" t="s">
        <v>158</v>
      </c>
      <c r="BH134">
        <v>1064.2054574638844</v>
      </c>
    </row>
    <row r="135" spans="2:60" x14ac:dyDescent="0.25">
      <c r="B135">
        <v>1</v>
      </c>
      <c r="C135">
        <v>1</v>
      </c>
      <c r="D135" t="s">
        <v>378</v>
      </c>
      <c r="E135">
        <v>67.443299999999994</v>
      </c>
      <c r="F135">
        <v>257</v>
      </c>
      <c r="G135">
        <v>64.976200000000006</v>
      </c>
      <c r="H135">
        <v>304</v>
      </c>
      <c r="I135">
        <v>108.035</v>
      </c>
      <c r="J135">
        <v>71</v>
      </c>
      <c r="K135">
        <v>105.938</v>
      </c>
      <c r="L135">
        <v>140</v>
      </c>
      <c r="M135">
        <v>101.739</v>
      </c>
      <c r="N135">
        <v>145</v>
      </c>
      <c r="O135">
        <v>101.604</v>
      </c>
      <c r="P135">
        <v>121</v>
      </c>
      <c r="Q135">
        <v>4.3338099999999997</v>
      </c>
      <c r="R135">
        <v>127</v>
      </c>
      <c r="S135">
        <f t="shared" si="52"/>
        <v>6.4261386972464335E-2</v>
      </c>
      <c r="T135">
        <f t="shared" si="53"/>
        <v>128</v>
      </c>
      <c r="U135">
        <f t="shared" si="54"/>
        <v>756906.70331684512</v>
      </c>
      <c r="V135">
        <f t="shared" si="55"/>
        <v>168</v>
      </c>
      <c r="W135">
        <f t="shared" si="56"/>
        <v>24.10562949531673</v>
      </c>
      <c r="X135">
        <f t="shared" si="57"/>
        <v>161</v>
      </c>
      <c r="Y135">
        <f t="shared" si="58"/>
        <v>144.5</v>
      </c>
      <c r="Z135">
        <v>0.53269999999999995</v>
      </c>
      <c r="AA135">
        <f t="shared" si="59"/>
        <v>145</v>
      </c>
      <c r="AB135">
        <v>0.76280000000000003</v>
      </c>
      <c r="AC135">
        <f t="shared" si="60"/>
        <v>0.64775000000000005</v>
      </c>
      <c r="AD135">
        <f t="shared" si="61"/>
        <v>116</v>
      </c>
      <c r="AE135">
        <v>0.48749999999999999</v>
      </c>
      <c r="AF135">
        <f t="shared" si="62"/>
        <v>173</v>
      </c>
      <c r="AG135">
        <v>0.60629999999999995</v>
      </c>
      <c r="AH135">
        <f t="shared" si="63"/>
        <v>136</v>
      </c>
      <c r="AI135">
        <f t="shared" si="64"/>
        <v>144.25</v>
      </c>
      <c r="AJ135">
        <f>IF(C135=1,(AI135/Z135),REF)</f>
        <v>270.79031349727802</v>
      </c>
      <c r="AK135">
        <f t="shared" si="65"/>
        <v>140</v>
      </c>
      <c r="AL135">
        <f>IF(B135=1,(AI135/AC135),REF)</f>
        <v>222.69394056348898</v>
      </c>
      <c r="AM135">
        <f t="shared" si="66"/>
        <v>131</v>
      </c>
      <c r="AN135">
        <f t="shared" si="67"/>
        <v>116</v>
      </c>
      <c r="AO135" t="str">
        <f t="shared" si="68"/>
        <v>Wright St.</v>
      </c>
      <c r="AP135">
        <f t="shared" si="69"/>
        <v>0.34402771934255733</v>
      </c>
      <c r="AQ135">
        <f t="shared" si="70"/>
        <v>0.42691278764432566</v>
      </c>
      <c r="AR135">
        <f t="shared" si="71"/>
        <v>0.682961697377096</v>
      </c>
      <c r="AS135" t="str">
        <f t="shared" si="72"/>
        <v>Wright St.</v>
      </c>
      <c r="AT135">
        <f t="shared" si="73"/>
        <v>134</v>
      </c>
      <c r="AU135">
        <f t="shared" si="74"/>
        <v>122</v>
      </c>
      <c r="AV135">
        <v>125</v>
      </c>
      <c r="AW135" t="str">
        <f t="shared" si="75"/>
        <v>Wright St.</v>
      </c>
      <c r="AX135" t="str">
        <f t="shared" si="76"/>
        <v/>
      </c>
      <c r="AY135">
        <v>134</v>
      </c>
      <c r="BG135" t="s">
        <v>159</v>
      </c>
      <c r="BH135">
        <v>149.44156048450529</v>
      </c>
    </row>
    <row r="136" spans="2:60" x14ac:dyDescent="0.25">
      <c r="B136">
        <v>1</v>
      </c>
      <c r="C136">
        <v>1</v>
      </c>
      <c r="D136" t="s">
        <v>305</v>
      </c>
      <c r="E136">
        <v>64.998599999999996</v>
      </c>
      <c r="F136">
        <v>334</v>
      </c>
      <c r="G136">
        <v>63.794800000000002</v>
      </c>
      <c r="H136">
        <v>330</v>
      </c>
      <c r="I136">
        <v>100.24</v>
      </c>
      <c r="J136">
        <v>247</v>
      </c>
      <c r="K136">
        <v>101.97</v>
      </c>
      <c r="L136">
        <v>215</v>
      </c>
      <c r="M136">
        <v>95.096500000000006</v>
      </c>
      <c r="N136">
        <v>23</v>
      </c>
      <c r="O136">
        <v>96.801900000000003</v>
      </c>
      <c r="P136">
        <v>53</v>
      </c>
      <c r="Q136">
        <v>5.16812</v>
      </c>
      <c r="R136">
        <v>118</v>
      </c>
      <c r="S136">
        <f t="shared" si="52"/>
        <v>7.9510943312625135E-2</v>
      </c>
      <c r="T136">
        <f t="shared" si="53"/>
        <v>113</v>
      </c>
      <c r="U136">
        <f t="shared" si="54"/>
        <v>675847.70146673999</v>
      </c>
      <c r="V136">
        <f t="shared" si="55"/>
        <v>271</v>
      </c>
      <c r="W136">
        <f t="shared" si="56"/>
        <v>23.147825941323664</v>
      </c>
      <c r="X136">
        <f t="shared" si="57"/>
        <v>111</v>
      </c>
      <c r="Y136">
        <f t="shared" si="58"/>
        <v>112</v>
      </c>
      <c r="Z136">
        <v>0.52590000000000003</v>
      </c>
      <c r="AA136">
        <f t="shared" si="59"/>
        <v>147</v>
      </c>
      <c r="AB136">
        <v>0.76919999999999999</v>
      </c>
      <c r="AC136">
        <f t="shared" si="60"/>
        <v>0.64755000000000007</v>
      </c>
      <c r="AD136">
        <f t="shared" si="61"/>
        <v>117</v>
      </c>
      <c r="AE136">
        <v>0.7893</v>
      </c>
      <c r="AF136">
        <f t="shared" si="62"/>
        <v>58</v>
      </c>
      <c r="AG136">
        <v>0.4471</v>
      </c>
      <c r="AH136">
        <f t="shared" si="63"/>
        <v>185</v>
      </c>
      <c r="AI136">
        <f t="shared" si="64"/>
        <v>142.66666666666666</v>
      </c>
      <c r="AJ136">
        <f>IF(C136=1,(AI136/Z136),REF)</f>
        <v>271.28097863979207</v>
      </c>
      <c r="AK136">
        <f t="shared" si="65"/>
        <v>141</v>
      </c>
      <c r="AL136">
        <f>IF(B136=1,(AI136/AC136),REF)</f>
        <v>220.31760739196454</v>
      </c>
      <c r="AM136">
        <f t="shared" si="66"/>
        <v>128</v>
      </c>
      <c r="AN136">
        <f t="shared" si="67"/>
        <v>117</v>
      </c>
      <c r="AO136" t="str">
        <f t="shared" si="68"/>
        <v>St. Bonaventure</v>
      </c>
      <c r="AP136">
        <f t="shared" si="69"/>
        <v>0.33957467098244493</v>
      </c>
      <c r="AQ136">
        <f t="shared" si="70"/>
        <v>0.42723907799626409</v>
      </c>
      <c r="AR136">
        <f t="shared" si="71"/>
        <v>0.68149701542218433</v>
      </c>
      <c r="AS136" t="str">
        <f t="shared" si="72"/>
        <v>St. Bonaventure</v>
      </c>
      <c r="AT136">
        <f t="shared" si="73"/>
        <v>135</v>
      </c>
      <c r="AU136">
        <f t="shared" si="74"/>
        <v>123</v>
      </c>
      <c r="AV136">
        <v>127</v>
      </c>
      <c r="AW136" t="str">
        <f t="shared" si="75"/>
        <v>St. Bonaventure</v>
      </c>
      <c r="AX136" t="str">
        <f t="shared" si="76"/>
        <v/>
      </c>
      <c r="AY136">
        <v>135</v>
      </c>
      <c r="BG136" t="s">
        <v>160</v>
      </c>
      <c r="BH136">
        <v>1087.5502008032129</v>
      </c>
    </row>
    <row r="137" spans="2:60" x14ac:dyDescent="0.25">
      <c r="B137">
        <v>1</v>
      </c>
      <c r="C137">
        <v>1</v>
      </c>
      <c r="D137" t="s">
        <v>281</v>
      </c>
      <c r="E137">
        <v>71.286500000000004</v>
      </c>
      <c r="F137">
        <v>68</v>
      </c>
      <c r="G137">
        <v>69.025400000000005</v>
      </c>
      <c r="H137">
        <v>97</v>
      </c>
      <c r="I137">
        <v>107.286</v>
      </c>
      <c r="J137">
        <v>81</v>
      </c>
      <c r="K137">
        <v>106.551</v>
      </c>
      <c r="L137">
        <v>128</v>
      </c>
      <c r="M137">
        <v>103.782</v>
      </c>
      <c r="N137">
        <v>187</v>
      </c>
      <c r="O137">
        <v>104.337</v>
      </c>
      <c r="P137">
        <v>170</v>
      </c>
      <c r="Q137">
        <v>2.2143600000000001</v>
      </c>
      <c r="R137">
        <v>144</v>
      </c>
      <c r="S137">
        <f t="shared" si="52"/>
        <v>3.1057773912311567E-2</v>
      </c>
      <c r="T137">
        <f t="shared" si="53"/>
        <v>145</v>
      </c>
      <c r="U137">
        <f t="shared" si="54"/>
        <v>809323.8752906865</v>
      </c>
      <c r="V137">
        <f t="shared" si="55"/>
        <v>101</v>
      </c>
      <c r="W137">
        <f t="shared" si="56"/>
        <v>23.795457553375019</v>
      </c>
      <c r="X137">
        <f t="shared" si="57"/>
        <v>139</v>
      </c>
      <c r="Y137">
        <f t="shared" si="58"/>
        <v>142</v>
      </c>
      <c r="Z137">
        <v>0.5857</v>
      </c>
      <c r="AA137">
        <f t="shared" si="59"/>
        <v>126</v>
      </c>
      <c r="AB137">
        <v>0.55369999999999997</v>
      </c>
      <c r="AC137">
        <f t="shared" si="60"/>
        <v>0.56969999999999998</v>
      </c>
      <c r="AD137">
        <f t="shared" si="61"/>
        <v>143</v>
      </c>
      <c r="AE137">
        <v>0.48820000000000002</v>
      </c>
      <c r="AF137">
        <f t="shared" si="62"/>
        <v>172</v>
      </c>
      <c r="AG137">
        <v>0.70509999999999995</v>
      </c>
      <c r="AH137">
        <f t="shared" si="63"/>
        <v>93</v>
      </c>
      <c r="AI137">
        <f t="shared" si="64"/>
        <v>132.66666666666666</v>
      </c>
      <c r="AJ137">
        <f>IF(C137=1,(AI137/Z137),REF)</f>
        <v>226.50958966478856</v>
      </c>
      <c r="AK137">
        <f t="shared" si="65"/>
        <v>129</v>
      </c>
      <c r="AL137">
        <f>IF(B137=1,(AI137/AC137),REF)</f>
        <v>232.87110174945877</v>
      </c>
      <c r="AM137">
        <f t="shared" si="66"/>
        <v>137</v>
      </c>
      <c r="AN137">
        <f t="shared" si="67"/>
        <v>129</v>
      </c>
      <c r="AO137" t="str">
        <f t="shared" si="68"/>
        <v>Samford</v>
      </c>
      <c r="AP137">
        <f t="shared" si="69"/>
        <v>0.38507082622086164</v>
      </c>
      <c r="AQ137">
        <f t="shared" si="70"/>
        <v>0.37379823102539816</v>
      </c>
      <c r="AR137">
        <f t="shared" si="71"/>
        <v>0.67866388626262375</v>
      </c>
      <c r="AS137" t="str">
        <f t="shared" si="72"/>
        <v>Samford</v>
      </c>
      <c r="AT137">
        <f t="shared" si="73"/>
        <v>136</v>
      </c>
      <c r="AU137">
        <f t="shared" si="74"/>
        <v>136</v>
      </c>
      <c r="AV137">
        <v>140</v>
      </c>
      <c r="AW137" t="str">
        <f t="shared" si="75"/>
        <v>Samford</v>
      </c>
      <c r="AX137" t="str">
        <f t="shared" si="76"/>
        <v/>
      </c>
      <c r="AY137">
        <v>136</v>
      </c>
      <c r="BG137" t="s">
        <v>161</v>
      </c>
      <c r="BH137">
        <v>38.190396891479324</v>
      </c>
    </row>
    <row r="138" spans="2:60" x14ac:dyDescent="0.25">
      <c r="B138">
        <v>1</v>
      </c>
      <c r="C138">
        <v>1</v>
      </c>
      <c r="D138" t="s">
        <v>164</v>
      </c>
      <c r="E138">
        <v>69.149100000000004</v>
      </c>
      <c r="F138">
        <v>165</v>
      </c>
      <c r="G138">
        <v>67.286799999999999</v>
      </c>
      <c r="H138">
        <v>187</v>
      </c>
      <c r="I138">
        <v>107.318</v>
      </c>
      <c r="J138">
        <v>79</v>
      </c>
      <c r="K138">
        <v>109.58</v>
      </c>
      <c r="L138">
        <v>70</v>
      </c>
      <c r="M138">
        <v>105.98399999999999</v>
      </c>
      <c r="N138">
        <v>247</v>
      </c>
      <c r="O138">
        <v>106.748</v>
      </c>
      <c r="P138">
        <v>227</v>
      </c>
      <c r="Q138">
        <v>2.8317999999999999</v>
      </c>
      <c r="R138">
        <v>142</v>
      </c>
      <c r="S138">
        <f t="shared" si="52"/>
        <v>4.0954979891278318E-2</v>
      </c>
      <c r="T138">
        <f t="shared" si="53"/>
        <v>142</v>
      </c>
      <c r="U138">
        <f t="shared" si="54"/>
        <v>830326.93106123991</v>
      </c>
      <c r="V138">
        <f t="shared" si="55"/>
        <v>72</v>
      </c>
      <c r="W138">
        <f t="shared" si="56"/>
        <v>25.444215380659802</v>
      </c>
      <c r="X138">
        <f t="shared" si="57"/>
        <v>225</v>
      </c>
      <c r="Y138">
        <f t="shared" si="58"/>
        <v>183.5</v>
      </c>
      <c r="Z138">
        <v>0.56659999999999999</v>
      </c>
      <c r="AA138">
        <f t="shared" si="59"/>
        <v>130</v>
      </c>
      <c r="AB138">
        <v>0.59750000000000003</v>
      </c>
      <c r="AC138">
        <f t="shared" si="60"/>
        <v>0.58204999999999996</v>
      </c>
      <c r="AD138">
        <f t="shared" si="61"/>
        <v>139</v>
      </c>
      <c r="AE138">
        <v>0.57079999999999997</v>
      </c>
      <c r="AF138">
        <f t="shared" si="62"/>
        <v>135</v>
      </c>
      <c r="AG138">
        <v>0.62280000000000002</v>
      </c>
      <c r="AH138">
        <f t="shared" si="63"/>
        <v>130</v>
      </c>
      <c r="AI138">
        <f t="shared" si="64"/>
        <v>133.58333333333334</v>
      </c>
      <c r="AJ138">
        <f>IF(C138=1,(AI138/Z138),REF)</f>
        <v>235.76303094481705</v>
      </c>
      <c r="AK138">
        <f t="shared" si="65"/>
        <v>133</v>
      </c>
      <c r="AL138">
        <f>IF(B138=1,(AI138/AC138),REF)</f>
        <v>229.50491080376833</v>
      </c>
      <c r="AM138">
        <f t="shared" si="66"/>
        <v>133</v>
      </c>
      <c r="AN138">
        <f t="shared" si="67"/>
        <v>133</v>
      </c>
      <c r="AO138" t="str">
        <f t="shared" si="68"/>
        <v>Kent St.</v>
      </c>
      <c r="AP138">
        <f t="shared" si="69"/>
        <v>0.37102489570741648</v>
      </c>
      <c r="AQ138">
        <f t="shared" si="70"/>
        <v>0.38245793639455788</v>
      </c>
      <c r="AR138">
        <f t="shared" si="71"/>
        <v>0.67673298679459959</v>
      </c>
      <c r="AS138" t="str">
        <f t="shared" si="72"/>
        <v>Kent St.</v>
      </c>
      <c r="AT138">
        <f t="shared" si="73"/>
        <v>137</v>
      </c>
      <c r="AU138">
        <f t="shared" si="74"/>
        <v>136.33333333333334</v>
      </c>
      <c r="AV138">
        <v>143</v>
      </c>
      <c r="AW138" t="str">
        <f t="shared" si="75"/>
        <v>Kent St.</v>
      </c>
      <c r="AX138" t="str">
        <f t="shared" si="76"/>
        <v/>
      </c>
      <c r="AY138">
        <v>137</v>
      </c>
      <c r="BG138" t="s">
        <v>162</v>
      </c>
      <c r="BH138">
        <v>54.030115146147033</v>
      </c>
    </row>
    <row r="139" spans="2:60" x14ac:dyDescent="0.25">
      <c r="B139">
        <v>1</v>
      </c>
      <c r="C139">
        <v>1</v>
      </c>
      <c r="D139" t="s">
        <v>84</v>
      </c>
      <c r="E139">
        <v>67.544799999999995</v>
      </c>
      <c r="F139">
        <v>255</v>
      </c>
      <c r="G139">
        <v>66.3489</v>
      </c>
      <c r="H139">
        <v>236</v>
      </c>
      <c r="I139">
        <v>110.64</v>
      </c>
      <c r="J139">
        <v>37</v>
      </c>
      <c r="K139">
        <v>110.038</v>
      </c>
      <c r="L139">
        <v>63</v>
      </c>
      <c r="M139">
        <v>102.764</v>
      </c>
      <c r="N139">
        <v>167</v>
      </c>
      <c r="O139">
        <v>105.751</v>
      </c>
      <c r="P139">
        <v>202</v>
      </c>
      <c r="Q139">
        <v>4.2866999999999997</v>
      </c>
      <c r="R139">
        <v>129</v>
      </c>
      <c r="S139">
        <f t="shared" si="52"/>
        <v>6.3468986509694195E-2</v>
      </c>
      <c r="T139">
        <f t="shared" si="53"/>
        <v>129</v>
      </c>
      <c r="U139">
        <f t="shared" si="54"/>
        <v>817856.85206269112</v>
      </c>
      <c r="V139">
        <f t="shared" si="55"/>
        <v>91</v>
      </c>
      <c r="W139">
        <f t="shared" si="56"/>
        <v>25.660389984119305</v>
      </c>
      <c r="X139">
        <f t="shared" si="57"/>
        <v>232</v>
      </c>
      <c r="Y139">
        <f t="shared" si="58"/>
        <v>180.5</v>
      </c>
      <c r="Z139">
        <v>0.56430000000000002</v>
      </c>
      <c r="AA139">
        <f t="shared" si="59"/>
        <v>132</v>
      </c>
      <c r="AB139">
        <v>0.59199999999999997</v>
      </c>
      <c r="AC139">
        <f t="shared" si="60"/>
        <v>0.57814999999999994</v>
      </c>
      <c r="AD139">
        <f t="shared" si="61"/>
        <v>140</v>
      </c>
      <c r="AE139">
        <v>0.68769999999999998</v>
      </c>
      <c r="AF139">
        <f t="shared" si="62"/>
        <v>91</v>
      </c>
      <c r="AG139">
        <v>0.55179999999999996</v>
      </c>
      <c r="AH139">
        <f t="shared" si="63"/>
        <v>151</v>
      </c>
      <c r="AI139">
        <f t="shared" si="64"/>
        <v>130.41666666666666</v>
      </c>
      <c r="AJ139">
        <f>IF(C139=1,(AI139/Z139),REF)</f>
        <v>231.11229251580127</v>
      </c>
      <c r="AK139">
        <f t="shared" si="65"/>
        <v>132</v>
      </c>
      <c r="AL139">
        <f>IF(B139=1,(AI139/AC139),REF)</f>
        <v>225.5758309550578</v>
      </c>
      <c r="AM139">
        <f t="shared" si="66"/>
        <v>132</v>
      </c>
      <c r="AN139">
        <f t="shared" si="67"/>
        <v>132</v>
      </c>
      <c r="AO139" t="str">
        <f t="shared" si="68"/>
        <v>Colgate</v>
      </c>
      <c r="AP139">
        <f t="shared" si="69"/>
        <v>0.37025573812004514</v>
      </c>
      <c r="AQ139">
        <f t="shared" si="70"/>
        <v>0.38055186573772909</v>
      </c>
      <c r="AR139">
        <f t="shared" si="71"/>
        <v>0.67577086947088238</v>
      </c>
      <c r="AS139" t="str">
        <f t="shared" si="72"/>
        <v>Colgate</v>
      </c>
      <c r="AT139">
        <f t="shared" si="73"/>
        <v>138</v>
      </c>
      <c r="AU139">
        <f t="shared" si="74"/>
        <v>136.66666666666666</v>
      </c>
      <c r="AV139">
        <v>138</v>
      </c>
      <c r="AW139" t="str">
        <f t="shared" si="75"/>
        <v>Colgate</v>
      </c>
      <c r="AX139" t="str">
        <f t="shared" si="76"/>
        <v/>
      </c>
      <c r="AY139">
        <v>138</v>
      </c>
      <c r="BG139" t="s">
        <v>163</v>
      </c>
      <c r="BH139">
        <v>3021.3903743315509</v>
      </c>
    </row>
    <row r="140" spans="2:60" x14ac:dyDescent="0.25">
      <c r="B140">
        <v>1</v>
      </c>
      <c r="C140">
        <v>1</v>
      </c>
      <c r="D140" t="s">
        <v>177</v>
      </c>
      <c r="E140">
        <v>69.155100000000004</v>
      </c>
      <c r="F140">
        <v>163</v>
      </c>
      <c r="G140">
        <v>66.269400000000005</v>
      </c>
      <c r="H140">
        <v>239</v>
      </c>
      <c r="I140">
        <v>111.68899999999999</v>
      </c>
      <c r="J140">
        <v>27</v>
      </c>
      <c r="K140">
        <v>112.34399999999999</v>
      </c>
      <c r="L140">
        <v>39</v>
      </c>
      <c r="M140">
        <v>107.53</v>
      </c>
      <c r="N140">
        <v>276</v>
      </c>
      <c r="O140">
        <v>109.23</v>
      </c>
      <c r="P140">
        <v>267</v>
      </c>
      <c r="Q140">
        <v>3.11415</v>
      </c>
      <c r="R140">
        <v>140</v>
      </c>
      <c r="S140">
        <f t="shared" si="52"/>
        <v>4.5029216934108836E-2</v>
      </c>
      <c r="T140">
        <f t="shared" si="53"/>
        <v>140</v>
      </c>
      <c r="U140">
        <f t="shared" si="54"/>
        <v>872818.5733235135</v>
      </c>
      <c r="V140">
        <f t="shared" si="55"/>
        <v>41</v>
      </c>
      <c r="W140">
        <f t="shared" si="56"/>
        <v>26.395073773876742</v>
      </c>
      <c r="X140">
        <f t="shared" si="57"/>
        <v>269</v>
      </c>
      <c r="Y140">
        <f t="shared" si="58"/>
        <v>204.5</v>
      </c>
      <c r="Z140">
        <v>0.55469999999999997</v>
      </c>
      <c r="AA140">
        <f t="shared" si="59"/>
        <v>138</v>
      </c>
      <c r="AB140">
        <v>0.60009999999999997</v>
      </c>
      <c r="AC140">
        <f t="shared" si="60"/>
        <v>0.57739999999999991</v>
      </c>
      <c r="AD140">
        <f t="shared" si="61"/>
        <v>141</v>
      </c>
      <c r="AE140">
        <v>0.55659999999999998</v>
      </c>
      <c r="AF140">
        <f t="shared" si="62"/>
        <v>141</v>
      </c>
      <c r="AG140">
        <v>0.57950000000000002</v>
      </c>
      <c r="AH140">
        <f t="shared" si="63"/>
        <v>143</v>
      </c>
      <c r="AI140">
        <f t="shared" si="64"/>
        <v>135.08333333333334</v>
      </c>
      <c r="AJ140">
        <f>IF(C140=1,(AI140/Z140),REF)</f>
        <v>243.52502854395772</v>
      </c>
      <c r="AK140">
        <f t="shared" si="65"/>
        <v>136</v>
      </c>
      <c r="AL140">
        <f>IF(B140=1,(AI140/AC140),REF)</f>
        <v>233.95104491398226</v>
      </c>
      <c r="AM140">
        <f t="shared" si="66"/>
        <v>138</v>
      </c>
      <c r="AN140">
        <f t="shared" si="67"/>
        <v>136</v>
      </c>
      <c r="AO140" t="str">
        <f t="shared" si="68"/>
        <v>Louisiana Monroe</v>
      </c>
      <c r="AP140">
        <f t="shared" si="69"/>
        <v>0.36205775793574274</v>
      </c>
      <c r="AQ140">
        <f t="shared" si="70"/>
        <v>0.37867519936163224</v>
      </c>
      <c r="AR140">
        <f t="shared" si="71"/>
        <v>0.67212905397898193</v>
      </c>
      <c r="AS140" t="str">
        <f t="shared" si="72"/>
        <v>Louisiana Monroe</v>
      </c>
      <c r="AT140">
        <f t="shared" si="73"/>
        <v>139</v>
      </c>
      <c r="AU140">
        <f t="shared" si="74"/>
        <v>138.66666666666666</v>
      </c>
      <c r="AV140">
        <v>141</v>
      </c>
      <c r="AW140" t="str">
        <f t="shared" si="75"/>
        <v>Louisiana Monroe</v>
      </c>
      <c r="AX140" t="str">
        <f t="shared" si="76"/>
        <v/>
      </c>
      <c r="AY140">
        <v>139</v>
      </c>
      <c r="BG140" t="s">
        <v>164</v>
      </c>
      <c r="BH140">
        <v>253.24284855252989</v>
      </c>
    </row>
    <row r="141" spans="2:60" x14ac:dyDescent="0.25">
      <c r="B141">
        <v>1</v>
      </c>
      <c r="C141">
        <v>1</v>
      </c>
      <c r="D141" t="s">
        <v>283</v>
      </c>
      <c r="E141">
        <v>68.650800000000004</v>
      </c>
      <c r="F141">
        <v>192</v>
      </c>
      <c r="G141">
        <v>66.507199999999997</v>
      </c>
      <c r="H141">
        <v>228</v>
      </c>
      <c r="I141">
        <v>102.92</v>
      </c>
      <c r="J141">
        <v>177</v>
      </c>
      <c r="K141">
        <v>103.73399999999999</v>
      </c>
      <c r="L141">
        <v>185</v>
      </c>
      <c r="M141">
        <v>99.631100000000004</v>
      </c>
      <c r="N141">
        <v>87</v>
      </c>
      <c r="O141">
        <v>98.694000000000003</v>
      </c>
      <c r="P141">
        <v>80</v>
      </c>
      <c r="Q141">
        <v>5.0401499999999997</v>
      </c>
      <c r="R141">
        <v>121</v>
      </c>
      <c r="S141">
        <f t="shared" si="52"/>
        <v>7.3415022111905343E-2</v>
      </c>
      <c r="T141">
        <f t="shared" si="53"/>
        <v>120</v>
      </c>
      <c r="U141">
        <f t="shared" si="54"/>
        <v>738733.59879360476</v>
      </c>
      <c r="V141">
        <f t="shared" si="55"/>
        <v>192</v>
      </c>
      <c r="W141">
        <f t="shared" si="56"/>
        <v>22.605785327218211</v>
      </c>
      <c r="X141">
        <f t="shared" si="57"/>
        <v>89</v>
      </c>
      <c r="Y141">
        <f t="shared" si="58"/>
        <v>104.5</v>
      </c>
      <c r="Z141">
        <v>0.48620000000000002</v>
      </c>
      <c r="AA141">
        <f t="shared" si="59"/>
        <v>161</v>
      </c>
      <c r="AB141">
        <v>0.7792</v>
      </c>
      <c r="AC141">
        <f t="shared" si="60"/>
        <v>0.63270000000000004</v>
      </c>
      <c r="AD141">
        <f t="shared" si="61"/>
        <v>125</v>
      </c>
      <c r="AE141">
        <v>0.58879999999999999</v>
      </c>
      <c r="AF141">
        <f t="shared" si="62"/>
        <v>132</v>
      </c>
      <c r="AG141">
        <v>0.58330000000000004</v>
      </c>
      <c r="AH141">
        <f t="shared" si="63"/>
        <v>141</v>
      </c>
      <c r="AI141">
        <f t="shared" si="64"/>
        <v>135.75</v>
      </c>
      <c r="AJ141">
        <f>IF(C141=1,(AI141/Z141),REF)</f>
        <v>279.20608802961743</v>
      </c>
      <c r="AK141">
        <f t="shared" si="65"/>
        <v>144</v>
      </c>
      <c r="AL141">
        <f>IF(B141=1,(AI141/AC141),REF)</f>
        <v>214.55666192508298</v>
      </c>
      <c r="AM141">
        <f t="shared" si="66"/>
        <v>127</v>
      </c>
      <c r="AN141">
        <f t="shared" si="67"/>
        <v>125</v>
      </c>
      <c r="AO141" t="str">
        <f t="shared" si="68"/>
        <v>San Diego St.</v>
      </c>
      <c r="AP141">
        <f t="shared" si="69"/>
        <v>0.31303760936067049</v>
      </c>
      <c r="AQ141">
        <f t="shared" si="70"/>
        <v>0.41854891089591517</v>
      </c>
      <c r="AR141">
        <f t="shared" si="71"/>
        <v>0.66879694354167019</v>
      </c>
      <c r="AS141" t="str">
        <f t="shared" si="72"/>
        <v>San Diego St.</v>
      </c>
      <c r="AT141">
        <f t="shared" si="73"/>
        <v>140</v>
      </c>
      <c r="AU141">
        <f t="shared" si="74"/>
        <v>130</v>
      </c>
      <c r="AV141">
        <v>135</v>
      </c>
      <c r="AW141" t="str">
        <f t="shared" si="75"/>
        <v>San Diego St.</v>
      </c>
      <c r="AX141" t="str">
        <f t="shared" si="76"/>
        <v/>
      </c>
      <c r="AY141">
        <v>140</v>
      </c>
      <c r="BG141" t="s">
        <v>165</v>
      </c>
      <c r="BH141">
        <v>11.46253449373806</v>
      </c>
    </row>
    <row r="142" spans="2:60" x14ac:dyDescent="0.25">
      <c r="B142">
        <v>1</v>
      </c>
      <c r="C142">
        <v>1</v>
      </c>
      <c r="D142" t="s">
        <v>238</v>
      </c>
      <c r="E142">
        <v>67.593500000000006</v>
      </c>
      <c r="F142">
        <v>251</v>
      </c>
      <c r="G142">
        <v>65.771000000000001</v>
      </c>
      <c r="H142">
        <v>267</v>
      </c>
      <c r="I142">
        <v>107.166</v>
      </c>
      <c r="J142">
        <v>85</v>
      </c>
      <c r="K142">
        <v>108.815</v>
      </c>
      <c r="L142">
        <v>88</v>
      </c>
      <c r="M142">
        <v>105.114</v>
      </c>
      <c r="N142">
        <v>225</v>
      </c>
      <c r="O142">
        <v>104.94</v>
      </c>
      <c r="P142">
        <v>187</v>
      </c>
      <c r="Q142">
        <v>3.8749500000000001</v>
      </c>
      <c r="R142">
        <v>136</v>
      </c>
      <c r="S142">
        <f t="shared" si="52"/>
        <v>5.7327997514553912E-2</v>
      </c>
      <c r="T142">
        <f t="shared" si="53"/>
        <v>134</v>
      </c>
      <c r="U142">
        <f t="shared" si="54"/>
        <v>800354.64103253756</v>
      </c>
      <c r="V142">
        <f t="shared" si="55"/>
        <v>110</v>
      </c>
      <c r="W142">
        <f t="shared" si="56"/>
        <v>25.32799203422778</v>
      </c>
      <c r="X142">
        <f t="shared" si="57"/>
        <v>216</v>
      </c>
      <c r="Y142">
        <f t="shared" si="58"/>
        <v>175</v>
      </c>
      <c r="Z142">
        <v>0.56040000000000001</v>
      </c>
      <c r="AA142">
        <f t="shared" si="59"/>
        <v>134</v>
      </c>
      <c r="AB142">
        <v>0.53610000000000002</v>
      </c>
      <c r="AC142">
        <f t="shared" si="60"/>
        <v>0.54825000000000002</v>
      </c>
      <c r="AD142">
        <f t="shared" si="61"/>
        <v>148</v>
      </c>
      <c r="AE142">
        <v>0.58020000000000005</v>
      </c>
      <c r="AF142">
        <f t="shared" si="62"/>
        <v>134</v>
      </c>
      <c r="AG142">
        <v>0.52159999999999995</v>
      </c>
      <c r="AH142">
        <f t="shared" si="63"/>
        <v>161</v>
      </c>
      <c r="AI142">
        <f t="shared" si="64"/>
        <v>143.66666666666666</v>
      </c>
      <c r="AJ142">
        <f>IF(C142=1,(AI142/Z142),REF)</f>
        <v>256.36450154651436</v>
      </c>
      <c r="AK142">
        <f t="shared" si="65"/>
        <v>139</v>
      </c>
      <c r="AL142">
        <f>IF(B142=1,(AI142/AC142),REF)</f>
        <v>262.04590363277089</v>
      </c>
      <c r="AM142">
        <f t="shared" si="66"/>
        <v>144</v>
      </c>
      <c r="AN142">
        <f t="shared" si="67"/>
        <v>139</v>
      </c>
      <c r="AO142" t="str">
        <f t="shared" si="68"/>
        <v>Northern Illinois</v>
      </c>
      <c r="AP142">
        <f t="shared" si="69"/>
        <v>0.36390363173366519</v>
      </c>
      <c r="AQ142">
        <f t="shared" si="70"/>
        <v>0.35550317596890113</v>
      </c>
      <c r="AR142">
        <f t="shared" si="71"/>
        <v>0.66432075185515715</v>
      </c>
      <c r="AS142" t="str">
        <f t="shared" si="72"/>
        <v>Northern Illinois</v>
      </c>
      <c r="AT142">
        <f t="shared" si="73"/>
        <v>141</v>
      </c>
      <c r="AU142">
        <f t="shared" si="74"/>
        <v>142.66666666666666</v>
      </c>
      <c r="AV142">
        <v>147</v>
      </c>
      <c r="AW142" t="str">
        <f t="shared" si="75"/>
        <v>Northern Illinois</v>
      </c>
      <c r="AX142" t="str">
        <f t="shared" si="76"/>
        <v/>
      </c>
      <c r="AY142">
        <v>141</v>
      </c>
      <c r="BG142" t="s">
        <v>166</v>
      </c>
      <c r="BH142">
        <v>632.71302644466209</v>
      </c>
    </row>
    <row r="143" spans="2:60" x14ac:dyDescent="0.25">
      <c r="B143">
        <v>1</v>
      </c>
      <c r="C143">
        <v>1</v>
      </c>
      <c r="D143" t="s">
        <v>58</v>
      </c>
      <c r="E143">
        <v>72.250399999999999</v>
      </c>
      <c r="F143">
        <v>44</v>
      </c>
      <c r="G143">
        <v>70.8172</v>
      </c>
      <c r="H143">
        <v>40</v>
      </c>
      <c r="I143">
        <v>98.377899999999997</v>
      </c>
      <c r="J143">
        <v>282</v>
      </c>
      <c r="K143">
        <v>98.707099999999997</v>
      </c>
      <c r="L143">
        <v>276</v>
      </c>
      <c r="M143">
        <v>94.0595</v>
      </c>
      <c r="N143">
        <v>12</v>
      </c>
      <c r="O143">
        <v>96.8095</v>
      </c>
      <c r="P143">
        <v>54</v>
      </c>
      <c r="Q143">
        <v>1.8975500000000001</v>
      </c>
      <c r="R143">
        <v>146</v>
      </c>
      <c r="S143">
        <f t="shared" si="52"/>
        <v>2.6264214454175993E-2</v>
      </c>
      <c r="T143">
        <f t="shared" si="53"/>
        <v>148</v>
      </c>
      <c r="U143">
        <f t="shared" si="54"/>
        <v>703942.26464375865</v>
      </c>
      <c r="V143">
        <f t="shared" si="55"/>
        <v>238</v>
      </c>
      <c r="W143">
        <f t="shared" si="56"/>
        <v>20.827085865199905</v>
      </c>
      <c r="X143">
        <f t="shared" si="57"/>
        <v>22</v>
      </c>
      <c r="Y143">
        <f t="shared" si="58"/>
        <v>85</v>
      </c>
      <c r="Z143">
        <v>0.54430000000000001</v>
      </c>
      <c r="AA143">
        <f t="shared" si="59"/>
        <v>140</v>
      </c>
      <c r="AB143">
        <v>0.59519999999999995</v>
      </c>
      <c r="AC143">
        <f t="shared" si="60"/>
        <v>0.56974999999999998</v>
      </c>
      <c r="AD143">
        <f t="shared" si="61"/>
        <v>142</v>
      </c>
      <c r="AE143">
        <v>0.44169999999999998</v>
      </c>
      <c r="AF143">
        <f t="shared" si="62"/>
        <v>194</v>
      </c>
      <c r="AG143">
        <v>0.63800000000000001</v>
      </c>
      <c r="AH143">
        <f t="shared" si="63"/>
        <v>122</v>
      </c>
      <c r="AI143">
        <f t="shared" si="64"/>
        <v>154.83333333333334</v>
      </c>
      <c r="AJ143">
        <f>IF(C143=1,(AI143/Z143),REF)</f>
        <v>284.46322493722823</v>
      </c>
      <c r="AK143">
        <f t="shared" si="65"/>
        <v>145</v>
      </c>
      <c r="AL143">
        <f>IF(B143=1,(AI143/AC143),REF)</f>
        <v>271.756618399883</v>
      </c>
      <c r="AM143">
        <f t="shared" si="66"/>
        <v>146</v>
      </c>
      <c r="AN143">
        <f t="shared" si="67"/>
        <v>142</v>
      </c>
      <c r="AO143" t="str">
        <f t="shared" si="68"/>
        <v>Brown</v>
      </c>
      <c r="AP143">
        <f t="shared" si="69"/>
        <v>0.3497919201596224</v>
      </c>
      <c r="AQ143">
        <f t="shared" si="70"/>
        <v>0.36810261525761201</v>
      </c>
      <c r="AR143">
        <f t="shared" si="71"/>
        <v>0.66376180906096149</v>
      </c>
      <c r="AS143" t="str">
        <f t="shared" si="72"/>
        <v>Brown</v>
      </c>
      <c r="AT143">
        <f t="shared" si="73"/>
        <v>142</v>
      </c>
      <c r="AU143">
        <f t="shared" si="74"/>
        <v>142</v>
      </c>
      <c r="AV143">
        <v>144</v>
      </c>
      <c r="AW143" t="str">
        <f t="shared" si="75"/>
        <v>Brown</v>
      </c>
      <c r="AX143" t="str">
        <f t="shared" si="76"/>
        <v/>
      </c>
      <c r="AY143">
        <v>142</v>
      </c>
      <c r="BG143" t="s">
        <v>167</v>
      </c>
      <c r="BH143">
        <v>1416.0789844851904</v>
      </c>
    </row>
    <row r="144" spans="2:60" x14ac:dyDescent="0.25">
      <c r="B144">
        <v>1</v>
      </c>
      <c r="C144">
        <v>1</v>
      </c>
      <c r="D144" t="s">
        <v>180</v>
      </c>
      <c r="E144">
        <v>63.447299999999998</v>
      </c>
      <c r="F144">
        <v>350</v>
      </c>
      <c r="G144">
        <v>62.3185</v>
      </c>
      <c r="H144">
        <v>348</v>
      </c>
      <c r="I144">
        <v>103.202</v>
      </c>
      <c r="J144">
        <v>168</v>
      </c>
      <c r="K144">
        <v>104.181</v>
      </c>
      <c r="L144">
        <v>175</v>
      </c>
      <c r="M144">
        <v>96.451099999999997</v>
      </c>
      <c r="N144">
        <v>40</v>
      </c>
      <c r="O144">
        <v>100.032</v>
      </c>
      <c r="P144">
        <v>99</v>
      </c>
      <c r="Q144">
        <v>4.1491100000000003</v>
      </c>
      <c r="R144">
        <v>133</v>
      </c>
      <c r="S144">
        <f t="shared" si="52"/>
        <v>6.5392853596606959E-2</v>
      </c>
      <c r="T144">
        <f t="shared" si="53"/>
        <v>126</v>
      </c>
      <c r="U144">
        <f t="shared" si="54"/>
        <v>688636.73934739525</v>
      </c>
      <c r="V144">
        <f t="shared" si="55"/>
        <v>256</v>
      </c>
      <c r="W144">
        <f t="shared" si="56"/>
        <v>24.992469902943093</v>
      </c>
      <c r="X144">
        <f t="shared" si="57"/>
        <v>199</v>
      </c>
      <c r="Y144">
        <f t="shared" si="58"/>
        <v>162.5</v>
      </c>
      <c r="Z144">
        <v>0.46829999999999999</v>
      </c>
      <c r="AA144">
        <f t="shared" si="59"/>
        <v>169</v>
      </c>
      <c r="AB144">
        <v>0.81659999999999999</v>
      </c>
      <c r="AC144">
        <f t="shared" si="60"/>
        <v>0.64244999999999997</v>
      </c>
      <c r="AD144">
        <f t="shared" si="61"/>
        <v>120</v>
      </c>
      <c r="AE144">
        <v>0.54610000000000003</v>
      </c>
      <c r="AF144">
        <f t="shared" si="62"/>
        <v>148</v>
      </c>
      <c r="AG144">
        <v>0.67910000000000004</v>
      </c>
      <c r="AH144">
        <f t="shared" si="63"/>
        <v>108</v>
      </c>
      <c r="AI144">
        <f t="shared" si="64"/>
        <v>153.41666666666666</v>
      </c>
      <c r="AJ144">
        <f>IF(C144=1,(AI144/Z144),REF)</f>
        <v>327.60338814150469</v>
      </c>
      <c r="AK144">
        <f t="shared" si="65"/>
        <v>157</v>
      </c>
      <c r="AL144">
        <f>IF(B144=1,(AI144/AC144),REF)</f>
        <v>238.7993877603964</v>
      </c>
      <c r="AM144">
        <f t="shared" si="66"/>
        <v>139</v>
      </c>
      <c r="AN144">
        <f t="shared" si="67"/>
        <v>120</v>
      </c>
      <c r="AO144" t="str">
        <f t="shared" si="68"/>
        <v>Loyola Chicago</v>
      </c>
      <c r="AP144">
        <f t="shared" si="69"/>
        <v>0.29673130830885897</v>
      </c>
      <c r="AQ144">
        <f t="shared" si="70"/>
        <v>0.42047346584595396</v>
      </c>
      <c r="AR144">
        <f t="shared" si="71"/>
        <v>0.66350663552390521</v>
      </c>
      <c r="AS144" t="str">
        <f t="shared" si="72"/>
        <v>Loyola Chicago</v>
      </c>
      <c r="AT144">
        <f t="shared" si="73"/>
        <v>143</v>
      </c>
      <c r="AU144">
        <f t="shared" si="74"/>
        <v>127.66666666666667</v>
      </c>
      <c r="AV144">
        <v>128</v>
      </c>
      <c r="AW144" t="str">
        <f t="shared" si="75"/>
        <v>Loyola Chicago</v>
      </c>
      <c r="AX144" t="str">
        <f t="shared" si="76"/>
        <v/>
      </c>
      <c r="AY144">
        <v>143</v>
      </c>
      <c r="BG144" t="s">
        <v>168</v>
      </c>
      <c r="BH144">
        <v>455.6758924989972</v>
      </c>
    </row>
    <row r="145" spans="1:60" x14ac:dyDescent="0.25">
      <c r="B145">
        <v>1</v>
      </c>
      <c r="C145">
        <v>1</v>
      </c>
      <c r="D145" t="s">
        <v>256</v>
      </c>
      <c r="E145">
        <v>70.522099999999995</v>
      </c>
      <c r="F145">
        <v>95</v>
      </c>
      <c r="G145">
        <v>70.152500000000003</v>
      </c>
      <c r="H145">
        <v>57</v>
      </c>
      <c r="I145">
        <v>105.643</v>
      </c>
      <c r="J145">
        <v>117</v>
      </c>
      <c r="K145">
        <v>106.64400000000001</v>
      </c>
      <c r="L145">
        <v>124</v>
      </c>
      <c r="M145">
        <v>105.11499999999999</v>
      </c>
      <c r="N145">
        <v>226</v>
      </c>
      <c r="O145">
        <v>105.23</v>
      </c>
      <c r="P145">
        <v>196</v>
      </c>
      <c r="Q145">
        <v>1.4139600000000001</v>
      </c>
      <c r="R145">
        <v>153</v>
      </c>
      <c r="S145">
        <f t="shared" si="52"/>
        <v>2.0050452269572257E-2</v>
      </c>
      <c r="T145">
        <f t="shared" si="53"/>
        <v>153</v>
      </c>
      <c r="U145">
        <f t="shared" si="54"/>
        <v>802043.80492246558</v>
      </c>
      <c r="V145">
        <f t="shared" si="55"/>
        <v>108</v>
      </c>
      <c r="W145">
        <f t="shared" si="56"/>
        <v>24.383614097667525</v>
      </c>
      <c r="X145">
        <f t="shared" si="57"/>
        <v>170</v>
      </c>
      <c r="Y145">
        <f t="shared" si="58"/>
        <v>161.5</v>
      </c>
      <c r="Z145">
        <v>0.56530000000000002</v>
      </c>
      <c r="AA145">
        <f t="shared" si="59"/>
        <v>131</v>
      </c>
      <c r="AB145">
        <v>0.50290000000000001</v>
      </c>
      <c r="AC145">
        <f t="shared" si="60"/>
        <v>0.53410000000000002</v>
      </c>
      <c r="AD145">
        <f t="shared" si="61"/>
        <v>151</v>
      </c>
      <c r="AE145">
        <v>0.70550000000000002</v>
      </c>
      <c r="AF145">
        <f t="shared" si="62"/>
        <v>86</v>
      </c>
      <c r="AG145">
        <v>0.41499999999999998</v>
      </c>
      <c r="AH145">
        <f t="shared" si="63"/>
        <v>197</v>
      </c>
      <c r="AI145">
        <f t="shared" si="64"/>
        <v>142.75</v>
      </c>
      <c r="AJ145">
        <f>IF(C145=1,(AI145/Z145),REF)</f>
        <v>252.52078542366883</v>
      </c>
      <c r="AK145">
        <f t="shared" si="65"/>
        <v>138</v>
      </c>
      <c r="AL145">
        <f>IF(B145=1,(AI145/AC145),REF)</f>
        <v>267.27204643325217</v>
      </c>
      <c r="AM145">
        <f t="shared" si="66"/>
        <v>145</v>
      </c>
      <c r="AN145">
        <f t="shared" si="67"/>
        <v>138</v>
      </c>
      <c r="AO145" t="str">
        <f t="shared" si="68"/>
        <v>Pepperdine</v>
      </c>
      <c r="AP145">
        <f t="shared" si="69"/>
        <v>0.36764047996927629</v>
      </c>
      <c r="AQ145">
        <f t="shared" si="70"/>
        <v>0.34564462378892502</v>
      </c>
      <c r="AR145">
        <f t="shared" si="71"/>
        <v>0.66205377077131666</v>
      </c>
      <c r="AS145" t="str">
        <f t="shared" si="72"/>
        <v>Pepperdine</v>
      </c>
      <c r="AT145">
        <f t="shared" si="73"/>
        <v>144</v>
      </c>
      <c r="AU145">
        <f t="shared" si="74"/>
        <v>144.33333333333334</v>
      </c>
      <c r="AV145">
        <v>151</v>
      </c>
      <c r="AW145" t="str">
        <f t="shared" si="75"/>
        <v>Pepperdine</v>
      </c>
      <c r="AX145" t="str">
        <f t="shared" si="76"/>
        <v/>
      </c>
      <c r="AY145">
        <v>144</v>
      </c>
      <c r="BG145" t="s">
        <v>169</v>
      </c>
      <c r="BH145">
        <v>338.36250251458461</v>
      </c>
    </row>
    <row r="146" spans="1:60" x14ac:dyDescent="0.25">
      <c r="B146">
        <v>1</v>
      </c>
      <c r="C146">
        <v>1</v>
      </c>
      <c r="D146" t="s">
        <v>309</v>
      </c>
      <c r="E146">
        <v>71.798299999999998</v>
      </c>
      <c r="F146">
        <v>51</v>
      </c>
      <c r="G146">
        <v>69.786299999999997</v>
      </c>
      <c r="H146">
        <v>69</v>
      </c>
      <c r="I146">
        <v>100.51600000000001</v>
      </c>
      <c r="J146">
        <v>239</v>
      </c>
      <c r="K146">
        <v>103.274</v>
      </c>
      <c r="L146">
        <v>194</v>
      </c>
      <c r="M146">
        <v>99.848100000000002</v>
      </c>
      <c r="N146">
        <v>97</v>
      </c>
      <c r="O146">
        <v>98.153700000000001</v>
      </c>
      <c r="P146">
        <v>72</v>
      </c>
      <c r="Q146">
        <v>5.1204200000000002</v>
      </c>
      <c r="R146">
        <v>119</v>
      </c>
      <c r="S146">
        <f t="shared" si="52"/>
        <v>7.1315058991647445E-2</v>
      </c>
      <c r="T146">
        <f t="shared" si="53"/>
        <v>122</v>
      </c>
      <c r="U146">
        <f t="shared" si="54"/>
        <v>765766.13827437081</v>
      </c>
      <c r="V146">
        <f t="shared" si="55"/>
        <v>151</v>
      </c>
      <c r="W146">
        <f t="shared" si="56"/>
        <v>21.425773981064577</v>
      </c>
      <c r="X146">
        <f t="shared" si="57"/>
        <v>39</v>
      </c>
      <c r="Y146">
        <f t="shared" si="58"/>
        <v>80.5</v>
      </c>
      <c r="Z146">
        <v>0.49830000000000002</v>
      </c>
      <c r="AA146">
        <f t="shared" si="59"/>
        <v>156</v>
      </c>
      <c r="AB146">
        <v>0.68879999999999997</v>
      </c>
      <c r="AC146">
        <f t="shared" si="60"/>
        <v>0.59355000000000002</v>
      </c>
      <c r="AD146">
        <f t="shared" si="61"/>
        <v>134</v>
      </c>
      <c r="AE146">
        <v>0.46949999999999997</v>
      </c>
      <c r="AF146">
        <f t="shared" si="62"/>
        <v>182</v>
      </c>
      <c r="AG146">
        <v>0.53190000000000004</v>
      </c>
      <c r="AH146">
        <f t="shared" si="63"/>
        <v>158</v>
      </c>
      <c r="AI146">
        <f t="shared" si="64"/>
        <v>137.91666666666666</v>
      </c>
      <c r="AJ146">
        <f>IF(C146=1,(AI146/Z146),REF)</f>
        <v>276.77436617833968</v>
      </c>
      <c r="AK146">
        <f t="shared" si="65"/>
        <v>142</v>
      </c>
      <c r="AL146">
        <f>IF(B146=1,(AI146/AC146),REF)</f>
        <v>232.35897003903068</v>
      </c>
      <c r="AM146">
        <f t="shared" si="66"/>
        <v>136</v>
      </c>
      <c r="AN146">
        <f t="shared" si="67"/>
        <v>134</v>
      </c>
      <c r="AO146" t="str">
        <f t="shared" si="68"/>
        <v>Stanford</v>
      </c>
      <c r="AP146">
        <f t="shared" si="69"/>
        <v>0.32110890735826603</v>
      </c>
      <c r="AQ146">
        <f t="shared" si="70"/>
        <v>0.38953272333339561</v>
      </c>
      <c r="AR146">
        <f t="shared" si="71"/>
        <v>0.66107123463203288</v>
      </c>
      <c r="AS146" t="str">
        <f t="shared" si="72"/>
        <v>Stanford</v>
      </c>
      <c r="AT146">
        <f t="shared" si="73"/>
        <v>145</v>
      </c>
      <c r="AU146">
        <f t="shared" si="74"/>
        <v>137.66666666666666</v>
      </c>
      <c r="AV146">
        <v>142</v>
      </c>
      <c r="AW146" t="str">
        <f t="shared" si="75"/>
        <v>Stanford</v>
      </c>
      <c r="AX146" t="str">
        <f t="shared" si="76"/>
        <v/>
      </c>
      <c r="AY146">
        <v>145</v>
      </c>
      <c r="BG146" t="s">
        <v>170</v>
      </c>
      <c r="BH146">
        <v>79.347525573679832</v>
      </c>
    </row>
    <row r="147" spans="1:60" x14ac:dyDescent="0.25">
      <c r="A147" t="s">
        <v>27</v>
      </c>
      <c r="B147">
        <v>1</v>
      </c>
      <c r="C147">
        <v>1</v>
      </c>
      <c r="D147" t="s">
        <v>30</v>
      </c>
      <c r="E147">
        <v>66.568100000000001</v>
      </c>
      <c r="F147">
        <v>293</v>
      </c>
      <c r="G147">
        <v>66.004199999999997</v>
      </c>
      <c r="H147">
        <v>254</v>
      </c>
      <c r="I147">
        <v>107.102</v>
      </c>
      <c r="J147">
        <v>87</v>
      </c>
      <c r="K147">
        <v>103.625</v>
      </c>
      <c r="L147">
        <v>186</v>
      </c>
      <c r="M147">
        <v>96.746600000000001</v>
      </c>
      <c r="N147">
        <v>43</v>
      </c>
      <c r="O147">
        <v>101.539</v>
      </c>
      <c r="P147">
        <v>119</v>
      </c>
      <c r="Q147">
        <v>2.0862599999999998</v>
      </c>
      <c r="R147">
        <v>145</v>
      </c>
      <c r="S147">
        <f t="shared" si="52"/>
        <v>3.1336330765036086E-2</v>
      </c>
      <c r="T147">
        <f t="shared" si="53"/>
        <v>144</v>
      </c>
      <c r="U147">
        <f t="shared" si="54"/>
        <v>714817.61893906246</v>
      </c>
      <c r="V147">
        <f t="shared" si="55"/>
        <v>222</v>
      </c>
      <c r="W147">
        <f t="shared" si="56"/>
        <v>24.397563091099826</v>
      </c>
      <c r="X147">
        <f t="shared" si="57"/>
        <v>171</v>
      </c>
      <c r="Y147">
        <f t="shared" si="58"/>
        <v>157.5</v>
      </c>
      <c r="Z147">
        <v>0.53469999999999995</v>
      </c>
      <c r="AA147">
        <f t="shared" si="59"/>
        <v>144</v>
      </c>
      <c r="AB147">
        <v>0.53600000000000003</v>
      </c>
      <c r="AC147">
        <f t="shared" si="60"/>
        <v>0.53534999999999999</v>
      </c>
      <c r="AD147">
        <f t="shared" si="61"/>
        <v>150</v>
      </c>
      <c r="AE147">
        <v>0.74199999999999999</v>
      </c>
      <c r="AF147">
        <f t="shared" si="62"/>
        <v>73</v>
      </c>
      <c r="AG147">
        <v>0.57340000000000002</v>
      </c>
      <c r="AH147">
        <f t="shared" si="63"/>
        <v>146</v>
      </c>
      <c r="AI147">
        <f t="shared" si="64"/>
        <v>148.75</v>
      </c>
      <c r="AJ147">
        <f>IF(C147=1,(AI147/Z147),REF)</f>
        <v>278.19337946512064</v>
      </c>
      <c r="AK147">
        <f t="shared" si="65"/>
        <v>143</v>
      </c>
      <c r="AL147">
        <f>IF(B147=1,(AI147/AC147),REF)</f>
        <v>277.85560848043338</v>
      </c>
      <c r="AM147">
        <f t="shared" si="66"/>
        <v>147</v>
      </c>
      <c r="AN147">
        <f t="shared" si="67"/>
        <v>143</v>
      </c>
      <c r="AO147" t="str">
        <f t="shared" si="68"/>
        <v>Abilene Christian</v>
      </c>
      <c r="AP147">
        <f t="shared" si="69"/>
        <v>0.34438922664385019</v>
      </c>
      <c r="AQ147">
        <f t="shared" si="70"/>
        <v>0.3451107379693516</v>
      </c>
      <c r="AR147">
        <f t="shared" si="71"/>
        <v>0.65313311080251846</v>
      </c>
      <c r="AS147" t="str">
        <f t="shared" si="72"/>
        <v>Abilene Christian</v>
      </c>
      <c r="AT147">
        <f t="shared" si="73"/>
        <v>146</v>
      </c>
      <c r="AU147">
        <f t="shared" si="74"/>
        <v>146.33333333333334</v>
      </c>
      <c r="AV147">
        <v>139</v>
      </c>
      <c r="AW147" t="str">
        <f t="shared" si="75"/>
        <v>Abilene Christian</v>
      </c>
      <c r="AX147" t="str">
        <f t="shared" si="76"/>
        <v/>
      </c>
      <c r="AY147">
        <v>146</v>
      </c>
      <c r="BG147" t="s">
        <v>171</v>
      </c>
      <c r="BH147">
        <v>63.389808671004317</v>
      </c>
    </row>
    <row r="148" spans="1:60" x14ac:dyDescent="0.25">
      <c r="B148">
        <v>1</v>
      </c>
      <c r="C148">
        <v>1</v>
      </c>
      <c r="D148" t="s">
        <v>196</v>
      </c>
      <c r="E148">
        <v>67.990899999999996</v>
      </c>
      <c r="F148">
        <v>233</v>
      </c>
      <c r="G148">
        <v>66.168999999999997</v>
      </c>
      <c r="H148">
        <v>244</v>
      </c>
      <c r="I148">
        <v>102.08199999999999</v>
      </c>
      <c r="J148">
        <v>199</v>
      </c>
      <c r="K148">
        <v>104.688</v>
      </c>
      <c r="L148">
        <v>164</v>
      </c>
      <c r="M148">
        <v>104.286</v>
      </c>
      <c r="N148">
        <v>199</v>
      </c>
      <c r="O148">
        <v>102.90900000000001</v>
      </c>
      <c r="P148">
        <v>147</v>
      </c>
      <c r="Q148">
        <v>1.7789999999999999</v>
      </c>
      <c r="R148">
        <v>149</v>
      </c>
      <c r="S148">
        <f t="shared" si="52"/>
        <v>2.6165266234157755E-2</v>
      </c>
      <c r="T148">
        <f t="shared" si="53"/>
        <v>149</v>
      </c>
      <c r="U148">
        <f t="shared" si="54"/>
        <v>745151.52723816969</v>
      </c>
      <c r="V148">
        <f t="shared" si="55"/>
        <v>186</v>
      </c>
      <c r="W148">
        <f t="shared" si="56"/>
        <v>24.404762347336362</v>
      </c>
      <c r="X148">
        <f t="shared" si="57"/>
        <v>172</v>
      </c>
      <c r="Y148">
        <f t="shared" si="58"/>
        <v>160.5</v>
      </c>
      <c r="Z148">
        <v>0.49640000000000001</v>
      </c>
      <c r="AA148">
        <f t="shared" si="59"/>
        <v>157</v>
      </c>
      <c r="AB148">
        <v>0.62219999999999998</v>
      </c>
      <c r="AC148">
        <f t="shared" si="60"/>
        <v>0.55930000000000002</v>
      </c>
      <c r="AD148">
        <f t="shared" si="61"/>
        <v>145</v>
      </c>
      <c r="AE148">
        <v>0.46439999999999998</v>
      </c>
      <c r="AF148">
        <f t="shared" si="62"/>
        <v>185</v>
      </c>
      <c r="AG148">
        <v>0.57979999999999998</v>
      </c>
      <c r="AH148">
        <f t="shared" si="63"/>
        <v>142</v>
      </c>
      <c r="AI148">
        <f t="shared" si="64"/>
        <v>161.25</v>
      </c>
      <c r="AJ148">
        <f>IF(C148=1,(AI148/Z148),REF)</f>
        <v>324.83883964544719</v>
      </c>
      <c r="AK148">
        <f t="shared" si="65"/>
        <v>155</v>
      </c>
      <c r="AL148">
        <f>IF(B148=1,(AI148/AC148),REF)</f>
        <v>288.30681208653675</v>
      </c>
      <c r="AM148">
        <f t="shared" si="66"/>
        <v>150</v>
      </c>
      <c r="AN148">
        <f t="shared" si="67"/>
        <v>145</v>
      </c>
      <c r="AO148" t="str">
        <f t="shared" si="68"/>
        <v>Miami OH</v>
      </c>
      <c r="AP148">
        <f t="shared" si="69"/>
        <v>0.31480312137944649</v>
      </c>
      <c r="AQ148">
        <f t="shared" si="70"/>
        <v>0.35922116006873384</v>
      </c>
      <c r="AR148">
        <f t="shared" si="71"/>
        <v>0.64722937311455797</v>
      </c>
      <c r="AS148" t="str">
        <f t="shared" si="72"/>
        <v>Miami OH</v>
      </c>
      <c r="AT148">
        <f t="shared" si="73"/>
        <v>147</v>
      </c>
      <c r="AU148">
        <f t="shared" si="74"/>
        <v>145.66666666666666</v>
      </c>
      <c r="AV148">
        <v>150</v>
      </c>
      <c r="AW148" t="str">
        <f t="shared" si="75"/>
        <v>Miami OH</v>
      </c>
      <c r="AX148" t="str">
        <f t="shared" si="76"/>
        <v/>
      </c>
      <c r="AY148">
        <v>147</v>
      </c>
      <c r="BG148" t="s">
        <v>172</v>
      </c>
      <c r="BH148">
        <v>579.00492072170584</v>
      </c>
    </row>
    <row r="149" spans="1:60" x14ac:dyDescent="0.25">
      <c r="B149">
        <v>1</v>
      </c>
      <c r="C149">
        <v>1</v>
      </c>
      <c r="D149" t="s">
        <v>332</v>
      </c>
      <c r="E149">
        <v>66.452299999999994</v>
      </c>
      <c r="F149">
        <v>296</v>
      </c>
      <c r="G149">
        <v>64.9071</v>
      </c>
      <c r="H149">
        <v>307</v>
      </c>
      <c r="I149">
        <v>104.59</v>
      </c>
      <c r="J149">
        <v>142</v>
      </c>
      <c r="K149">
        <v>106.36199999999999</v>
      </c>
      <c r="L149">
        <v>136</v>
      </c>
      <c r="M149">
        <v>101.437</v>
      </c>
      <c r="N149">
        <v>137</v>
      </c>
      <c r="O149">
        <v>104.52500000000001</v>
      </c>
      <c r="P149">
        <v>173</v>
      </c>
      <c r="Q149">
        <v>1.8364499999999999</v>
      </c>
      <c r="R149">
        <v>148</v>
      </c>
      <c r="S149">
        <f t="shared" si="52"/>
        <v>2.7643888924837653E-2</v>
      </c>
      <c r="T149">
        <f t="shared" si="53"/>
        <v>146</v>
      </c>
      <c r="U149">
        <f t="shared" si="54"/>
        <v>751766.56628640101</v>
      </c>
      <c r="V149">
        <f t="shared" si="55"/>
        <v>177</v>
      </c>
      <c r="W149">
        <f t="shared" si="56"/>
        <v>25.600135553685977</v>
      </c>
      <c r="X149">
        <f t="shared" si="57"/>
        <v>229</v>
      </c>
      <c r="Y149">
        <f t="shared" si="58"/>
        <v>187.5</v>
      </c>
      <c r="Z149">
        <v>0.5111</v>
      </c>
      <c r="AA149">
        <f t="shared" si="59"/>
        <v>151</v>
      </c>
      <c r="AB149">
        <v>0.55600000000000005</v>
      </c>
      <c r="AC149">
        <f t="shared" si="60"/>
        <v>0.53354999999999997</v>
      </c>
      <c r="AD149">
        <f t="shared" si="61"/>
        <v>152</v>
      </c>
      <c r="AE149">
        <v>0.7056</v>
      </c>
      <c r="AF149">
        <f t="shared" si="62"/>
        <v>84</v>
      </c>
      <c r="AG149">
        <v>0.45329999999999998</v>
      </c>
      <c r="AH149">
        <f t="shared" si="63"/>
        <v>184</v>
      </c>
      <c r="AI149">
        <f t="shared" si="64"/>
        <v>155.08333333333334</v>
      </c>
      <c r="AJ149">
        <f>IF(C149=1,(AI149/Z149),REF)</f>
        <v>303.43050935889914</v>
      </c>
      <c r="AK149">
        <f t="shared" si="65"/>
        <v>147</v>
      </c>
      <c r="AL149">
        <f>IF(B149=1,(AI149/AC149),REF)</f>
        <v>290.66316808796432</v>
      </c>
      <c r="AM149">
        <f t="shared" si="66"/>
        <v>151</v>
      </c>
      <c r="AN149">
        <f t="shared" si="67"/>
        <v>147</v>
      </c>
      <c r="AO149" t="str">
        <f t="shared" si="68"/>
        <v>UAB</v>
      </c>
      <c r="AP149">
        <f t="shared" si="69"/>
        <v>0.32634277972312564</v>
      </c>
      <c r="AQ149">
        <f t="shared" si="70"/>
        <v>0.34240390267806714</v>
      </c>
      <c r="AR149">
        <f t="shared" si="71"/>
        <v>0.64519747329545052</v>
      </c>
      <c r="AS149" t="str">
        <f t="shared" si="72"/>
        <v>UAB</v>
      </c>
      <c r="AT149">
        <f t="shared" si="73"/>
        <v>148</v>
      </c>
      <c r="AU149">
        <f t="shared" si="74"/>
        <v>149</v>
      </c>
      <c r="AV149">
        <v>149</v>
      </c>
      <c r="AW149" t="str">
        <f t="shared" si="75"/>
        <v>UAB</v>
      </c>
      <c r="AX149" t="str">
        <f t="shared" si="76"/>
        <v/>
      </c>
      <c r="AY149">
        <v>148</v>
      </c>
      <c r="BG149" t="s">
        <v>173</v>
      </c>
      <c r="BH149">
        <v>779.27461139896377</v>
      </c>
    </row>
    <row r="150" spans="1:60" x14ac:dyDescent="0.25">
      <c r="B150">
        <v>1</v>
      </c>
      <c r="C150">
        <v>1</v>
      </c>
      <c r="D150" t="s">
        <v>348</v>
      </c>
      <c r="E150">
        <v>68.509799999999998</v>
      </c>
      <c r="F150">
        <v>203</v>
      </c>
      <c r="G150">
        <v>66.119900000000001</v>
      </c>
      <c r="H150">
        <v>249</v>
      </c>
      <c r="I150">
        <v>98.3673</v>
      </c>
      <c r="J150">
        <v>283</v>
      </c>
      <c r="K150">
        <v>101.149</v>
      </c>
      <c r="L150">
        <v>237</v>
      </c>
      <c r="M150">
        <v>100.124</v>
      </c>
      <c r="N150">
        <v>103</v>
      </c>
      <c r="O150">
        <v>99.608199999999997</v>
      </c>
      <c r="P150">
        <v>92</v>
      </c>
      <c r="Q150">
        <v>1.5405199999999999</v>
      </c>
      <c r="R150">
        <v>152</v>
      </c>
      <c r="S150">
        <f t="shared" si="52"/>
        <v>2.2490213079004819E-2</v>
      </c>
      <c r="T150">
        <f t="shared" si="53"/>
        <v>152</v>
      </c>
      <c r="U150">
        <f t="shared" si="54"/>
        <v>700931.99874646973</v>
      </c>
      <c r="V150">
        <f t="shared" si="55"/>
        <v>244</v>
      </c>
      <c r="W150">
        <f t="shared" si="56"/>
        <v>22.988966515287302</v>
      </c>
      <c r="X150">
        <f t="shared" si="57"/>
        <v>104</v>
      </c>
      <c r="Y150">
        <f t="shared" si="58"/>
        <v>128</v>
      </c>
      <c r="Z150">
        <v>0.53510000000000002</v>
      </c>
      <c r="AA150">
        <f t="shared" si="59"/>
        <v>142</v>
      </c>
      <c r="AB150">
        <v>0.497</v>
      </c>
      <c r="AC150">
        <f t="shared" si="60"/>
        <v>0.51605000000000001</v>
      </c>
      <c r="AD150">
        <f t="shared" si="61"/>
        <v>154</v>
      </c>
      <c r="AE150">
        <v>0.67090000000000005</v>
      </c>
      <c r="AF150">
        <f t="shared" si="62"/>
        <v>94</v>
      </c>
      <c r="AG150">
        <v>0.32790000000000002</v>
      </c>
      <c r="AH150">
        <f t="shared" si="63"/>
        <v>234</v>
      </c>
      <c r="AI150">
        <f t="shared" si="64"/>
        <v>167.66666666666666</v>
      </c>
      <c r="AJ150">
        <f>IF(C150=1,(AI150/Z150),REF)</f>
        <v>313.3370709524699</v>
      </c>
      <c r="AK150">
        <f t="shared" si="65"/>
        <v>151</v>
      </c>
      <c r="AL150">
        <f>IF(B150=1,(AI150/AC150),REF)</f>
        <v>324.90391757904592</v>
      </c>
      <c r="AM150">
        <f t="shared" si="66"/>
        <v>159</v>
      </c>
      <c r="AN150">
        <f t="shared" si="67"/>
        <v>151</v>
      </c>
      <c r="AO150" t="str">
        <f t="shared" si="68"/>
        <v>UT Arlington</v>
      </c>
      <c r="AP150">
        <f t="shared" si="69"/>
        <v>0.34057112594343286</v>
      </c>
      <c r="AQ150">
        <f t="shared" si="70"/>
        <v>0.32750570507423249</v>
      </c>
      <c r="AR150">
        <f t="shared" si="71"/>
        <v>0.6449388902648111</v>
      </c>
      <c r="AS150" t="str">
        <f t="shared" si="72"/>
        <v>UT Arlington</v>
      </c>
      <c r="AT150">
        <f t="shared" si="73"/>
        <v>149</v>
      </c>
      <c r="AU150">
        <f t="shared" si="74"/>
        <v>151.33333333333334</v>
      </c>
      <c r="AV150">
        <v>155</v>
      </c>
      <c r="AW150" t="str">
        <f t="shared" si="75"/>
        <v>UT Arlington</v>
      </c>
      <c r="AX150" t="str">
        <f t="shared" si="76"/>
        <v/>
      </c>
      <c r="AY150">
        <v>149</v>
      </c>
      <c r="BG150" t="s">
        <v>174</v>
      </c>
      <c r="BH150">
        <v>659.70654627539511</v>
      </c>
    </row>
    <row r="151" spans="1:60" x14ac:dyDescent="0.25">
      <c r="B151">
        <v>1</v>
      </c>
      <c r="C151">
        <v>1</v>
      </c>
      <c r="D151" t="s">
        <v>288</v>
      </c>
      <c r="E151">
        <v>69.006200000000007</v>
      </c>
      <c r="F151">
        <v>173</v>
      </c>
      <c r="G151">
        <v>67.166799999999995</v>
      </c>
      <c r="H151">
        <v>192</v>
      </c>
      <c r="I151">
        <v>102.791</v>
      </c>
      <c r="J151">
        <v>178</v>
      </c>
      <c r="K151">
        <v>100.733</v>
      </c>
      <c r="L151">
        <v>248</v>
      </c>
      <c r="M151">
        <v>99.264099999999999</v>
      </c>
      <c r="N151">
        <v>80</v>
      </c>
      <c r="O151">
        <v>102.154</v>
      </c>
      <c r="P151">
        <v>133</v>
      </c>
      <c r="Q151">
        <v>-1.4208000000000001</v>
      </c>
      <c r="R151">
        <v>181</v>
      </c>
      <c r="S151">
        <f t="shared" si="52"/>
        <v>-2.0592352571218123E-2</v>
      </c>
      <c r="T151">
        <f t="shared" si="53"/>
        <v>181</v>
      </c>
      <c r="U151">
        <f t="shared" si="54"/>
        <v>700215.38519219193</v>
      </c>
      <c r="V151">
        <f t="shared" si="55"/>
        <v>245</v>
      </c>
      <c r="W151">
        <f t="shared" si="56"/>
        <v>23.764051796783662</v>
      </c>
      <c r="X151">
        <f t="shared" si="57"/>
        <v>137</v>
      </c>
      <c r="Y151">
        <f t="shared" si="58"/>
        <v>159</v>
      </c>
      <c r="Z151">
        <v>0.5363</v>
      </c>
      <c r="AA151">
        <f t="shared" si="59"/>
        <v>141</v>
      </c>
      <c r="AB151">
        <v>0.48520000000000002</v>
      </c>
      <c r="AC151">
        <f t="shared" si="60"/>
        <v>0.51075000000000004</v>
      </c>
      <c r="AD151">
        <f t="shared" si="61"/>
        <v>156</v>
      </c>
      <c r="AE151">
        <v>0.48649999999999999</v>
      </c>
      <c r="AF151">
        <f t="shared" si="62"/>
        <v>174</v>
      </c>
      <c r="AG151">
        <v>0.72660000000000002</v>
      </c>
      <c r="AH151">
        <f t="shared" si="63"/>
        <v>85</v>
      </c>
      <c r="AI151">
        <f t="shared" si="64"/>
        <v>166.66666666666666</v>
      </c>
      <c r="AJ151">
        <f>IF(C151=1,(AI151/Z151),REF)</f>
        <v>310.77133445211012</v>
      </c>
      <c r="AK151">
        <f t="shared" si="65"/>
        <v>150</v>
      </c>
      <c r="AL151">
        <f>IF(B151=1,(AI151/AC151),REF)</f>
        <v>326.31750693424698</v>
      </c>
      <c r="AM151">
        <f t="shared" si="66"/>
        <v>162</v>
      </c>
      <c r="AN151">
        <f t="shared" si="67"/>
        <v>150</v>
      </c>
      <c r="AO151" t="str">
        <f t="shared" si="68"/>
        <v>Seattle</v>
      </c>
      <c r="AP151">
        <f t="shared" si="69"/>
        <v>0.34161564650350634</v>
      </c>
      <c r="AQ151">
        <f t="shared" si="70"/>
        <v>0.32400142476959887</v>
      </c>
      <c r="AR151">
        <f t="shared" si="71"/>
        <v>0.64398801135010619</v>
      </c>
      <c r="AS151" t="str">
        <f t="shared" si="72"/>
        <v>Seattle</v>
      </c>
      <c r="AT151">
        <f t="shared" si="73"/>
        <v>150</v>
      </c>
      <c r="AU151">
        <f t="shared" si="74"/>
        <v>152</v>
      </c>
      <c r="AV151">
        <v>148</v>
      </c>
      <c r="AW151" t="str">
        <f t="shared" si="75"/>
        <v>Seattle</v>
      </c>
      <c r="AX151" t="str">
        <f t="shared" si="76"/>
        <v/>
      </c>
      <c r="AY151">
        <v>150</v>
      </c>
      <c r="BG151" t="s">
        <v>175</v>
      </c>
      <c r="BH151">
        <v>866.99164345403892</v>
      </c>
    </row>
    <row r="152" spans="1:60" x14ac:dyDescent="0.25">
      <c r="B152">
        <v>1</v>
      </c>
      <c r="C152">
        <v>1</v>
      </c>
      <c r="D152" t="s">
        <v>178</v>
      </c>
      <c r="E152">
        <v>67.549099999999996</v>
      </c>
      <c r="F152">
        <v>253</v>
      </c>
      <c r="G152">
        <v>65.280699999999996</v>
      </c>
      <c r="H152">
        <v>288</v>
      </c>
      <c r="I152">
        <v>104.05800000000001</v>
      </c>
      <c r="J152">
        <v>150</v>
      </c>
      <c r="K152">
        <v>104.69799999999999</v>
      </c>
      <c r="L152">
        <v>163</v>
      </c>
      <c r="M152">
        <v>99.393199999999993</v>
      </c>
      <c r="N152">
        <v>82</v>
      </c>
      <c r="O152">
        <v>101.744</v>
      </c>
      <c r="P152">
        <v>125</v>
      </c>
      <c r="Q152">
        <v>2.9544000000000001</v>
      </c>
      <c r="R152">
        <v>141</v>
      </c>
      <c r="S152">
        <f t="shared" si="52"/>
        <v>4.3731152598628163E-2</v>
      </c>
      <c r="T152">
        <f t="shared" si="53"/>
        <v>141</v>
      </c>
      <c r="U152">
        <f t="shared" si="54"/>
        <v>740451.0243261162</v>
      </c>
      <c r="V152">
        <f t="shared" si="55"/>
        <v>191</v>
      </c>
      <c r="W152">
        <f t="shared" si="56"/>
        <v>24.120956486173686</v>
      </c>
      <c r="X152">
        <f t="shared" si="57"/>
        <v>163</v>
      </c>
      <c r="Y152">
        <f t="shared" si="58"/>
        <v>152</v>
      </c>
      <c r="Z152">
        <v>0.47970000000000002</v>
      </c>
      <c r="AA152">
        <f t="shared" si="59"/>
        <v>166</v>
      </c>
      <c r="AB152">
        <v>0.62529999999999997</v>
      </c>
      <c r="AC152">
        <f t="shared" si="60"/>
        <v>0.55249999999999999</v>
      </c>
      <c r="AD152">
        <f t="shared" si="61"/>
        <v>147</v>
      </c>
      <c r="AE152">
        <v>0.49459999999999998</v>
      </c>
      <c r="AF152">
        <f t="shared" si="62"/>
        <v>164</v>
      </c>
      <c r="AG152">
        <v>0.58760000000000001</v>
      </c>
      <c r="AH152">
        <f t="shared" si="63"/>
        <v>140</v>
      </c>
      <c r="AI152">
        <f t="shared" si="64"/>
        <v>155.83333333333334</v>
      </c>
      <c r="AJ152">
        <f>IF(C152=1,(AI152/Z152),REF)</f>
        <v>324.85581266069073</v>
      </c>
      <c r="AK152">
        <f t="shared" si="65"/>
        <v>156</v>
      </c>
      <c r="AL152">
        <f>IF(B152=1,(AI152/AC152),REF)</f>
        <v>282.0512820512821</v>
      </c>
      <c r="AM152">
        <f t="shared" si="66"/>
        <v>148</v>
      </c>
      <c r="AN152">
        <f t="shared" si="67"/>
        <v>147</v>
      </c>
      <c r="AO152" t="str">
        <f t="shared" si="68"/>
        <v>Louisiana Tech</v>
      </c>
      <c r="AP152">
        <f t="shared" si="69"/>
        <v>0.30421085476829096</v>
      </c>
      <c r="AQ152">
        <f t="shared" si="70"/>
        <v>0.35563300270947301</v>
      </c>
      <c r="AR152">
        <f t="shared" si="71"/>
        <v>0.6417479248372433</v>
      </c>
      <c r="AS152" t="str">
        <f t="shared" si="72"/>
        <v>Louisiana Tech</v>
      </c>
      <c r="AT152">
        <f t="shared" si="73"/>
        <v>151</v>
      </c>
      <c r="AU152">
        <f t="shared" si="74"/>
        <v>148.33333333333334</v>
      </c>
      <c r="AV152">
        <v>145</v>
      </c>
      <c r="AW152" t="str">
        <f t="shared" si="75"/>
        <v>Louisiana Tech</v>
      </c>
      <c r="AX152" t="str">
        <f t="shared" si="76"/>
        <v/>
      </c>
      <c r="AY152">
        <v>151</v>
      </c>
      <c r="BG152" t="s">
        <v>176</v>
      </c>
      <c r="BH152">
        <v>363.4876827149136</v>
      </c>
    </row>
    <row r="153" spans="1:60" x14ac:dyDescent="0.25">
      <c r="B153">
        <v>1</v>
      </c>
      <c r="C153">
        <v>1</v>
      </c>
      <c r="D153" t="s">
        <v>124</v>
      </c>
      <c r="E153">
        <v>68.119900000000001</v>
      </c>
      <c r="F153">
        <v>227</v>
      </c>
      <c r="G153">
        <v>67.587500000000006</v>
      </c>
      <c r="H153">
        <v>163</v>
      </c>
      <c r="I153">
        <v>102.14700000000001</v>
      </c>
      <c r="J153">
        <v>194</v>
      </c>
      <c r="K153">
        <v>104.413</v>
      </c>
      <c r="L153">
        <v>168</v>
      </c>
      <c r="M153">
        <v>101.047</v>
      </c>
      <c r="N153">
        <v>126</v>
      </c>
      <c r="O153">
        <v>103.72499999999999</v>
      </c>
      <c r="P153">
        <v>159</v>
      </c>
      <c r="Q153">
        <v>0.688087</v>
      </c>
      <c r="R153">
        <v>156</v>
      </c>
      <c r="S153">
        <f t="shared" si="52"/>
        <v>1.0099838666821331E-2</v>
      </c>
      <c r="T153">
        <f t="shared" si="53"/>
        <v>156</v>
      </c>
      <c r="U153">
        <f t="shared" si="54"/>
        <v>742648.22943282302</v>
      </c>
      <c r="V153">
        <f t="shared" si="55"/>
        <v>188</v>
      </c>
      <c r="W153">
        <f t="shared" si="56"/>
        <v>24.668316271079224</v>
      </c>
      <c r="X153">
        <f t="shared" si="57"/>
        <v>182</v>
      </c>
      <c r="Y153">
        <f t="shared" si="58"/>
        <v>169</v>
      </c>
      <c r="Z153">
        <v>0.54700000000000004</v>
      </c>
      <c r="AA153">
        <f t="shared" si="59"/>
        <v>139</v>
      </c>
      <c r="AB153">
        <v>0.44109999999999999</v>
      </c>
      <c r="AC153">
        <f t="shared" si="60"/>
        <v>0.49404999999999999</v>
      </c>
      <c r="AD153">
        <f t="shared" si="61"/>
        <v>161</v>
      </c>
      <c r="AE153">
        <v>0.3095</v>
      </c>
      <c r="AF153">
        <f t="shared" si="62"/>
        <v>241</v>
      </c>
      <c r="AG153">
        <v>0.47789999999999999</v>
      </c>
      <c r="AH153">
        <f t="shared" si="63"/>
        <v>176</v>
      </c>
      <c r="AI153">
        <f t="shared" si="64"/>
        <v>181.83333333333334</v>
      </c>
      <c r="AJ153">
        <f>IF(C153=1,(AI153/Z153),REF)</f>
        <v>332.41925655088357</v>
      </c>
      <c r="AK153">
        <f t="shared" si="65"/>
        <v>158</v>
      </c>
      <c r="AL153">
        <f>IF(B153=1,(AI153/AC153),REF)</f>
        <v>368.04641905340219</v>
      </c>
      <c r="AM153">
        <f t="shared" si="66"/>
        <v>171</v>
      </c>
      <c r="AN153">
        <f t="shared" si="67"/>
        <v>158</v>
      </c>
      <c r="AO153" t="str">
        <f t="shared" si="68"/>
        <v>George Mason</v>
      </c>
      <c r="AP153">
        <f t="shared" si="69"/>
        <v>0.34609295665881168</v>
      </c>
      <c r="AQ153">
        <f t="shared" si="70"/>
        <v>0.30965865712623841</v>
      </c>
      <c r="AR153">
        <f t="shared" si="71"/>
        <v>0.64015294672037393</v>
      </c>
      <c r="AS153" t="str">
        <f t="shared" si="72"/>
        <v>George Mason</v>
      </c>
      <c r="AT153">
        <f t="shared" si="73"/>
        <v>152</v>
      </c>
      <c r="AU153">
        <f t="shared" si="74"/>
        <v>157</v>
      </c>
      <c r="AV153">
        <v>156</v>
      </c>
      <c r="AW153" t="str">
        <f t="shared" si="75"/>
        <v>George Mason</v>
      </c>
      <c r="AX153" t="str">
        <f t="shared" si="76"/>
        <v/>
      </c>
      <c r="AY153">
        <v>152</v>
      </c>
      <c r="BG153" t="s">
        <v>177</v>
      </c>
      <c r="BH153">
        <v>219.25874610322137</v>
      </c>
    </row>
    <row r="154" spans="1:60" x14ac:dyDescent="0.25">
      <c r="B154">
        <v>1</v>
      </c>
      <c r="C154">
        <v>1</v>
      </c>
      <c r="D154" t="s">
        <v>234</v>
      </c>
      <c r="E154">
        <v>67.3857</v>
      </c>
      <c r="F154">
        <v>263</v>
      </c>
      <c r="G154">
        <v>65.146299999999997</v>
      </c>
      <c r="H154">
        <v>294</v>
      </c>
      <c r="I154">
        <v>99.763199999999998</v>
      </c>
      <c r="J154">
        <v>257</v>
      </c>
      <c r="K154">
        <v>99.49</v>
      </c>
      <c r="L154">
        <v>263</v>
      </c>
      <c r="M154">
        <v>94.711600000000004</v>
      </c>
      <c r="N154">
        <v>19</v>
      </c>
      <c r="O154">
        <v>98.9803</v>
      </c>
      <c r="P154">
        <v>82</v>
      </c>
      <c r="Q154">
        <v>0.50970599999999999</v>
      </c>
      <c r="R154">
        <v>157</v>
      </c>
      <c r="S154">
        <f t="shared" si="52"/>
        <v>7.5639193478734381E-3</v>
      </c>
      <c r="T154">
        <f t="shared" si="53"/>
        <v>157</v>
      </c>
      <c r="U154">
        <f t="shared" si="54"/>
        <v>667001.18562056997</v>
      </c>
      <c r="V154">
        <f t="shared" si="55"/>
        <v>280</v>
      </c>
      <c r="W154">
        <f t="shared" si="56"/>
        <v>23.137172318860934</v>
      </c>
      <c r="X154">
        <f t="shared" si="57"/>
        <v>110</v>
      </c>
      <c r="Y154">
        <f t="shared" si="58"/>
        <v>133.5</v>
      </c>
      <c r="Z154">
        <v>0.49280000000000002</v>
      </c>
      <c r="AA154">
        <f t="shared" si="59"/>
        <v>159</v>
      </c>
      <c r="AB154">
        <v>0.58740000000000003</v>
      </c>
      <c r="AC154">
        <f t="shared" si="60"/>
        <v>0.54010000000000002</v>
      </c>
      <c r="AD154">
        <f t="shared" si="61"/>
        <v>149</v>
      </c>
      <c r="AE154">
        <v>0.2475</v>
      </c>
      <c r="AF154">
        <f t="shared" si="62"/>
        <v>272</v>
      </c>
      <c r="AG154">
        <v>0.69699999999999995</v>
      </c>
      <c r="AH154">
        <f t="shared" si="63"/>
        <v>97</v>
      </c>
      <c r="AI154">
        <f t="shared" si="64"/>
        <v>181.41666666666666</v>
      </c>
      <c r="AJ154">
        <f>IF(C154=1,(AI154/Z154),REF)</f>
        <v>368.13446969696969</v>
      </c>
      <c r="AK154">
        <f t="shared" si="65"/>
        <v>170</v>
      </c>
      <c r="AL154">
        <f>IF(B154=1,(AI154/AC154),REF)</f>
        <v>335.89458742208228</v>
      </c>
      <c r="AM154">
        <f t="shared" si="66"/>
        <v>164</v>
      </c>
      <c r="AN154">
        <f t="shared" si="67"/>
        <v>149</v>
      </c>
      <c r="AO154" t="str">
        <f t="shared" si="68"/>
        <v>North Texas</v>
      </c>
      <c r="AP154">
        <f t="shared" si="69"/>
        <v>0.30863423835422371</v>
      </c>
      <c r="AQ154">
        <f t="shared" si="70"/>
        <v>0.34163036017022247</v>
      </c>
      <c r="AR154">
        <f t="shared" si="71"/>
        <v>0.63800494688272702</v>
      </c>
      <c r="AS154" t="str">
        <f t="shared" si="72"/>
        <v>North Texas</v>
      </c>
      <c r="AT154">
        <f t="shared" si="73"/>
        <v>153</v>
      </c>
      <c r="AU154">
        <f t="shared" si="74"/>
        <v>150.33333333333334</v>
      </c>
      <c r="AV154">
        <v>152</v>
      </c>
      <c r="AW154" t="str">
        <f t="shared" si="75"/>
        <v>North Texas</v>
      </c>
      <c r="AX154" t="str">
        <f t="shared" si="76"/>
        <v/>
      </c>
      <c r="AY154">
        <v>153</v>
      </c>
      <c r="BG154" t="s">
        <v>178</v>
      </c>
      <c r="BH154">
        <v>223.71040723981901</v>
      </c>
    </row>
    <row r="155" spans="1:60" x14ac:dyDescent="0.25">
      <c r="B155">
        <v>1</v>
      </c>
      <c r="C155">
        <v>1</v>
      </c>
      <c r="D155" t="s">
        <v>60</v>
      </c>
      <c r="E155">
        <v>71.284000000000006</v>
      </c>
      <c r="F155">
        <v>69</v>
      </c>
      <c r="G155">
        <v>70.491500000000002</v>
      </c>
      <c r="H155">
        <v>47</v>
      </c>
      <c r="I155">
        <v>106.827</v>
      </c>
      <c r="J155">
        <v>91</v>
      </c>
      <c r="K155">
        <v>105.456</v>
      </c>
      <c r="L155">
        <v>150</v>
      </c>
      <c r="M155">
        <v>102.435</v>
      </c>
      <c r="N155">
        <v>159</v>
      </c>
      <c r="O155">
        <v>103.577</v>
      </c>
      <c r="P155">
        <v>155</v>
      </c>
      <c r="Q155">
        <v>1.8790500000000001</v>
      </c>
      <c r="R155">
        <v>147</v>
      </c>
      <c r="S155">
        <f t="shared" si="52"/>
        <v>2.6359351327086087E-2</v>
      </c>
      <c r="T155">
        <f t="shared" si="53"/>
        <v>147</v>
      </c>
      <c r="U155">
        <f t="shared" si="54"/>
        <v>792747.07834982418</v>
      </c>
      <c r="V155">
        <f t="shared" si="55"/>
        <v>121</v>
      </c>
      <c r="W155">
        <f t="shared" si="56"/>
        <v>23.519563815962414</v>
      </c>
      <c r="X155">
        <f t="shared" si="57"/>
        <v>130</v>
      </c>
      <c r="Y155">
        <f t="shared" si="58"/>
        <v>138.5</v>
      </c>
      <c r="Z155">
        <v>0.50590000000000002</v>
      </c>
      <c r="AA155">
        <f t="shared" si="59"/>
        <v>152</v>
      </c>
      <c r="AB155">
        <v>0.51880000000000004</v>
      </c>
      <c r="AC155">
        <f t="shared" si="60"/>
        <v>0.51235000000000008</v>
      </c>
      <c r="AD155">
        <f t="shared" si="61"/>
        <v>155</v>
      </c>
      <c r="AE155">
        <v>0.38950000000000001</v>
      </c>
      <c r="AF155">
        <f t="shared" si="62"/>
        <v>210</v>
      </c>
      <c r="AG155">
        <v>0.49990000000000001</v>
      </c>
      <c r="AH155">
        <f t="shared" si="63"/>
        <v>169</v>
      </c>
      <c r="AI155">
        <f t="shared" si="64"/>
        <v>156.75</v>
      </c>
      <c r="AJ155">
        <f>IF(C155=1,(AI155/Z155),REF)</f>
        <v>309.84384265665147</v>
      </c>
      <c r="AK155">
        <f t="shared" si="65"/>
        <v>149</v>
      </c>
      <c r="AL155">
        <f>IF(B155=1,(AI155/AC155),REF)</f>
        <v>305.94320288865026</v>
      </c>
      <c r="AM155">
        <f t="shared" si="66"/>
        <v>153</v>
      </c>
      <c r="AN155">
        <f t="shared" si="67"/>
        <v>149</v>
      </c>
      <c r="AO155" t="str">
        <f t="shared" si="68"/>
        <v>Bucknell</v>
      </c>
      <c r="AP155">
        <f t="shared" si="69"/>
        <v>0.32234760254837275</v>
      </c>
      <c r="AQ155">
        <f t="shared" si="70"/>
        <v>0.32711860218331124</v>
      </c>
      <c r="AR155">
        <f t="shared" si="71"/>
        <v>0.63769149482771126</v>
      </c>
      <c r="AS155" t="str">
        <f t="shared" si="72"/>
        <v>Bucknell</v>
      </c>
      <c r="AT155">
        <f t="shared" si="73"/>
        <v>154</v>
      </c>
      <c r="AU155">
        <f t="shared" si="74"/>
        <v>152.66666666666666</v>
      </c>
      <c r="AV155">
        <v>154</v>
      </c>
      <c r="AW155" t="str">
        <f t="shared" si="75"/>
        <v>Bucknell</v>
      </c>
      <c r="AX155" t="str">
        <f t="shared" si="76"/>
        <v/>
      </c>
      <c r="AY155">
        <v>154</v>
      </c>
      <c r="BG155" t="s">
        <v>179</v>
      </c>
      <c r="BH155">
        <v>29.447581091553197</v>
      </c>
    </row>
    <row r="156" spans="1:60" x14ac:dyDescent="0.25">
      <c r="B156">
        <v>1</v>
      </c>
      <c r="C156">
        <v>1</v>
      </c>
      <c r="D156" t="s">
        <v>270</v>
      </c>
      <c r="E156">
        <v>66.505700000000004</v>
      </c>
      <c r="F156">
        <v>294</v>
      </c>
      <c r="G156">
        <v>65.814899999999994</v>
      </c>
      <c r="H156">
        <v>266</v>
      </c>
      <c r="I156">
        <v>105.432</v>
      </c>
      <c r="J156">
        <v>123</v>
      </c>
      <c r="K156">
        <v>106.768</v>
      </c>
      <c r="L156">
        <v>121</v>
      </c>
      <c r="M156">
        <v>106.374</v>
      </c>
      <c r="N156">
        <v>258</v>
      </c>
      <c r="O156">
        <v>109.999</v>
      </c>
      <c r="P156">
        <v>285</v>
      </c>
      <c r="Q156">
        <v>-3.2311399999999999</v>
      </c>
      <c r="R156">
        <v>201</v>
      </c>
      <c r="S156">
        <f t="shared" si="52"/>
        <v>-4.8582301968101899E-2</v>
      </c>
      <c r="T156">
        <f t="shared" si="53"/>
        <v>203</v>
      </c>
      <c r="U156">
        <f t="shared" si="54"/>
        <v>758125.46390919678</v>
      </c>
      <c r="V156">
        <f t="shared" si="55"/>
        <v>165</v>
      </c>
      <c r="W156">
        <f t="shared" si="56"/>
        <v>27.756398258036779</v>
      </c>
      <c r="X156">
        <f t="shared" si="57"/>
        <v>325</v>
      </c>
      <c r="Y156">
        <f t="shared" si="58"/>
        <v>264</v>
      </c>
      <c r="Z156">
        <v>0.52910000000000001</v>
      </c>
      <c r="AA156">
        <f t="shared" si="59"/>
        <v>146</v>
      </c>
      <c r="AB156">
        <v>0.47170000000000001</v>
      </c>
      <c r="AC156">
        <f t="shared" si="60"/>
        <v>0.50039999999999996</v>
      </c>
      <c r="AD156">
        <f t="shared" si="61"/>
        <v>159</v>
      </c>
      <c r="AE156">
        <v>0.45829999999999999</v>
      </c>
      <c r="AF156">
        <f t="shared" si="62"/>
        <v>187</v>
      </c>
      <c r="AG156">
        <v>0.4965</v>
      </c>
      <c r="AH156">
        <f t="shared" si="63"/>
        <v>171</v>
      </c>
      <c r="AI156">
        <f t="shared" si="64"/>
        <v>191.5</v>
      </c>
      <c r="AJ156">
        <f>IF(C156=1,(AI156/Z156),REF)</f>
        <v>361.93536193536193</v>
      </c>
      <c r="AK156">
        <f t="shared" si="65"/>
        <v>167</v>
      </c>
      <c r="AL156">
        <f>IF(B156=1,(AI156/AC156),REF)</f>
        <v>382.69384492406078</v>
      </c>
      <c r="AM156">
        <f t="shared" si="66"/>
        <v>173</v>
      </c>
      <c r="AN156">
        <f t="shared" si="67"/>
        <v>159</v>
      </c>
      <c r="AO156" t="str">
        <f t="shared" si="68"/>
        <v>Richmond</v>
      </c>
      <c r="AP156">
        <f t="shared" si="69"/>
        <v>0.33193168606310292</v>
      </c>
      <c r="AQ156">
        <f t="shared" si="70"/>
        <v>0.31241705586610985</v>
      </c>
      <c r="AR156">
        <f t="shared" si="71"/>
        <v>0.63567685009010455</v>
      </c>
      <c r="AS156" t="str">
        <f t="shared" si="72"/>
        <v>Richmond</v>
      </c>
      <c r="AT156">
        <f t="shared" si="73"/>
        <v>155</v>
      </c>
      <c r="AU156">
        <f t="shared" si="74"/>
        <v>157.66666666666666</v>
      </c>
      <c r="AV156">
        <v>158</v>
      </c>
      <c r="AW156" t="str">
        <f t="shared" si="75"/>
        <v>Richmond</v>
      </c>
      <c r="AX156" t="str">
        <f t="shared" si="76"/>
        <v/>
      </c>
      <c r="AY156">
        <v>155</v>
      </c>
      <c r="BG156" t="s">
        <v>180</v>
      </c>
      <c r="BH156">
        <v>170.59693361351077</v>
      </c>
    </row>
    <row r="157" spans="1:60" x14ac:dyDescent="0.25">
      <c r="B157">
        <v>1</v>
      </c>
      <c r="C157">
        <v>1</v>
      </c>
      <c r="D157" t="s">
        <v>356</v>
      </c>
      <c r="E157">
        <v>68.874099999999999</v>
      </c>
      <c r="F157">
        <v>180</v>
      </c>
      <c r="G157">
        <v>67.096699999999998</v>
      </c>
      <c r="H157">
        <v>195</v>
      </c>
      <c r="I157">
        <v>97.714299999999994</v>
      </c>
      <c r="J157">
        <v>294</v>
      </c>
      <c r="K157">
        <v>101.986</v>
      </c>
      <c r="L157">
        <v>214</v>
      </c>
      <c r="M157">
        <v>104.944</v>
      </c>
      <c r="N157">
        <v>222</v>
      </c>
      <c r="O157">
        <v>101.19499999999999</v>
      </c>
      <c r="P157">
        <v>114</v>
      </c>
      <c r="Q157">
        <v>0.79105899999999996</v>
      </c>
      <c r="R157">
        <v>154</v>
      </c>
      <c r="S157">
        <f t="shared" si="52"/>
        <v>1.1484723575335446E-2</v>
      </c>
      <c r="T157">
        <f t="shared" si="53"/>
        <v>155</v>
      </c>
      <c r="U157">
        <f t="shared" si="54"/>
        <v>716369.44546972367</v>
      </c>
      <c r="V157">
        <f t="shared" si="55"/>
        <v>221</v>
      </c>
      <c r="W157">
        <f t="shared" si="56"/>
        <v>23.453007948517687</v>
      </c>
      <c r="X157">
        <f t="shared" si="57"/>
        <v>128</v>
      </c>
      <c r="Y157">
        <f t="shared" si="58"/>
        <v>141.5</v>
      </c>
      <c r="Z157">
        <v>0.4854</v>
      </c>
      <c r="AA157">
        <f t="shared" si="59"/>
        <v>162</v>
      </c>
      <c r="AB157">
        <v>0.5655</v>
      </c>
      <c r="AC157">
        <f t="shared" si="60"/>
        <v>0.52544999999999997</v>
      </c>
      <c r="AD157">
        <f t="shared" si="61"/>
        <v>153</v>
      </c>
      <c r="AE157">
        <v>0.45929999999999999</v>
      </c>
      <c r="AF157">
        <f t="shared" si="62"/>
        <v>186</v>
      </c>
      <c r="AG157">
        <v>0.65720000000000001</v>
      </c>
      <c r="AH157">
        <f t="shared" si="63"/>
        <v>114</v>
      </c>
      <c r="AI157">
        <f t="shared" si="64"/>
        <v>161.75</v>
      </c>
      <c r="AJ157">
        <f>IF(C157=1,(AI157/Z157),REF)</f>
        <v>333.23032550473835</v>
      </c>
      <c r="AK157">
        <f t="shared" si="65"/>
        <v>159</v>
      </c>
      <c r="AL157">
        <f>IF(B157=1,(AI157/AC157),REF)</f>
        <v>307.83138262441719</v>
      </c>
      <c r="AM157">
        <f t="shared" si="66"/>
        <v>154</v>
      </c>
      <c r="AN157">
        <f t="shared" si="67"/>
        <v>153</v>
      </c>
      <c r="AO157" t="str">
        <f t="shared" si="68"/>
        <v>Vanderbilt</v>
      </c>
      <c r="AP157">
        <f t="shared" si="69"/>
        <v>0.30704312134123035</v>
      </c>
      <c r="AQ157">
        <f t="shared" si="70"/>
        <v>0.33527617190057701</v>
      </c>
      <c r="AR157">
        <f t="shared" si="71"/>
        <v>0.63487523786600664</v>
      </c>
      <c r="AS157" t="str">
        <f t="shared" si="72"/>
        <v>Vanderbilt</v>
      </c>
      <c r="AT157">
        <f t="shared" si="73"/>
        <v>156</v>
      </c>
      <c r="AU157">
        <f t="shared" si="74"/>
        <v>154</v>
      </c>
      <c r="AV157">
        <v>157</v>
      </c>
      <c r="AW157" t="str">
        <f t="shared" si="75"/>
        <v>Vanderbilt</v>
      </c>
      <c r="AX157" t="str">
        <f t="shared" si="76"/>
        <v/>
      </c>
      <c r="AY157">
        <v>156</v>
      </c>
      <c r="BG157" t="s">
        <v>181</v>
      </c>
      <c r="BH157">
        <v>191.36714262268177</v>
      </c>
    </row>
    <row r="158" spans="1:60" x14ac:dyDescent="0.25">
      <c r="B158">
        <v>1</v>
      </c>
      <c r="C158">
        <v>1</v>
      </c>
      <c r="D158" t="s">
        <v>169</v>
      </c>
      <c r="E158">
        <v>72.516999999999996</v>
      </c>
      <c r="F158">
        <v>41</v>
      </c>
      <c r="G158">
        <v>71.412000000000006</v>
      </c>
      <c r="H158">
        <v>29</v>
      </c>
      <c r="I158">
        <v>109.494</v>
      </c>
      <c r="J158">
        <v>48</v>
      </c>
      <c r="K158">
        <v>108.59399999999999</v>
      </c>
      <c r="L158">
        <v>91</v>
      </c>
      <c r="M158">
        <v>106.57</v>
      </c>
      <c r="N158">
        <v>263</v>
      </c>
      <c r="O158">
        <v>109.379</v>
      </c>
      <c r="P158">
        <v>269</v>
      </c>
      <c r="Q158">
        <v>-0.78511699999999995</v>
      </c>
      <c r="R158">
        <v>169</v>
      </c>
      <c r="S158">
        <f t="shared" si="52"/>
        <v>-1.0825047919798266E-2</v>
      </c>
      <c r="T158">
        <f t="shared" si="53"/>
        <v>167</v>
      </c>
      <c r="U158">
        <f t="shared" si="54"/>
        <v>855168.09577621182</v>
      </c>
      <c r="V158">
        <f t="shared" si="55"/>
        <v>54</v>
      </c>
      <c r="W158">
        <f t="shared" si="56"/>
        <v>25.226354147846543</v>
      </c>
      <c r="X158">
        <f t="shared" si="57"/>
        <v>208</v>
      </c>
      <c r="Y158">
        <f t="shared" si="58"/>
        <v>187.5</v>
      </c>
      <c r="Z158">
        <v>0.50490000000000002</v>
      </c>
      <c r="AA158">
        <f t="shared" si="59"/>
        <v>154</v>
      </c>
      <c r="AB158">
        <v>0.48930000000000001</v>
      </c>
      <c r="AC158">
        <f t="shared" si="60"/>
        <v>0.49709999999999999</v>
      </c>
      <c r="AD158">
        <f t="shared" si="61"/>
        <v>160</v>
      </c>
      <c r="AE158">
        <v>0.41520000000000001</v>
      </c>
      <c r="AF158">
        <f t="shared" si="62"/>
        <v>200</v>
      </c>
      <c r="AG158">
        <v>0.60550000000000004</v>
      </c>
      <c r="AH158">
        <f t="shared" si="63"/>
        <v>137</v>
      </c>
      <c r="AI158">
        <f t="shared" si="64"/>
        <v>150.91666666666666</v>
      </c>
      <c r="AJ158">
        <f>IF(C158=1,(AI158/Z158),REF)</f>
        <v>298.90407341387731</v>
      </c>
      <c r="AK158">
        <f t="shared" si="65"/>
        <v>146</v>
      </c>
      <c r="AL158">
        <f>IF(B158=1,(AI158/AC158),REF)</f>
        <v>303.59417957486755</v>
      </c>
      <c r="AM158">
        <f t="shared" si="66"/>
        <v>152</v>
      </c>
      <c r="AN158">
        <f t="shared" si="67"/>
        <v>146</v>
      </c>
      <c r="AO158" t="str">
        <f t="shared" si="68"/>
        <v>Lehigh</v>
      </c>
      <c r="AP158">
        <f t="shared" si="69"/>
        <v>0.32286891885536173</v>
      </c>
      <c r="AQ158">
        <f t="shared" si="70"/>
        <v>0.31762669900875279</v>
      </c>
      <c r="AR158">
        <f t="shared" si="71"/>
        <v>0.63415360672591115</v>
      </c>
      <c r="AS158" t="str">
        <f t="shared" si="72"/>
        <v>Lehigh</v>
      </c>
      <c r="AT158">
        <f t="shared" si="73"/>
        <v>157</v>
      </c>
      <c r="AU158">
        <f t="shared" si="74"/>
        <v>154.33333333333334</v>
      </c>
      <c r="AV158">
        <v>160</v>
      </c>
      <c r="AW158" t="str">
        <f t="shared" si="75"/>
        <v>Lehigh</v>
      </c>
      <c r="AX158" t="str">
        <f t="shared" si="76"/>
        <v/>
      </c>
      <c r="AY158">
        <v>157</v>
      </c>
      <c r="BG158" t="s">
        <v>182</v>
      </c>
      <c r="BH158">
        <v>969.41005098324831</v>
      </c>
    </row>
    <row r="159" spans="1:60" x14ac:dyDescent="0.25">
      <c r="B159">
        <v>1</v>
      </c>
      <c r="C159">
        <v>1</v>
      </c>
      <c r="D159" t="s">
        <v>354</v>
      </c>
      <c r="E159">
        <v>72.940100000000001</v>
      </c>
      <c r="F159">
        <v>30</v>
      </c>
      <c r="G159">
        <v>71.953299999999999</v>
      </c>
      <c r="H159">
        <v>20</v>
      </c>
      <c r="I159">
        <v>102.72</v>
      </c>
      <c r="J159">
        <v>180</v>
      </c>
      <c r="K159">
        <v>105.703</v>
      </c>
      <c r="L159">
        <v>147</v>
      </c>
      <c r="M159">
        <v>101.768</v>
      </c>
      <c r="N159">
        <v>146</v>
      </c>
      <c r="O159">
        <v>104.047</v>
      </c>
      <c r="P159">
        <v>165</v>
      </c>
      <c r="Q159">
        <v>1.6562600000000001</v>
      </c>
      <c r="R159">
        <v>151</v>
      </c>
      <c r="S159">
        <f t="shared" si="52"/>
        <v>2.2703560867067717E-2</v>
      </c>
      <c r="T159">
        <f t="shared" si="53"/>
        <v>151</v>
      </c>
      <c r="U159">
        <f t="shared" si="54"/>
        <v>814968.797116881</v>
      </c>
      <c r="V159">
        <f t="shared" si="55"/>
        <v>99</v>
      </c>
      <c r="W159">
        <f t="shared" si="56"/>
        <v>23.15266275753438</v>
      </c>
      <c r="X159">
        <f t="shared" si="57"/>
        <v>112</v>
      </c>
      <c r="Y159">
        <f t="shared" si="58"/>
        <v>131.5</v>
      </c>
      <c r="Z159">
        <v>0.4118</v>
      </c>
      <c r="AA159">
        <f t="shared" si="59"/>
        <v>189</v>
      </c>
      <c r="AB159">
        <v>0.75780000000000003</v>
      </c>
      <c r="AC159">
        <f t="shared" si="60"/>
        <v>0.58479999999999999</v>
      </c>
      <c r="AD159">
        <f t="shared" si="61"/>
        <v>138</v>
      </c>
      <c r="AE159">
        <v>0.48530000000000001</v>
      </c>
      <c r="AF159">
        <f t="shared" si="62"/>
        <v>176</v>
      </c>
      <c r="AG159">
        <v>0.432</v>
      </c>
      <c r="AH159">
        <f t="shared" si="63"/>
        <v>190</v>
      </c>
      <c r="AI159">
        <f t="shared" si="64"/>
        <v>147.58333333333334</v>
      </c>
      <c r="AJ159">
        <f>IF(C159=1,(AI159/Z159),REF)</f>
        <v>358.38594787113487</v>
      </c>
      <c r="AK159">
        <f t="shared" si="65"/>
        <v>166</v>
      </c>
      <c r="AL159">
        <f>IF(B159=1,(AI159/AC159),REF)</f>
        <v>252.36548107615141</v>
      </c>
      <c r="AM159">
        <f t="shared" si="66"/>
        <v>143</v>
      </c>
      <c r="AN159">
        <f t="shared" si="67"/>
        <v>138</v>
      </c>
      <c r="AO159" t="str">
        <f t="shared" si="68"/>
        <v>UTSA</v>
      </c>
      <c r="AP159">
        <f t="shared" si="69"/>
        <v>0.25859808061343192</v>
      </c>
      <c r="AQ159">
        <f t="shared" si="70"/>
        <v>0.3806334496426213</v>
      </c>
      <c r="AR159">
        <f t="shared" si="71"/>
        <v>0.63365268161583532</v>
      </c>
      <c r="AS159" t="str">
        <f t="shared" si="72"/>
        <v>UTSA</v>
      </c>
      <c r="AT159">
        <f t="shared" si="73"/>
        <v>158</v>
      </c>
      <c r="AU159">
        <f t="shared" si="74"/>
        <v>144.66666666666666</v>
      </c>
      <c r="AV159">
        <v>146</v>
      </c>
      <c r="AW159" t="str">
        <f t="shared" si="75"/>
        <v>UTSA</v>
      </c>
      <c r="AX159" t="str">
        <f t="shared" si="76"/>
        <v/>
      </c>
      <c r="AY159">
        <v>158</v>
      </c>
      <c r="BG159" t="s">
        <v>183</v>
      </c>
      <c r="BH159">
        <v>33.758067185172926</v>
      </c>
    </row>
    <row r="160" spans="1:60" x14ac:dyDescent="0.25">
      <c r="B160">
        <v>1</v>
      </c>
      <c r="C160">
        <v>1</v>
      </c>
      <c r="D160" t="s">
        <v>176</v>
      </c>
      <c r="E160">
        <v>74.0732</v>
      </c>
      <c r="F160">
        <v>16</v>
      </c>
      <c r="G160">
        <v>71.940899999999999</v>
      </c>
      <c r="H160">
        <v>21</v>
      </c>
      <c r="I160">
        <v>106.71299999999999</v>
      </c>
      <c r="J160">
        <v>92</v>
      </c>
      <c r="K160">
        <v>106.509</v>
      </c>
      <c r="L160">
        <v>134</v>
      </c>
      <c r="M160">
        <v>107.53700000000001</v>
      </c>
      <c r="N160">
        <v>277</v>
      </c>
      <c r="O160">
        <v>107.69199999999999</v>
      </c>
      <c r="P160">
        <v>244</v>
      </c>
      <c r="Q160">
        <v>-1.1836800000000001</v>
      </c>
      <c r="R160">
        <v>177</v>
      </c>
      <c r="S160">
        <f t="shared" si="52"/>
        <v>-1.5970688454123659E-2</v>
      </c>
      <c r="T160">
        <f t="shared" si="53"/>
        <v>176</v>
      </c>
      <c r="U160">
        <f t="shared" si="54"/>
        <v>840298.75702432916</v>
      </c>
      <c r="V160">
        <f t="shared" si="55"/>
        <v>66</v>
      </c>
      <c r="W160">
        <f t="shared" si="56"/>
        <v>24.089756005595625</v>
      </c>
      <c r="X160">
        <f t="shared" si="57"/>
        <v>159</v>
      </c>
      <c r="Y160">
        <f t="shared" si="58"/>
        <v>167.5</v>
      </c>
      <c r="Z160">
        <v>0.50460000000000005</v>
      </c>
      <c r="AA160">
        <f t="shared" si="59"/>
        <v>155</v>
      </c>
      <c r="AB160">
        <v>0.47370000000000001</v>
      </c>
      <c r="AC160">
        <f t="shared" si="60"/>
        <v>0.48915000000000003</v>
      </c>
      <c r="AD160">
        <f t="shared" si="61"/>
        <v>164</v>
      </c>
      <c r="AE160">
        <v>0.42180000000000001</v>
      </c>
      <c r="AF160">
        <f t="shared" si="62"/>
        <v>199</v>
      </c>
      <c r="AG160">
        <v>0.55530000000000002</v>
      </c>
      <c r="AH160">
        <f t="shared" si="63"/>
        <v>149</v>
      </c>
      <c r="AI160">
        <f t="shared" si="64"/>
        <v>153.58333333333334</v>
      </c>
      <c r="AJ160">
        <f>IF(C160=1,(AI160/Z160),REF)</f>
        <v>304.36649491346282</v>
      </c>
      <c r="AK160">
        <f t="shared" si="65"/>
        <v>148</v>
      </c>
      <c r="AL160">
        <f>IF(B160=1,(AI160/AC160),REF)</f>
        <v>313.98003339125694</v>
      </c>
      <c r="AM160">
        <f t="shared" si="66"/>
        <v>156</v>
      </c>
      <c r="AN160">
        <f t="shared" si="67"/>
        <v>148</v>
      </c>
      <c r="AO160" t="str">
        <f t="shared" si="68"/>
        <v>Louisiana</v>
      </c>
      <c r="AP160">
        <f t="shared" si="69"/>
        <v>0.32209324290798153</v>
      </c>
      <c r="AQ160">
        <f t="shared" si="70"/>
        <v>0.31149740774070844</v>
      </c>
      <c r="AR160">
        <f t="shared" si="71"/>
        <v>0.63141007269701643</v>
      </c>
      <c r="AS160" t="str">
        <f t="shared" si="72"/>
        <v>Louisiana</v>
      </c>
      <c r="AT160">
        <f t="shared" si="73"/>
        <v>159</v>
      </c>
      <c r="AU160">
        <f t="shared" si="74"/>
        <v>157</v>
      </c>
      <c r="AV160">
        <v>166</v>
      </c>
      <c r="AW160" t="str">
        <f t="shared" si="75"/>
        <v>Louisiana</v>
      </c>
      <c r="AX160" t="str">
        <f t="shared" si="76"/>
        <v/>
      </c>
      <c r="AY160">
        <v>159</v>
      </c>
      <c r="BG160" t="s">
        <v>184</v>
      </c>
      <c r="BH160">
        <v>2782.751540041068</v>
      </c>
    </row>
    <row r="161" spans="2:60" x14ac:dyDescent="0.25">
      <c r="B161">
        <v>1</v>
      </c>
      <c r="C161">
        <v>1</v>
      </c>
      <c r="D161" t="s">
        <v>364</v>
      </c>
      <c r="E161">
        <v>68.706299999999999</v>
      </c>
      <c r="F161">
        <v>186</v>
      </c>
      <c r="G161">
        <v>67.393199999999993</v>
      </c>
      <c r="H161">
        <v>183</v>
      </c>
      <c r="I161">
        <v>98.514200000000002</v>
      </c>
      <c r="J161">
        <v>279</v>
      </c>
      <c r="K161">
        <v>104.608</v>
      </c>
      <c r="L161">
        <v>166</v>
      </c>
      <c r="M161">
        <v>109.154</v>
      </c>
      <c r="N161">
        <v>299</v>
      </c>
      <c r="O161">
        <v>104.831</v>
      </c>
      <c r="P161">
        <v>184</v>
      </c>
      <c r="Q161">
        <v>-0.22334699999999999</v>
      </c>
      <c r="R161">
        <v>163</v>
      </c>
      <c r="S161">
        <f t="shared" si="52"/>
        <v>-3.2456994482310789E-3</v>
      </c>
      <c r="T161">
        <f t="shared" si="53"/>
        <v>163</v>
      </c>
      <c r="U161">
        <f t="shared" si="54"/>
        <v>751841.61256888334</v>
      </c>
      <c r="V161">
        <f t="shared" si="55"/>
        <v>176</v>
      </c>
      <c r="W161">
        <f t="shared" si="56"/>
        <v>24.87636981321004</v>
      </c>
      <c r="X161">
        <f t="shared" si="57"/>
        <v>195</v>
      </c>
      <c r="Y161">
        <f t="shared" si="58"/>
        <v>179</v>
      </c>
      <c r="Z161">
        <v>0.4904</v>
      </c>
      <c r="AA161">
        <f t="shared" si="59"/>
        <v>160</v>
      </c>
      <c r="AB161">
        <v>0.51790000000000003</v>
      </c>
      <c r="AC161">
        <f t="shared" si="60"/>
        <v>0.50414999999999999</v>
      </c>
      <c r="AD161">
        <f t="shared" si="61"/>
        <v>158</v>
      </c>
      <c r="AE161">
        <v>0.59379999999999999</v>
      </c>
      <c r="AF161">
        <f t="shared" si="62"/>
        <v>129</v>
      </c>
      <c r="AG161">
        <v>0.55210000000000004</v>
      </c>
      <c r="AH161">
        <f t="shared" si="63"/>
        <v>150</v>
      </c>
      <c r="AI161">
        <f t="shared" si="64"/>
        <v>159.16666666666666</v>
      </c>
      <c r="AJ161">
        <f>IF(C161=1,(AI161/Z161),REF)</f>
        <v>324.56498096791734</v>
      </c>
      <c r="AK161">
        <f t="shared" si="65"/>
        <v>153</v>
      </c>
      <c r="AL161">
        <f>IF(B161=1,(AI161/AC161),REF)</f>
        <v>315.71291612945879</v>
      </c>
      <c r="AM161">
        <f t="shared" si="66"/>
        <v>157</v>
      </c>
      <c r="AN161">
        <f t="shared" si="67"/>
        <v>153</v>
      </c>
      <c r="AO161" t="str">
        <f t="shared" si="68"/>
        <v>Wake Forest</v>
      </c>
      <c r="AP161">
        <f t="shared" si="69"/>
        <v>0.31102431885387349</v>
      </c>
      <c r="AQ161">
        <f t="shared" si="70"/>
        <v>0.32087295857862147</v>
      </c>
      <c r="AR161">
        <f t="shared" si="71"/>
        <v>0.63073451258781155</v>
      </c>
      <c r="AS161" t="str">
        <f t="shared" si="72"/>
        <v>Wake Forest</v>
      </c>
      <c r="AT161">
        <f t="shared" si="73"/>
        <v>160</v>
      </c>
      <c r="AU161">
        <f t="shared" si="74"/>
        <v>157</v>
      </c>
      <c r="AV161">
        <v>163</v>
      </c>
      <c r="AW161" t="str">
        <f t="shared" si="75"/>
        <v>Wake Forest</v>
      </c>
      <c r="AX161" t="str">
        <f t="shared" si="76"/>
        <v/>
      </c>
      <c r="AY161">
        <v>160</v>
      </c>
      <c r="BG161" t="s">
        <v>185</v>
      </c>
      <c r="BH161">
        <v>2064.6067415730336</v>
      </c>
    </row>
    <row r="162" spans="2:60" x14ac:dyDescent="0.25">
      <c r="B162">
        <v>1</v>
      </c>
      <c r="C162">
        <v>1</v>
      </c>
      <c r="D162" t="s">
        <v>302</v>
      </c>
      <c r="E162">
        <v>66.719099999999997</v>
      </c>
      <c r="F162">
        <v>287</v>
      </c>
      <c r="G162">
        <v>65.642799999999994</v>
      </c>
      <c r="H162">
        <v>273</v>
      </c>
      <c r="I162">
        <v>102.566</v>
      </c>
      <c r="J162">
        <v>182</v>
      </c>
      <c r="K162">
        <v>104.194</v>
      </c>
      <c r="L162">
        <v>174</v>
      </c>
      <c r="M162">
        <v>100.52500000000001</v>
      </c>
      <c r="N162">
        <v>115</v>
      </c>
      <c r="O162">
        <v>102.494</v>
      </c>
      <c r="P162">
        <v>140</v>
      </c>
      <c r="Q162">
        <v>1.6999299999999999</v>
      </c>
      <c r="R162">
        <v>150</v>
      </c>
      <c r="S162">
        <f t="shared" si="52"/>
        <v>2.5479960011451037E-2</v>
      </c>
      <c r="T162">
        <f t="shared" si="53"/>
        <v>150</v>
      </c>
      <c r="U162">
        <f t="shared" si="54"/>
        <v>724328.54576324753</v>
      </c>
      <c r="V162">
        <f t="shared" si="55"/>
        <v>206</v>
      </c>
      <c r="W162">
        <f t="shared" si="56"/>
        <v>24.709691811295652</v>
      </c>
      <c r="X162">
        <f t="shared" si="57"/>
        <v>184</v>
      </c>
      <c r="Y162">
        <f t="shared" si="58"/>
        <v>167</v>
      </c>
      <c r="Z162">
        <v>0.5141</v>
      </c>
      <c r="AA162">
        <f t="shared" si="59"/>
        <v>149</v>
      </c>
      <c r="AB162">
        <v>0.4466</v>
      </c>
      <c r="AC162">
        <f t="shared" si="60"/>
        <v>0.48035</v>
      </c>
      <c r="AD162">
        <f t="shared" si="61"/>
        <v>170</v>
      </c>
      <c r="AE162">
        <v>0.62860000000000005</v>
      </c>
      <c r="AF162">
        <f t="shared" si="62"/>
        <v>113</v>
      </c>
      <c r="AG162">
        <v>0.51419999999999999</v>
      </c>
      <c r="AH162">
        <f t="shared" si="63"/>
        <v>165</v>
      </c>
      <c r="AI162">
        <f t="shared" si="64"/>
        <v>161.83333333333334</v>
      </c>
      <c r="AJ162">
        <f>IF(C162=1,(AI162/Z162),REF)</f>
        <v>314.78959994812942</v>
      </c>
      <c r="AK162">
        <f t="shared" si="65"/>
        <v>152</v>
      </c>
      <c r="AL162">
        <f>IF(B162=1,(AI162/AC162),REF)</f>
        <v>336.90711633878078</v>
      </c>
      <c r="AM162">
        <f t="shared" si="66"/>
        <v>165</v>
      </c>
      <c r="AN162">
        <f t="shared" si="67"/>
        <v>152</v>
      </c>
      <c r="AO162" t="str">
        <f t="shared" si="68"/>
        <v>Southern Illinois</v>
      </c>
      <c r="AP162">
        <f t="shared" si="69"/>
        <v>0.32705411545592267</v>
      </c>
      <c r="AQ162">
        <f t="shared" si="70"/>
        <v>0.30374515459065216</v>
      </c>
      <c r="AR162">
        <f t="shared" si="71"/>
        <v>0.63029588907503875</v>
      </c>
      <c r="AS162" t="str">
        <f t="shared" si="72"/>
        <v>Southern Illinois</v>
      </c>
      <c r="AT162">
        <f t="shared" si="73"/>
        <v>161</v>
      </c>
      <c r="AU162">
        <f t="shared" si="74"/>
        <v>161</v>
      </c>
      <c r="AV162">
        <v>159</v>
      </c>
      <c r="AW162" t="str">
        <f t="shared" si="75"/>
        <v>Southern Illinois</v>
      </c>
      <c r="AX162" t="str">
        <f t="shared" si="76"/>
        <v/>
      </c>
      <c r="AY162">
        <v>161</v>
      </c>
      <c r="BG162" t="s">
        <v>186</v>
      </c>
      <c r="BH162">
        <v>648.68160341411374</v>
      </c>
    </row>
    <row r="163" spans="2:60" x14ac:dyDescent="0.25">
      <c r="B163">
        <v>1</v>
      </c>
      <c r="C163">
        <v>1</v>
      </c>
      <c r="D163" t="s">
        <v>262</v>
      </c>
      <c r="E163">
        <v>69.523099999999999</v>
      </c>
      <c r="F163">
        <v>141</v>
      </c>
      <c r="G163">
        <v>67.458399999999997</v>
      </c>
      <c r="H163">
        <v>175</v>
      </c>
      <c r="I163">
        <v>96.922600000000003</v>
      </c>
      <c r="J163">
        <v>308</v>
      </c>
      <c r="K163">
        <v>98.658000000000001</v>
      </c>
      <c r="L163">
        <v>278</v>
      </c>
      <c r="M163">
        <v>100.136</v>
      </c>
      <c r="N163">
        <v>105</v>
      </c>
      <c r="O163">
        <v>99.662000000000006</v>
      </c>
      <c r="P163">
        <v>94</v>
      </c>
      <c r="Q163">
        <v>-1.00396</v>
      </c>
      <c r="R163">
        <v>175</v>
      </c>
      <c r="S163">
        <f t="shared" si="52"/>
        <v>-1.4441243270222486E-2</v>
      </c>
      <c r="T163">
        <f t="shared" si="53"/>
        <v>175</v>
      </c>
      <c r="U163">
        <f t="shared" si="54"/>
        <v>676696.20856026839</v>
      </c>
      <c r="V163">
        <f t="shared" si="55"/>
        <v>269</v>
      </c>
      <c r="W163">
        <f t="shared" si="56"/>
        <v>22.673482412256256</v>
      </c>
      <c r="X163">
        <f t="shared" si="57"/>
        <v>92</v>
      </c>
      <c r="Y163">
        <f t="shared" si="58"/>
        <v>133.5</v>
      </c>
      <c r="Z163">
        <v>0.53500000000000003</v>
      </c>
      <c r="AA163">
        <f t="shared" si="59"/>
        <v>143</v>
      </c>
      <c r="AB163">
        <v>0.40229999999999999</v>
      </c>
      <c r="AC163">
        <f t="shared" si="60"/>
        <v>0.46865000000000001</v>
      </c>
      <c r="AD163">
        <f t="shared" si="61"/>
        <v>175</v>
      </c>
      <c r="AE163">
        <v>0.59640000000000004</v>
      </c>
      <c r="AF163">
        <f t="shared" si="62"/>
        <v>127</v>
      </c>
      <c r="AG163">
        <v>0.39760000000000001</v>
      </c>
      <c r="AH163">
        <f t="shared" si="63"/>
        <v>207</v>
      </c>
      <c r="AI163">
        <f t="shared" si="64"/>
        <v>181.08333333333334</v>
      </c>
      <c r="AJ163">
        <f>IF(C163=1,(AI163/Z163),REF)</f>
        <v>338.47352024922117</v>
      </c>
      <c r="AK163">
        <f t="shared" si="65"/>
        <v>161</v>
      </c>
      <c r="AL163">
        <f>IF(B163=1,(AI163/AC163),REF)</f>
        <v>386.39354173334755</v>
      </c>
      <c r="AM163">
        <f t="shared" si="66"/>
        <v>175</v>
      </c>
      <c r="AN163">
        <f t="shared" si="67"/>
        <v>161</v>
      </c>
      <c r="AO163" t="str">
        <f t="shared" si="68"/>
        <v>Princeton</v>
      </c>
      <c r="AP163">
        <f t="shared" si="69"/>
        <v>0.3378900198158456</v>
      </c>
      <c r="AQ163">
        <f t="shared" si="70"/>
        <v>0.29231305887467213</v>
      </c>
      <c r="AR163">
        <f t="shared" si="71"/>
        <v>0.63005753524011165</v>
      </c>
      <c r="AS163" t="str">
        <f t="shared" si="72"/>
        <v>Princeton</v>
      </c>
      <c r="AT163">
        <f t="shared" si="73"/>
        <v>162</v>
      </c>
      <c r="AU163">
        <f t="shared" si="74"/>
        <v>166</v>
      </c>
      <c r="AV163">
        <v>170</v>
      </c>
      <c r="AW163" t="str">
        <f t="shared" si="75"/>
        <v>Princeton</v>
      </c>
      <c r="AX163" t="str">
        <f t="shared" si="76"/>
        <v/>
      </c>
      <c r="AY163">
        <v>162</v>
      </c>
      <c r="BG163" t="s">
        <v>187</v>
      </c>
      <c r="BH163">
        <v>31.556354776959221</v>
      </c>
    </row>
    <row r="164" spans="2:60" x14ac:dyDescent="0.25">
      <c r="B164">
        <v>1</v>
      </c>
      <c r="C164">
        <v>1</v>
      </c>
      <c r="D164" t="s">
        <v>83</v>
      </c>
      <c r="E164">
        <v>70.558400000000006</v>
      </c>
      <c r="F164">
        <v>91</v>
      </c>
      <c r="G164">
        <v>69.294200000000004</v>
      </c>
      <c r="H164">
        <v>86</v>
      </c>
      <c r="I164">
        <v>105.666</v>
      </c>
      <c r="J164">
        <v>116</v>
      </c>
      <c r="K164">
        <v>104.755</v>
      </c>
      <c r="L164">
        <v>161</v>
      </c>
      <c r="M164">
        <v>104.679</v>
      </c>
      <c r="N164">
        <v>210</v>
      </c>
      <c r="O164">
        <v>104.90900000000001</v>
      </c>
      <c r="P164">
        <v>185</v>
      </c>
      <c r="Q164">
        <v>-0.15376600000000001</v>
      </c>
      <c r="R164">
        <v>161</v>
      </c>
      <c r="S164">
        <f t="shared" si="52"/>
        <v>-2.182589174357845E-3</v>
      </c>
      <c r="T164">
        <f t="shared" si="53"/>
        <v>162</v>
      </c>
      <c r="U164">
        <f t="shared" si="54"/>
        <v>774280.36558796011</v>
      </c>
      <c r="V164">
        <f t="shared" si="55"/>
        <v>143</v>
      </c>
      <c r="W164">
        <f t="shared" si="56"/>
        <v>24.252229629575535</v>
      </c>
      <c r="X164">
        <f t="shared" si="57"/>
        <v>165</v>
      </c>
      <c r="Y164">
        <f t="shared" si="58"/>
        <v>163.5</v>
      </c>
      <c r="Z164">
        <v>0.44600000000000001</v>
      </c>
      <c r="AA164">
        <f t="shared" si="59"/>
        <v>178</v>
      </c>
      <c r="AB164">
        <v>0.6593</v>
      </c>
      <c r="AC164">
        <f t="shared" si="60"/>
        <v>0.55264999999999997</v>
      </c>
      <c r="AD164">
        <f t="shared" si="61"/>
        <v>146</v>
      </c>
      <c r="AE164">
        <v>0.18290000000000001</v>
      </c>
      <c r="AF164">
        <f t="shared" si="62"/>
        <v>300</v>
      </c>
      <c r="AG164">
        <v>0.57450000000000001</v>
      </c>
      <c r="AH164">
        <f t="shared" si="63"/>
        <v>145</v>
      </c>
      <c r="AI164">
        <f t="shared" si="64"/>
        <v>176.58333333333334</v>
      </c>
      <c r="AJ164">
        <f>IF(C164=1,(AI164/Z164),REF)</f>
        <v>395.92675635276532</v>
      </c>
      <c r="AK164">
        <f t="shared" si="65"/>
        <v>179</v>
      </c>
      <c r="AL164">
        <f>IF(B164=1,(AI164/AC164),REF)</f>
        <v>319.52109532856844</v>
      </c>
      <c r="AM164">
        <f t="shared" si="66"/>
        <v>158</v>
      </c>
      <c r="AN164">
        <f t="shared" si="67"/>
        <v>146</v>
      </c>
      <c r="AO164" t="str">
        <f t="shared" si="68"/>
        <v>Coastal Carolina</v>
      </c>
      <c r="AP164">
        <f t="shared" si="69"/>
        <v>0.27729843952279493</v>
      </c>
      <c r="AQ164">
        <f t="shared" si="70"/>
        <v>0.35131994237063552</v>
      </c>
      <c r="AR164">
        <f t="shared" si="71"/>
        <v>0.62942332419999558</v>
      </c>
      <c r="AS164" t="str">
        <f t="shared" si="72"/>
        <v>Coastal Carolina</v>
      </c>
      <c r="AT164">
        <f t="shared" si="73"/>
        <v>163</v>
      </c>
      <c r="AU164">
        <f t="shared" si="74"/>
        <v>151.66666666666666</v>
      </c>
      <c r="AV164">
        <v>153</v>
      </c>
      <c r="AW164" t="str">
        <f t="shared" si="75"/>
        <v>Coastal Carolina</v>
      </c>
      <c r="AX164" t="str">
        <f t="shared" si="76"/>
        <v/>
      </c>
      <c r="AY164">
        <v>163</v>
      </c>
      <c r="BG164" t="s">
        <v>188</v>
      </c>
      <c r="BH164">
        <v>358.70012340600573</v>
      </c>
    </row>
    <row r="165" spans="2:60" x14ac:dyDescent="0.25">
      <c r="B165">
        <v>1</v>
      </c>
      <c r="C165">
        <v>1</v>
      </c>
      <c r="D165" t="s">
        <v>237</v>
      </c>
      <c r="E165">
        <v>68.387299999999996</v>
      </c>
      <c r="F165">
        <v>214</v>
      </c>
      <c r="G165">
        <v>66.323800000000006</v>
      </c>
      <c r="H165">
        <v>237</v>
      </c>
      <c r="I165">
        <v>106.51900000000001</v>
      </c>
      <c r="J165">
        <v>99</v>
      </c>
      <c r="K165">
        <v>102.163</v>
      </c>
      <c r="L165">
        <v>212</v>
      </c>
      <c r="M165">
        <v>101.67700000000001</v>
      </c>
      <c r="N165">
        <v>143</v>
      </c>
      <c r="O165">
        <v>104.6</v>
      </c>
      <c r="P165">
        <v>176</v>
      </c>
      <c r="Q165">
        <v>-2.4368500000000002</v>
      </c>
      <c r="R165">
        <v>191</v>
      </c>
      <c r="S165">
        <f t="shared" si="52"/>
        <v>-3.5635271461221571E-2</v>
      </c>
      <c r="T165">
        <f t="shared" si="53"/>
        <v>191</v>
      </c>
      <c r="U165">
        <f t="shared" si="54"/>
        <v>713777.30068177369</v>
      </c>
      <c r="V165">
        <f t="shared" si="55"/>
        <v>224</v>
      </c>
      <c r="W165">
        <f t="shared" si="56"/>
        <v>24.904351512364574</v>
      </c>
      <c r="X165">
        <f t="shared" si="57"/>
        <v>196</v>
      </c>
      <c r="Y165">
        <f t="shared" si="58"/>
        <v>193.5</v>
      </c>
      <c r="Z165">
        <v>0.52439999999999998</v>
      </c>
      <c r="AA165">
        <f t="shared" si="59"/>
        <v>148</v>
      </c>
      <c r="AB165">
        <v>0.39800000000000002</v>
      </c>
      <c r="AC165">
        <f t="shared" si="60"/>
        <v>0.4612</v>
      </c>
      <c r="AD165">
        <f t="shared" si="61"/>
        <v>179</v>
      </c>
      <c r="AE165">
        <v>0.57050000000000001</v>
      </c>
      <c r="AF165">
        <f t="shared" si="62"/>
        <v>136</v>
      </c>
      <c r="AG165">
        <v>0.42580000000000001</v>
      </c>
      <c r="AH165">
        <f t="shared" si="63"/>
        <v>193</v>
      </c>
      <c r="AI165">
        <f t="shared" si="64"/>
        <v>186.08333333333334</v>
      </c>
      <c r="AJ165">
        <f>IF(C165=1,(AI165/Z165),REF)</f>
        <v>354.84998728705824</v>
      </c>
      <c r="AK165">
        <f t="shared" si="65"/>
        <v>164</v>
      </c>
      <c r="AL165">
        <f>IF(B165=1,(AI165/AC165),REF)</f>
        <v>403.47643827695867</v>
      </c>
      <c r="AM165">
        <f t="shared" si="66"/>
        <v>182</v>
      </c>
      <c r="AN165">
        <f t="shared" si="67"/>
        <v>164</v>
      </c>
      <c r="AO165" t="str">
        <f t="shared" si="68"/>
        <v>Northern Colorado</v>
      </c>
      <c r="AP165">
        <f t="shared" si="69"/>
        <v>0.32963419371050012</v>
      </c>
      <c r="AQ165">
        <f t="shared" si="70"/>
        <v>0.28642443355991715</v>
      </c>
      <c r="AR165">
        <f t="shared" si="71"/>
        <v>0.6243625120133115</v>
      </c>
      <c r="AS165" t="str">
        <f t="shared" si="72"/>
        <v>Northern Colorado</v>
      </c>
      <c r="AT165">
        <f t="shared" si="73"/>
        <v>164</v>
      </c>
      <c r="AU165">
        <f t="shared" si="74"/>
        <v>169</v>
      </c>
      <c r="AV165">
        <v>162</v>
      </c>
      <c r="AW165" t="str">
        <f t="shared" si="75"/>
        <v>Northern Colorado</v>
      </c>
      <c r="AX165" t="str">
        <f t="shared" si="76"/>
        <v/>
      </c>
      <c r="AY165">
        <v>164</v>
      </c>
      <c r="BG165" t="s">
        <v>189</v>
      </c>
      <c r="BH165">
        <v>42.356652022079537</v>
      </c>
    </row>
    <row r="166" spans="2:60" x14ac:dyDescent="0.25">
      <c r="B166">
        <v>1</v>
      </c>
      <c r="C166">
        <v>1</v>
      </c>
      <c r="D166" t="s">
        <v>117</v>
      </c>
      <c r="E166">
        <v>69.734800000000007</v>
      </c>
      <c r="F166">
        <v>132</v>
      </c>
      <c r="G166">
        <v>67.409400000000005</v>
      </c>
      <c r="H166">
        <v>181</v>
      </c>
      <c r="I166">
        <v>98.504800000000003</v>
      </c>
      <c r="J166">
        <v>280</v>
      </c>
      <c r="K166">
        <v>99.3292</v>
      </c>
      <c r="L166">
        <v>264</v>
      </c>
      <c r="M166">
        <v>97.689800000000005</v>
      </c>
      <c r="N166">
        <v>53</v>
      </c>
      <c r="O166">
        <v>99.346100000000007</v>
      </c>
      <c r="P166">
        <v>87</v>
      </c>
      <c r="Q166">
        <v>-1.6948600000000001E-2</v>
      </c>
      <c r="R166">
        <v>159</v>
      </c>
      <c r="S166">
        <f t="shared" si="52"/>
        <v>-2.423467192851603E-4</v>
      </c>
      <c r="T166">
        <f t="shared" si="53"/>
        <v>159</v>
      </c>
      <c r="U166">
        <f t="shared" si="54"/>
        <v>688023.7579840559</v>
      </c>
      <c r="V166">
        <f t="shared" si="55"/>
        <v>258</v>
      </c>
      <c r="W166">
        <f t="shared" si="56"/>
        <v>22.490119177807575</v>
      </c>
      <c r="X166">
        <f t="shared" si="57"/>
        <v>82</v>
      </c>
      <c r="Y166">
        <f t="shared" si="58"/>
        <v>120.5</v>
      </c>
      <c r="Z166">
        <v>0.4657</v>
      </c>
      <c r="AA166">
        <f t="shared" si="59"/>
        <v>170</v>
      </c>
      <c r="AB166">
        <v>0.54930000000000001</v>
      </c>
      <c r="AC166">
        <f t="shared" si="60"/>
        <v>0.50750000000000006</v>
      </c>
      <c r="AD166">
        <f t="shared" si="61"/>
        <v>157</v>
      </c>
      <c r="AE166">
        <v>0.60250000000000004</v>
      </c>
      <c r="AF166">
        <f t="shared" si="62"/>
        <v>123</v>
      </c>
      <c r="AG166">
        <v>0.49130000000000001</v>
      </c>
      <c r="AH166">
        <f t="shared" si="63"/>
        <v>172</v>
      </c>
      <c r="AI166">
        <f t="shared" si="64"/>
        <v>164.91666666666666</v>
      </c>
      <c r="AJ166">
        <f>IF(C166=1,(AI166/Z166),REF)</f>
        <v>354.12640469544056</v>
      </c>
      <c r="AK166">
        <f t="shared" si="65"/>
        <v>163</v>
      </c>
      <c r="AL166">
        <f>IF(B166=1,(AI166/AC166),REF)</f>
        <v>324.95894909688008</v>
      </c>
      <c r="AM166">
        <f t="shared" si="66"/>
        <v>160</v>
      </c>
      <c r="AN166">
        <f t="shared" si="67"/>
        <v>157</v>
      </c>
      <c r="AO166" t="str">
        <f t="shared" si="68"/>
        <v>Florida Atlantic</v>
      </c>
      <c r="AP166">
        <f t="shared" si="69"/>
        <v>0.29279554132044849</v>
      </c>
      <c r="AQ166">
        <f t="shared" si="70"/>
        <v>0.32207408269179788</v>
      </c>
      <c r="AR166">
        <f t="shared" si="71"/>
        <v>0.62388022068159299</v>
      </c>
      <c r="AS166" t="str">
        <f t="shared" si="72"/>
        <v>Florida Atlantic</v>
      </c>
      <c r="AT166">
        <f t="shared" si="73"/>
        <v>165</v>
      </c>
      <c r="AU166">
        <f t="shared" si="74"/>
        <v>159.66666666666666</v>
      </c>
      <c r="AV166">
        <v>161</v>
      </c>
      <c r="AW166" t="str">
        <f t="shared" si="75"/>
        <v>Florida Atlantic</v>
      </c>
      <c r="AX166" t="str">
        <f t="shared" si="76"/>
        <v/>
      </c>
      <c r="AY166">
        <v>165</v>
      </c>
      <c r="BG166" t="s">
        <v>190</v>
      </c>
      <c r="BH166">
        <v>9769.1237830319897</v>
      </c>
    </row>
    <row r="167" spans="2:60" x14ac:dyDescent="0.25">
      <c r="B167">
        <v>1</v>
      </c>
      <c r="C167">
        <v>1</v>
      </c>
      <c r="D167" t="s">
        <v>276</v>
      </c>
      <c r="E167">
        <v>68.639799999999994</v>
      </c>
      <c r="F167">
        <v>194</v>
      </c>
      <c r="G167">
        <v>68.400800000000004</v>
      </c>
      <c r="H167">
        <v>123</v>
      </c>
      <c r="I167">
        <v>102.101</v>
      </c>
      <c r="J167">
        <v>198</v>
      </c>
      <c r="K167">
        <v>105.182</v>
      </c>
      <c r="L167">
        <v>152</v>
      </c>
      <c r="M167">
        <v>105.367</v>
      </c>
      <c r="N167">
        <v>238</v>
      </c>
      <c r="O167">
        <v>106.911</v>
      </c>
      <c r="P167">
        <v>230</v>
      </c>
      <c r="Q167">
        <v>-1.72905</v>
      </c>
      <c r="R167">
        <v>184</v>
      </c>
      <c r="S167">
        <f t="shared" si="52"/>
        <v>-2.5189467335277774E-2</v>
      </c>
      <c r="T167">
        <f t="shared" si="53"/>
        <v>184</v>
      </c>
      <c r="U167">
        <f t="shared" si="54"/>
        <v>759379.48178073519</v>
      </c>
      <c r="V167">
        <f t="shared" si="55"/>
        <v>162</v>
      </c>
      <c r="W167">
        <f t="shared" si="56"/>
        <v>25.695662383576241</v>
      </c>
      <c r="X167">
        <f t="shared" si="57"/>
        <v>235</v>
      </c>
      <c r="Y167">
        <f t="shared" si="58"/>
        <v>209.5</v>
      </c>
      <c r="Z167">
        <v>0.4763</v>
      </c>
      <c r="AA167">
        <f t="shared" si="59"/>
        <v>167</v>
      </c>
      <c r="AB167">
        <v>0.51160000000000005</v>
      </c>
      <c r="AC167">
        <f t="shared" si="60"/>
        <v>0.49395</v>
      </c>
      <c r="AD167">
        <f t="shared" si="61"/>
        <v>162</v>
      </c>
      <c r="AE167">
        <v>0.48530000000000001</v>
      </c>
      <c r="AF167">
        <f t="shared" si="62"/>
        <v>176</v>
      </c>
      <c r="AG167">
        <v>0.62619999999999998</v>
      </c>
      <c r="AH167">
        <f t="shared" si="63"/>
        <v>125</v>
      </c>
      <c r="AI167">
        <f t="shared" si="64"/>
        <v>169.75</v>
      </c>
      <c r="AJ167">
        <f>IF(C167=1,(AI167/Z167),REF)</f>
        <v>356.39302960319128</v>
      </c>
      <c r="AK167">
        <f t="shared" si="65"/>
        <v>165</v>
      </c>
      <c r="AL167">
        <f>IF(B167=1,(AI167/AC167),REF)</f>
        <v>343.6582650065796</v>
      </c>
      <c r="AM167">
        <f t="shared" si="66"/>
        <v>166</v>
      </c>
      <c r="AN167">
        <f t="shared" si="67"/>
        <v>162</v>
      </c>
      <c r="AO167" t="str">
        <f t="shared" si="68"/>
        <v>Saint Joseph's</v>
      </c>
      <c r="AP167">
        <f t="shared" si="69"/>
        <v>0.29926898691966258</v>
      </c>
      <c r="AQ167">
        <f t="shared" si="70"/>
        <v>0.31172590364239539</v>
      </c>
      <c r="AR167">
        <f t="shared" si="71"/>
        <v>0.62230463134635272</v>
      </c>
      <c r="AS167" t="str">
        <f t="shared" si="72"/>
        <v>Saint Joseph's</v>
      </c>
      <c r="AT167">
        <f t="shared" si="73"/>
        <v>166</v>
      </c>
      <c r="AU167">
        <f t="shared" si="74"/>
        <v>163.33333333333334</v>
      </c>
      <c r="AV167">
        <v>165</v>
      </c>
      <c r="AW167" t="str">
        <f t="shared" si="75"/>
        <v>Saint Joseph's</v>
      </c>
      <c r="AX167" t="str">
        <f t="shared" si="76"/>
        <v/>
      </c>
      <c r="AY167">
        <v>166</v>
      </c>
      <c r="BG167" t="s">
        <v>191</v>
      </c>
      <c r="BH167">
        <v>584.9574885546109</v>
      </c>
    </row>
    <row r="168" spans="2:60" x14ac:dyDescent="0.25">
      <c r="B168">
        <v>1</v>
      </c>
      <c r="C168">
        <v>1</v>
      </c>
      <c r="D168" t="s">
        <v>244</v>
      </c>
      <c r="E168">
        <v>69.859200000000001</v>
      </c>
      <c r="F168">
        <v>125</v>
      </c>
      <c r="G168">
        <v>68.499700000000004</v>
      </c>
      <c r="H168">
        <v>117</v>
      </c>
      <c r="I168">
        <v>109.181</v>
      </c>
      <c r="J168">
        <v>52</v>
      </c>
      <c r="K168">
        <v>107.29300000000001</v>
      </c>
      <c r="L168">
        <v>116</v>
      </c>
      <c r="M168">
        <v>110.467</v>
      </c>
      <c r="N168">
        <v>319</v>
      </c>
      <c r="O168">
        <v>109.408</v>
      </c>
      <c r="P168">
        <v>270</v>
      </c>
      <c r="Q168">
        <v>-2.1149</v>
      </c>
      <c r="R168">
        <v>188</v>
      </c>
      <c r="S168">
        <f t="shared" si="52"/>
        <v>-3.0275182080527617E-2</v>
      </c>
      <c r="T168">
        <f t="shared" si="53"/>
        <v>188</v>
      </c>
      <c r="U168">
        <f t="shared" si="54"/>
        <v>804204.28970086097</v>
      </c>
      <c r="V168">
        <f t="shared" si="55"/>
        <v>106</v>
      </c>
      <c r="W168">
        <f t="shared" si="56"/>
        <v>26.197202589993459</v>
      </c>
      <c r="X168">
        <f t="shared" si="57"/>
        <v>257</v>
      </c>
      <c r="Y168">
        <f t="shared" si="58"/>
        <v>222.5</v>
      </c>
      <c r="Z168">
        <v>0.49569999999999997</v>
      </c>
      <c r="AA168">
        <f t="shared" si="59"/>
        <v>158</v>
      </c>
      <c r="AB168">
        <v>0.43990000000000001</v>
      </c>
      <c r="AC168">
        <f t="shared" si="60"/>
        <v>0.46779999999999999</v>
      </c>
      <c r="AD168">
        <f t="shared" si="61"/>
        <v>177</v>
      </c>
      <c r="AE168">
        <v>0.51500000000000001</v>
      </c>
      <c r="AF168">
        <f t="shared" si="62"/>
        <v>161</v>
      </c>
      <c r="AG168">
        <v>0.35460000000000003</v>
      </c>
      <c r="AH168">
        <f t="shared" si="63"/>
        <v>222</v>
      </c>
      <c r="AI168">
        <f t="shared" si="64"/>
        <v>179.41666666666666</v>
      </c>
      <c r="AJ168">
        <f>IF(C168=1,(AI168/Z168),REF)</f>
        <v>361.94606953130256</v>
      </c>
      <c r="AK168">
        <f t="shared" si="65"/>
        <v>168</v>
      </c>
      <c r="AL168">
        <f>IF(B168=1,(AI168/AC168),REF)</f>
        <v>383.53284879578166</v>
      </c>
      <c r="AM168">
        <f t="shared" si="66"/>
        <v>174</v>
      </c>
      <c r="AN168">
        <f t="shared" si="67"/>
        <v>168</v>
      </c>
      <c r="AO168" t="str">
        <f t="shared" si="68"/>
        <v>Oakland</v>
      </c>
      <c r="AP168">
        <f t="shared" si="69"/>
        <v>0.31097722550375795</v>
      </c>
      <c r="AQ168">
        <f t="shared" si="70"/>
        <v>0.29199979258276942</v>
      </c>
      <c r="AR168">
        <f t="shared" si="71"/>
        <v>0.61902516647075934</v>
      </c>
      <c r="AS168" t="str">
        <f t="shared" si="72"/>
        <v>Oakland</v>
      </c>
      <c r="AT168">
        <f t="shared" si="73"/>
        <v>167</v>
      </c>
      <c r="AU168">
        <f t="shared" si="74"/>
        <v>170.66666666666666</v>
      </c>
      <c r="AV168">
        <v>178</v>
      </c>
      <c r="AW168" t="str">
        <f t="shared" si="75"/>
        <v>Oakland</v>
      </c>
      <c r="AX168" t="str">
        <f t="shared" si="76"/>
        <v/>
      </c>
      <c r="AY168">
        <v>167</v>
      </c>
      <c r="BG168" t="s">
        <v>192</v>
      </c>
      <c r="BH168">
        <v>1930.1548739750986</v>
      </c>
    </row>
    <row r="169" spans="2:60" x14ac:dyDescent="0.25">
      <c r="B169">
        <v>1</v>
      </c>
      <c r="C169">
        <v>1</v>
      </c>
      <c r="D169" t="s">
        <v>108</v>
      </c>
      <c r="E169">
        <v>65.230099999999993</v>
      </c>
      <c r="F169">
        <v>330</v>
      </c>
      <c r="G169">
        <v>62.709699999999998</v>
      </c>
      <c r="H169">
        <v>344</v>
      </c>
      <c r="I169">
        <v>99.206400000000002</v>
      </c>
      <c r="J169">
        <v>268</v>
      </c>
      <c r="K169">
        <v>103.349</v>
      </c>
      <c r="L169">
        <v>191</v>
      </c>
      <c r="M169">
        <v>105.169</v>
      </c>
      <c r="N169">
        <v>229</v>
      </c>
      <c r="O169">
        <v>102.598</v>
      </c>
      <c r="P169">
        <v>142</v>
      </c>
      <c r="Q169">
        <v>0.750502</v>
      </c>
      <c r="R169">
        <v>155</v>
      </c>
      <c r="S169">
        <f t="shared" si="52"/>
        <v>1.1513089815897951E-2</v>
      </c>
      <c r="T169">
        <f t="shared" si="53"/>
        <v>154</v>
      </c>
      <c r="U169">
        <f t="shared" si="54"/>
        <v>696723.72880081006</v>
      </c>
      <c r="V169">
        <f t="shared" si="55"/>
        <v>247</v>
      </c>
      <c r="W169">
        <f t="shared" si="56"/>
        <v>25.314781753369477</v>
      </c>
      <c r="X169">
        <f t="shared" si="57"/>
        <v>215</v>
      </c>
      <c r="Y169">
        <f t="shared" si="58"/>
        <v>184.5</v>
      </c>
      <c r="Z169">
        <v>0.48359999999999997</v>
      </c>
      <c r="AA169">
        <f t="shared" si="59"/>
        <v>164</v>
      </c>
      <c r="AB169">
        <v>0.47749999999999998</v>
      </c>
      <c r="AC169">
        <f t="shared" si="60"/>
        <v>0.48054999999999998</v>
      </c>
      <c r="AD169">
        <f t="shared" si="61"/>
        <v>169</v>
      </c>
      <c r="AE169">
        <v>0.61160000000000003</v>
      </c>
      <c r="AF169">
        <f t="shared" si="62"/>
        <v>119</v>
      </c>
      <c r="AG169">
        <v>0.26829999999999998</v>
      </c>
      <c r="AH169">
        <f t="shared" si="63"/>
        <v>267</v>
      </c>
      <c r="AI169">
        <f t="shared" si="64"/>
        <v>190.08333333333334</v>
      </c>
      <c r="AJ169">
        <f>IF(C169=1,(AI169/Z169),REF)</f>
        <v>393.05900192996972</v>
      </c>
      <c r="AK169">
        <f t="shared" si="65"/>
        <v>177</v>
      </c>
      <c r="AL169">
        <f>IF(B169=1,(AI169/AC169),REF)</f>
        <v>395.55370582318875</v>
      </c>
      <c r="AM169">
        <f t="shared" si="66"/>
        <v>178</v>
      </c>
      <c r="AN169">
        <f t="shared" si="67"/>
        <v>169</v>
      </c>
      <c r="AO169" t="str">
        <f t="shared" si="68"/>
        <v>Eastern Michigan</v>
      </c>
      <c r="AP169">
        <f t="shared" si="69"/>
        <v>0.30089472182815885</v>
      </c>
      <c r="AQ169">
        <f t="shared" si="70"/>
        <v>0.29903403288586983</v>
      </c>
      <c r="AR169">
        <f t="shared" si="71"/>
        <v>0.61777150592320118</v>
      </c>
      <c r="AS169" t="str">
        <f t="shared" si="72"/>
        <v>Eastern Michigan</v>
      </c>
      <c r="AT169">
        <f t="shared" si="73"/>
        <v>168</v>
      </c>
      <c r="AU169">
        <f t="shared" si="74"/>
        <v>168.66666666666666</v>
      </c>
      <c r="AV169">
        <v>171</v>
      </c>
      <c r="AW169" t="str">
        <f t="shared" si="75"/>
        <v>Eastern Michigan</v>
      </c>
      <c r="AX169" t="str">
        <f t="shared" si="76"/>
        <v/>
      </c>
      <c r="AY169">
        <v>168</v>
      </c>
      <c r="BG169" t="s">
        <v>193</v>
      </c>
      <c r="BH169">
        <v>94.973544973544975</v>
      </c>
    </row>
    <row r="170" spans="2:60" x14ac:dyDescent="0.25">
      <c r="B170">
        <v>1</v>
      </c>
      <c r="C170">
        <v>1</v>
      </c>
      <c r="D170" t="s">
        <v>38</v>
      </c>
      <c r="E170">
        <v>67.692899999999995</v>
      </c>
      <c r="F170">
        <v>247</v>
      </c>
      <c r="G170">
        <v>66.412599999999998</v>
      </c>
      <c r="H170">
        <v>233</v>
      </c>
      <c r="I170">
        <v>104.592</v>
      </c>
      <c r="J170">
        <v>141</v>
      </c>
      <c r="K170">
        <v>101.788</v>
      </c>
      <c r="L170">
        <v>221</v>
      </c>
      <c r="M170">
        <v>100.136</v>
      </c>
      <c r="N170">
        <v>104</v>
      </c>
      <c r="O170">
        <v>104.919</v>
      </c>
      <c r="P170">
        <v>186</v>
      </c>
      <c r="Q170">
        <v>-3.1307499999999999</v>
      </c>
      <c r="R170">
        <v>198</v>
      </c>
      <c r="S170">
        <f t="shared" si="52"/>
        <v>-4.62530043771208E-2</v>
      </c>
      <c r="T170">
        <f t="shared" si="53"/>
        <v>200</v>
      </c>
      <c r="U170">
        <f t="shared" si="54"/>
        <v>701352.39145049755</v>
      </c>
      <c r="V170">
        <f t="shared" si="55"/>
        <v>243</v>
      </c>
      <c r="W170">
        <f t="shared" si="56"/>
        <v>25.282703308638343</v>
      </c>
      <c r="X170">
        <f t="shared" si="57"/>
        <v>214</v>
      </c>
      <c r="Y170">
        <f t="shared" si="58"/>
        <v>207</v>
      </c>
      <c r="Z170">
        <v>0.50539999999999996</v>
      </c>
      <c r="AA170">
        <f t="shared" si="59"/>
        <v>153</v>
      </c>
      <c r="AB170">
        <v>0.4118</v>
      </c>
      <c r="AC170">
        <f t="shared" si="60"/>
        <v>0.45860000000000001</v>
      </c>
      <c r="AD170">
        <f t="shared" si="61"/>
        <v>181</v>
      </c>
      <c r="AE170">
        <v>0.61890000000000001</v>
      </c>
      <c r="AF170">
        <f t="shared" si="62"/>
        <v>117</v>
      </c>
      <c r="AG170">
        <v>0.42259999999999998</v>
      </c>
      <c r="AH170">
        <f t="shared" si="63"/>
        <v>196</v>
      </c>
      <c r="AI170">
        <f t="shared" si="64"/>
        <v>190.66666666666666</v>
      </c>
      <c r="AJ170">
        <f>IF(C170=1,(AI170/Z170),REF)</f>
        <v>377.25893681572353</v>
      </c>
      <c r="AK170">
        <f t="shared" si="65"/>
        <v>173</v>
      </c>
      <c r="AL170">
        <f>IF(B170=1,(AI170/AC170),REF)</f>
        <v>415.75810437563598</v>
      </c>
      <c r="AM170">
        <f t="shared" si="66"/>
        <v>187</v>
      </c>
      <c r="AN170">
        <f t="shared" si="67"/>
        <v>173</v>
      </c>
      <c r="AO170" t="str">
        <f t="shared" si="68"/>
        <v>American</v>
      </c>
      <c r="AP170">
        <f t="shared" si="69"/>
        <v>0.31575143722860499</v>
      </c>
      <c r="AQ170">
        <f t="shared" si="70"/>
        <v>0.28395698752733906</v>
      </c>
      <c r="AR170">
        <f t="shared" si="71"/>
        <v>0.61768074276600704</v>
      </c>
      <c r="AS170" t="str">
        <f t="shared" si="72"/>
        <v>American</v>
      </c>
      <c r="AT170">
        <f t="shared" si="73"/>
        <v>169</v>
      </c>
      <c r="AU170">
        <f t="shared" si="74"/>
        <v>174.33333333333334</v>
      </c>
      <c r="AV170">
        <v>167</v>
      </c>
      <c r="AW170" t="str">
        <f t="shared" si="75"/>
        <v>American</v>
      </c>
      <c r="AX170" t="str">
        <f t="shared" si="76"/>
        <v/>
      </c>
      <c r="AY170">
        <v>169</v>
      </c>
      <c r="BG170" t="s">
        <v>194</v>
      </c>
      <c r="BH170">
        <v>490.11674950872731</v>
      </c>
    </row>
    <row r="171" spans="2:60" x14ac:dyDescent="0.25">
      <c r="B171">
        <v>1</v>
      </c>
      <c r="C171">
        <v>1</v>
      </c>
      <c r="D171" t="s">
        <v>233</v>
      </c>
      <c r="E171">
        <v>73.292400000000001</v>
      </c>
      <c r="F171">
        <v>25</v>
      </c>
      <c r="G171">
        <v>71.780799999999999</v>
      </c>
      <c r="H171">
        <v>25</v>
      </c>
      <c r="I171">
        <v>100.495</v>
      </c>
      <c r="J171">
        <v>241</v>
      </c>
      <c r="K171">
        <v>103.756</v>
      </c>
      <c r="L171">
        <v>184</v>
      </c>
      <c r="M171">
        <v>104.23399999999999</v>
      </c>
      <c r="N171">
        <v>196</v>
      </c>
      <c r="O171">
        <v>104.71</v>
      </c>
      <c r="P171">
        <v>183</v>
      </c>
      <c r="Q171">
        <v>-0.95352499999999996</v>
      </c>
      <c r="R171">
        <v>174</v>
      </c>
      <c r="S171">
        <f t="shared" si="52"/>
        <v>-1.3016356402573712E-2</v>
      </c>
      <c r="T171">
        <f t="shared" si="53"/>
        <v>172</v>
      </c>
      <c r="U171">
        <f t="shared" si="54"/>
        <v>789015.22605152638</v>
      </c>
      <c r="V171">
        <f t="shared" si="55"/>
        <v>126</v>
      </c>
      <c r="W171">
        <f t="shared" si="56"/>
        <v>23.276737676076927</v>
      </c>
      <c r="X171">
        <f t="shared" si="57"/>
        <v>117</v>
      </c>
      <c r="Y171">
        <f t="shared" si="58"/>
        <v>144.5</v>
      </c>
      <c r="Z171">
        <v>0.4612</v>
      </c>
      <c r="AA171">
        <f t="shared" si="59"/>
        <v>172</v>
      </c>
      <c r="AB171">
        <v>0.49719999999999998</v>
      </c>
      <c r="AC171">
        <f t="shared" si="60"/>
        <v>0.47919999999999996</v>
      </c>
      <c r="AD171">
        <f t="shared" si="61"/>
        <v>171</v>
      </c>
      <c r="AE171">
        <v>0.5897</v>
      </c>
      <c r="AF171">
        <f t="shared" si="62"/>
        <v>131</v>
      </c>
      <c r="AG171">
        <v>0.54210000000000003</v>
      </c>
      <c r="AH171">
        <f t="shared" si="63"/>
        <v>154</v>
      </c>
      <c r="AI171">
        <f t="shared" si="64"/>
        <v>149.75</v>
      </c>
      <c r="AJ171">
        <f>IF(C171=1,(AI171/Z171),REF)</f>
        <v>324.69644405897657</v>
      </c>
      <c r="AK171">
        <f t="shared" si="65"/>
        <v>154</v>
      </c>
      <c r="AL171">
        <f>IF(B171=1,(AI171/AC171),REF)</f>
        <v>312.5</v>
      </c>
      <c r="AM171">
        <f t="shared" si="66"/>
        <v>155</v>
      </c>
      <c r="AN171">
        <f t="shared" si="67"/>
        <v>154</v>
      </c>
      <c r="AO171" t="str">
        <f t="shared" si="68"/>
        <v>North Florida</v>
      </c>
      <c r="AP171">
        <f t="shared" si="69"/>
        <v>0.29249308119841427</v>
      </c>
      <c r="AQ171">
        <f t="shared" si="70"/>
        <v>0.30530533216252881</v>
      </c>
      <c r="AR171">
        <f t="shared" si="71"/>
        <v>0.61689308905368667</v>
      </c>
      <c r="AS171" t="str">
        <f t="shared" si="72"/>
        <v>North Florida</v>
      </c>
      <c r="AT171">
        <f t="shared" si="73"/>
        <v>170</v>
      </c>
      <c r="AU171">
        <f t="shared" si="74"/>
        <v>165</v>
      </c>
      <c r="AV171">
        <v>174</v>
      </c>
      <c r="AW171" t="str">
        <f t="shared" si="75"/>
        <v>North Florida</v>
      </c>
      <c r="AX171" t="str">
        <f t="shared" si="76"/>
        <v/>
      </c>
      <c r="AY171">
        <v>170</v>
      </c>
      <c r="BG171" t="s">
        <v>195</v>
      </c>
      <c r="BH171">
        <v>136.59437009690814</v>
      </c>
    </row>
    <row r="172" spans="2:60" x14ac:dyDescent="0.25">
      <c r="B172">
        <v>1</v>
      </c>
      <c r="C172">
        <v>1</v>
      </c>
      <c r="D172" t="s">
        <v>265</v>
      </c>
      <c r="E172">
        <v>73.012699999999995</v>
      </c>
      <c r="F172">
        <v>28</v>
      </c>
      <c r="G172">
        <v>71.494</v>
      </c>
      <c r="H172">
        <v>26</v>
      </c>
      <c r="I172">
        <v>108.783</v>
      </c>
      <c r="J172">
        <v>59</v>
      </c>
      <c r="K172">
        <v>106.51300000000001</v>
      </c>
      <c r="L172">
        <v>133</v>
      </c>
      <c r="M172">
        <v>108.627</v>
      </c>
      <c r="N172">
        <v>294</v>
      </c>
      <c r="O172">
        <v>108.792</v>
      </c>
      <c r="P172">
        <v>260</v>
      </c>
      <c r="Q172">
        <v>-2.2791299999999999</v>
      </c>
      <c r="R172">
        <v>190</v>
      </c>
      <c r="S172">
        <f t="shared" si="52"/>
        <v>-3.1213747745255229E-2</v>
      </c>
      <c r="T172">
        <f t="shared" si="53"/>
        <v>189</v>
      </c>
      <c r="U172">
        <f t="shared" si="54"/>
        <v>828330.48108044628</v>
      </c>
      <c r="V172">
        <f t="shared" si="55"/>
        <v>78</v>
      </c>
      <c r="W172">
        <f t="shared" si="56"/>
        <v>24.840293809399707</v>
      </c>
      <c r="X172">
        <f t="shared" si="57"/>
        <v>193</v>
      </c>
      <c r="Y172">
        <f t="shared" si="58"/>
        <v>191</v>
      </c>
      <c r="Z172">
        <v>0.46429999999999999</v>
      </c>
      <c r="AA172">
        <f t="shared" si="59"/>
        <v>171</v>
      </c>
      <c r="AB172">
        <v>0.4924</v>
      </c>
      <c r="AC172">
        <f t="shared" si="60"/>
        <v>0.47835</v>
      </c>
      <c r="AD172">
        <f t="shared" si="61"/>
        <v>173</v>
      </c>
      <c r="AE172">
        <v>0.67090000000000005</v>
      </c>
      <c r="AF172">
        <f t="shared" si="62"/>
        <v>94</v>
      </c>
      <c r="AG172">
        <v>0.39439999999999997</v>
      </c>
      <c r="AH172">
        <f t="shared" si="63"/>
        <v>208</v>
      </c>
      <c r="AI172">
        <f t="shared" si="64"/>
        <v>155.5</v>
      </c>
      <c r="AJ172">
        <f>IF(C172=1,(AI172/Z172),REF)</f>
        <v>334.91277191471033</v>
      </c>
      <c r="AK172">
        <f t="shared" si="65"/>
        <v>160</v>
      </c>
      <c r="AL172">
        <f>IF(B172=1,(AI172/AC172),REF)</f>
        <v>325.07578133166089</v>
      </c>
      <c r="AM172">
        <f t="shared" si="66"/>
        <v>161</v>
      </c>
      <c r="AN172">
        <f t="shared" si="67"/>
        <v>160</v>
      </c>
      <c r="AO172" t="str">
        <f t="shared" si="68"/>
        <v>Purdue Fort Wayne</v>
      </c>
      <c r="AP172">
        <f t="shared" si="69"/>
        <v>0.29354829673717453</v>
      </c>
      <c r="AQ172">
        <f t="shared" si="70"/>
        <v>0.30356374284700827</v>
      </c>
      <c r="AR172">
        <f t="shared" si="71"/>
        <v>0.61660967232564523</v>
      </c>
      <c r="AS172" t="str">
        <f t="shared" si="72"/>
        <v>Purdue Fort Wayne</v>
      </c>
      <c r="AT172">
        <f t="shared" si="73"/>
        <v>171</v>
      </c>
      <c r="AU172">
        <f t="shared" si="74"/>
        <v>168</v>
      </c>
      <c r="AV172">
        <v>175</v>
      </c>
      <c r="AW172" t="str">
        <f t="shared" si="75"/>
        <v>Purdue Fort Wayne</v>
      </c>
      <c r="AX172" t="str">
        <f t="shared" si="76"/>
        <v/>
      </c>
      <c r="AY172">
        <v>171</v>
      </c>
      <c r="BG172" t="s">
        <v>196</v>
      </c>
      <c r="BH172">
        <v>296.44198104773824</v>
      </c>
    </row>
    <row r="173" spans="2:60" x14ac:dyDescent="0.25">
      <c r="B173">
        <v>1</v>
      </c>
      <c r="C173">
        <v>1</v>
      </c>
      <c r="D173" t="s">
        <v>280</v>
      </c>
      <c r="E173">
        <v>67.7453</v>
      </c>
      <c r="F173">
        <v>242</v>
      </c>
      <c r="G173">
        <v>65.988299999999995</v>
      </c>
      <c r="H173">
        <v>256</v>
      </c>
      <c r="I173">
        <v>106.669</v>
      </c>
      <c r="J173">
        <v>93</v>
      </c>
      <c r="K173">
        <v>105.877</v>
      </c>
      <c r="L173">
        <v>144</v>
      </c>
      <c r="M173">
        <v>102.276</v>
      </c>
      <c r="N173">
        <v>156</v>
      </c>
      <c r="O173">
        <v>106.76</v>
      </c>
      <c r="P173">
        <v>228</v>
      </c>
      <c r="Q173">
        <v>-0.88326099999999996</v>
      </c>
      <c r="R173">
        <v>172</v>
      </c>
      <c r="S173">
        <f t="shared" si="52"/>
        <v>-1.3034114543739711E-2</v>
      </c>
      <c r="T173">
        <f t="shared" si="53"/>
        <v>173</v>
      </c>
      <c r="U173">
        <f t="shared" si="54"/>
        <v>759420.68927584356</v>
      </c>
      <c r="V173">
        <f t="shared" si="55"/>
        <v>161</v>
      </c>
      <c r="W173">
        <f t="shared" si="56"/>
        <v>25.976135070301069</v>
      </c>
      <c r="X173">
        <f t="shared" si="57"/>
        <v>249</v>
      </c>
      <c r="Y173">
        <f t="shared" si="58"/>
        <v>211</v>
      </c>
      <c r="Z173">
        <v>0.45760000000000001</v>
      </c>
      <c r="AA173">
        <f t="shared" si="59"/>
        <v>174</v>
      </c>
      <c r="AB173">
        <v>0.5242</v>
      </c>
      <c r="AC173">
        <f t="shared" si="60"/>
        <v>0.4909</v>
      </c>
      <c r="AD173">
        <f t="shared" si="61"/>
        <v>163</v>
      </c>
      <c r="AE173">
        <v>0.47039999999999998</v>
      </c>
      <c r="AF173">
        <f t="shared" si="62"/>
        <v>181</v>
      </c>
      <c r="AG173">
        <v>0.4027</v>
      </c>
      <c r="AH173">
        <f t="shared" si="63"/>
        <v>201</v>
      </c>
      <c r="AI173">
        <f t="shared" si="64"/>
        <v>181.66666666666666</v>
      </c>
      <c r="AJ173">
        <f>IF(C173=1,(AI173/Z173),REF)</f>
        <v>396.99883449883447</v>
      </c>
      <c r="AK173">
        <f t="shared" si="65"/>
        <v>180</v>
      </c>
      <c r="AL173">
        <f>IF(B173=1,(AI173/AC173),REF)</f>
        <v>370.06858151694166</v>
      </c>
      <c r="AM173">
        <f t="shared" si="66"/>
        <v>172</v>
      </c>
      <c r="AN173">
        <f t="shared" si="67"/>
        <v>163</v>
      </c>
      <c r="AO173" t="str">
        <f t="shared" si="68"/>
        <v>Sam Houston St.</v>
      </c>
      <c r="AP173">
        <f t="shared" si="69"/>
        <v>0.2844337615289822</v>
      </c>
      <c r="AQ173">
        <f t="shared" si="70"/>
        <v>0.30751577037334921</v>
      </c>
      <c r="AR173">
        <f t="shared" si="71"/>
        <v>0.61447168362797011</v>
      </c>
      <c r="AS173" t="str">
        <f t="shared" si="72"/>
        <v>Sam Houston St.</v>
      </c>
      <c r="AT173">
        <f t="shared" si="73"/>
        <v>172</v>
      </c>
      <c r="AU173">
        <f t="shared" si="74"/>
        <v>166</v>
      </c>
      <c r="AV173">
        <v>164</v>
      </c>
      <c r="AW173" t="str">
        <f t="shared" si="75"/>
        <v>Sam Houston St.</v>
      </c>
      <c r="AX173" t="str">
        <f t="shared" si="76"/>
        <v/>
      </c>
      <c r="AY173">
        <v>172</v>
      </c>
      <c r="BG173" t="s">
        <v>197</v>
      </c>
      <c r="BH173">
        <v>12.428793371310201</v>
      </c>
    </row>
    <row r="174" spans="2:60" x14ac:dyDescent="0.25">
      <c r="B174">
        <v>1</v>
      </c>
      <c r="C174">
        <v>1</v>
      </c>
      <c r="D174" t="s">
        <v>103</v>
      </c>
      <c r="E174">
        <v>70.317899999999995</v>
      </c>
      <c r="F174">
        <v>101</v>
      </c>
      <c r="G174">
        <v>69.715299999999999</v>
      </c>
      <c r="H174">
        <v>71</v>
      </c>
      <c r="I174">
        <v>103.18899999999999</v>
      </c>
      <c r="J174">
        <v>169</v>
      </c>
      <c r="K174">
        <v>104.39700000000001</v>
      </c>
      <c r="L174">
        <v>170</v>
      </c>
      <c r="M174">
        <v>101.69499999999999</v>
      </c>
      <c r="N174">
        <v>144</v>
      </c>
      <c r="O174">
        <v>105.20399999999999</v>
      </c>
      <c r="P174">
        <v>194</v>
      </c>
      <c r="Q174">
        <v>-0.80737300000000001</v>
      </c>
      <c r="R174">
        <v>171</v>
      </c>
      <c r="S174">
        <f t="shared" si="52"/>
        <v>-1.1476451941824031E-2</v>
      </c>
      <c r="T174">
        <f t="shared" si="53"/>
        <v>170</v>
      </c>
      <c r="U174">
        <f t="shared" si="54"/>
        <v>766376.06004430109</v>
      </c>
      <c r="V174">
        <f t="shared" si="55"/>
        <v>150</v>
      </c>
      <c r="W174">
        <f t="shared" si="56"/>
        <v>24.44475629313866</v>
      </c>
      <c r="X174">
        <f t="shared" si="57"/>
        <v>173</v>
      </c>
      <c r="Y174">
        <f t="shared" si="58"/>
        <v>171.5</v>
      </c>
      <c r="Z174">
        <v>0.45450000000000002</v>
      </c>
      <c r="AA174">
        <f t="shared" si="59"/>
        <v>175</v>
      </c>
      <c r="AB174">
        <v>0.51859999999999995</v>
      </c>
      <c r="AC174">
        <f t="shared" si="60"/>
        <v>0.48654999999999998</v>
      </c>
      <c r="AD174">
        <f t="shared" si="61"/>
        <v>165</v>
      </c>
      <c r="AE174">
        <v>0.43240000000000001</v>
      </c>
      <c r="AF174">
        <f t="shared" si="62"/>
        <v>197</v>
      </c>
      <c r="AG174">
        <v>0.501</v>
      </c>
      <c r="AH174">
        <f t="shared" si="63"/>
        <v>168</v>
      </c>
      <c r="AI174">
        <f t="shared" si="64"/>
        <v>170.25</v>
      </c>
      <c r="AJ174">
        <f>IF(C174=1,(AI174/Z174),REF)</f>
        <v>374.58745874587459</v>
      </c>
      <c r="AK174">
        <f t="shared" si="65"/>
        <v>172</v>
      </c>
      <c r="AL174">
        <f>IF(B174=1,(AI174/AC174),REF)</f>
        <v>349.91265029287842</v>
      </c>
      <c r="AM174">
        <f t="shared" si="66"/>
        <v>167</v>
      </c>
      <c r="AN174">
        <f t="shared" si="67"/>
        <v>165</v>
      </c>
      <c r="AO174" t="str">
        <f t="shared" si="68"/>
        <v>Duquesne</v>
      </c>
      <c r="AP174">
        <f t="shared" si="69"/>
        <v>0.28415324261554625</v>
      </c>
      <c r="AQ174">
        <f t="shared" si="70"/>
        <v>0.30650255182025354</v>
      </c>
      <c r="AR174">
        <f t="shared" si="71"/>
        <v>0.61393414666820378</v>
      </c>
      <c r="AS174" t="str">
        <f t="shared" si="72"/>
        <v>Duquesne</v>
      </c>
      <c r="AT174">
        <f t="shared" si="73"/>
        <v>173</v>
      </c>
      <c r="AU174">
        <f t="shared" si="74"/>
        <v>167.66666666666666</v>
      </c>
      <c r="AV174">
        <v>168</v>
      </c>
      <c r="AW174" t="str">
        <f t="shared" si="75"/>
        <v>Duquesne</v>
      </c>
      <c r="AX174" t="str">
        <f t="shared" si="76"/>
        <v/>
      </c>
      <c r="AY174">
        <v>173</v>
      </c>
      <c r="BG174" t="s">
        <v>198</v>
      </c>
      <c r="BH174">
        <v>5.654154232762683</v>
      </c>
    </row>
    <row r="175" spans="2:60" x14ac:dyDescent="0.25">
      <c r="B175">
        <v>1</v>
      </c>
      <c r="C175">
        <v>1</v>
      </c>
      <c r="D175" t="s">
        <v>57</v>
      </c>
      <c r="E175">
        <v>65.804199999999994</v>
      </c>
      <c r="F175">
        <v>316</v>
      </c>
      <c r="G175">
        <v>65.063199999999995</v>
      </c>
      <c r="H175">
        <v>299</v>
      </c>
      <c r="I175">
        <v>100.29300000000001</v>
      </c>
      <c r="J175">
        <v>246</v>
      </c>
      <c r="K175">
        <v>100.892</v>
      </c>
      <c r="L175">
        <v>246</v>
      </c>
      <c r="M175">
        <v>98.698400000000007</v>
      </c>
      <c r="N175">
        <v>66</v>
      </c>
      <c r="O175">
        <v>101.25</v>
      </c>
      <c r="P175">
        <v>117</v>
      </c>
      <c r="Q175">
        <v>-0.35827500000000001</v>
      </c>
      <c r="R175">
        <v>165</v>
      </c>
      <c r="S175">
        <f t="shared" si="52"/>
        <v>-5.4403822248428541E-3</v>
      </c>
      <c r="T175">
        <f t="shared" si="53"/>
        <v>166</v>
      </c>
      <c r="U175">
        <f t="shared" si="54"/>
        <v>669833.82731298869</v>
      </c>
      <c r="V175">
        <f t="shared" si="55"/>
        <v>276</v>
      </c>
      <c r="W175">
        <f t="shared" si="56"/>
        <v>24.568488425506228</v>
      </c>
      <c r="X175">
        <f t="shared" si="57"/>
        <v>177</v>
      </c>
      <c r="Y175">
        <f t="shared" si="58"/>
        <v>171.5</v>
      </c>
      <c r="Z175">
        <v>0.47089999999999999</v>
      </c>
      <c r="AA175">
        <f t="shared" si="59"/>
        <v>168</v>
      </c>
      <c r="AB175">
        <v>0.46379999999999999</v>
      </c>
      <c r="AC175">
        <f t="shared" si="60"/>
        <v>0.46734999999999999</v>
      </c>
      <c r="AD175">
        <f t="shared" si="61"/>
        <v>178</v>
      </c>
      <c r="AE175">
        <v>0.53680000000000005</v>
      </c>
      <c r="AF175">
        <f t="shared" si="62"/>
        <v>152</v>
      </c>
      <c r="AG175">
        <v>0.47960000000000003</v>
      </c>
      <c r="AH175">
        <f t="shared" si="63"/>
        <v>175</v>
      </c>
      <c r="AI175">
        <f t="shared" si="64"/>
        <v>186.41666666666666</v>
      </c>
      <c r="AJ175">
        <f>IF(C175=1,(AI175/Z175),REF)</f>
        <v>395.87315070432504</v>
      </c>
      <c r="AK175">
        <f t="shared" si="65"/>
        <v>178</v>
      </c>
      <c r="AL175">
        <f>IF(B175=1,(AI175/AC175),REF)</f>
        <v>398.88021111943226</v>
      </c>
      <c r="AM175">
        <f t="shared" si="66"/>
        <v>179</v>
      </c>
      <c r="AN175">
        <f t="shared" si="67"/>
        <v>178</v>
      </c>
      <c r="AO175" t="str">
        <f t="shared" si="68"/>
        <v>Bradley</v>
      </c>
      <c r="AP175">
        <f t="shared" si="69"/>
        <v>0.29278386381264088</v>
      </c>
      <c r="AQ175">
        <f t="shared" si="70"/>
        <v>0.29057656132732446</v>
      </c>
      <c r="AR175">
        <f t="shared" si="71"/>
        <v>0.61088967808671546</v>
      </c>
      <c r="AS175" t="str">
        <f t="shared" si="72"/>
        <v>Bradley</v>
      </c>
      <c r="AT175">
        <f t="shared" si="73"/>
        <v>174</v>
      </c>
      <c r="AU175">
        <f t="shared" si="74"/>
        <v>176.66666666666666</v>
      </c>
      <c r="AV175">
        <v>173</v>
      </c>
      <c r="AW175" t="str">
        <f t="shared" si="75"/>
        <v>Bradley</v>
      </c>
      <c r="AX175" t="str">
        <f t="shared" si="76"/>
        <v/>
      </c>
      <c r="AY175">
        <v>174</v>
      </c>
      <c r="BG175" t="s">
        <v>199</v>
      </c>
      <c r="BH175">
        <v>793.01154871187452</v>
      </c>
    </row>
    <row r="176" spans="2:60" x14ac:dyDescent="0.25">
      <c r="B176">
        <v>1</v>
      </c>
      <c r="C176">
        <v>1</v>
      </c>
      <c r="D176" t="s">
        <v>239</v>
      </c>
      <c r="E176">
        <v>65.108199999999997</v>
      </c>
      <c r="F176">
        <v>331</v>
      </c>
      <c r="G176">
        <v>64.235699999999994</v>
      </c>
      <c r="H176">
        <v>326</v>
      </c>
      <c r="I176">
        <v>98.1374</v>
      </c>
      <c r="J176">
        <v>289</v>
      </c>
      <c r="K176">
        <v>101.11799999999999</v>
      </c>
      <c r="L176">
        <v>238</v>
      </c>
      <c r="M176">
        <v>101.107</v>
      </c>
      <c r="N176">
        <v>129</v>
      </c>
      <c r="O176">
        <v>102.279</v>
      </c>
      <c r="P176">
        <v>136</v>
      </c>
      <c r="Q176">
        <v>-1.1604399999999999</v>
      </c>
      <c r="R176">
        <v>176</v>
      </c>
      <c r="S176">
        <f t="shared" si="52"/>
        <v>-1.783185528090166E-2</v>
      </c>
      <c r="T176">
        <f t="shared" si="53"/>
        <v>179</v>
      </c>
      <c r="U176">
        <f t="shared" si="54"/>
        <v>665721.57382177666</v>
      </c>
      <c r="V176">
        <f t="shared" si="55"/>
        <v>282</v>
      </c>
      <c r="W176">
        <f t="shared" si="56"/>
        <v>25.236124903772446</v>
      </c>
      <c r="X176">
        <f t="shared" si="57"/>
        <v>209</v>
      </c>
      <c r="Y176">
        <f t="shared" si="58"/>
        <v>194</v>
      </c>
      <c r="Z176">
        <v>0.48459999999999998</v>
      </c>
      <c r="AA176">
        <f t="shared" si="59"/>
        <v>163</v>
      </c>
      <c r="AB176">
        <v>0.42180000000000001</v>
      </c>
      <c r="AC176">
        <f t="shared" si="60"/>
        <v>0.45319999999999999</v>
      </c>
      <c r="AD176">
        <f t="shared" si="61"/>
        <v>185</v>
      </c>
      <c r="AE176">
        <v>0.59770000000000001</v>
      </c>
      <c r="AF176">
        <f t="shared" si="62"/>
        <v>126</v>
      </c>
      <c r="AG176">
        <v>0.28510000000000002</v>
      </c>
      <c r="AH176">
        <f t="shared" si="63"/>
        <v>256</v>
      </c>
      <c r="AI176">
        <f t="shared" si="64"/>
        <v>203.66666666666666</v>
      </c>
      <c r="AJ176">
        <f>IF(C176=1,(AI176/Z176),REF)</f>
        <v>420.27789241986517</v>
      </c>
      <c r="AK176">
        <f t="shared" si="65"/>
        <v>181</v>
      </c>
      <c r="AL176">
        <f>IF(B176=1,(AI176/AC176),REF)</f>
        <v>449.39688143571635</v>
      </c>
      <c r="AM176">
        <f t="shared" si="66"/>
        <v>195</v>
      </c>
      <c r="AN176">
        <f t="shared" si="67"/>
        <v>181</v>
      </c>
      <c r="AO176" t="str">
        <f t="shared" si="68"/>
        <v>Northern Iowa</v>
      </c>
      <c r="AP176">
        <f t="shared" si="69"/>
        <v>0.29950481403684776</v>
      </c>
      <c r="AQ176">
        <f t="shared" si="70"/>
        <v>0.27843862335316893</v>
      </c>
      <c r="AR176">
        <f t="shared" si="71"/>
        <v>0.60861427766861997</v>
      </c>
      <c r="AS176" t="str">
        <f t="shared" si="72"/>
        <v>Northern Iowa</v>
      </c>
      <c r="AT176">
        <f t="shared" si="73"/>
        <v>175</v>
      </c>
      <c r="AU176">
        <f t="shared" si="74"/>
        <v>180.33333333333334</v>
      </c>
      <c r="AV176">
        <v>185</v>
      </c>
      <c r="AW176" t="str">
        <f t="shared" si="75"/>
        <v>Northern Iowa</v>
      </c>
      <c r="AX176" t="str">
        <f t="shared" si="76"/>
        <v/>
      </c>
      <c r="AY176">
        <v>175</v>
      </c>
      <c r="BG176" t="s">
        <v>200</v>
      </c>
      <c r="BH176">
        <v>1041.9681620839365</v>
      </c>
    </row>
    <row r="177" spans="2:60" x14ac:dyDescent="0.25">
      <c r="B177">
        <v>1</v>
      </c>
      <c r="C177">
        <v>1</v>
      </c>
      <c r="D177" t="s">
        <v>345</v>
      </c>
      <c r="E177">
        <v>68.946100000000001</v>
      </c>
      <c r="F177">
        <v>175</v>
      </c>
      <c r="G177">
        <v>67.352900000000005</v>
      </c>
      <c r="H177">
        <v>184</v>
      </c>
      <c r="I177">
        <v>105.809</v>
      </c>
      <c r="J177">
        <v>115</v>
      </c>
      <c r="K177">
        <v>105.845</v>
      </c>
      <c r="L177">
        <v>145</v>
      </c>
      <c r="M177">
        <v>104</v>
      </c>
      <c r="N177">
        <v>188</v>
      </c>
      <c r="O177">
        <v>105.98</v>
      </c>
      <c r="P177">
        <v>209</v>
      </c>
      <c r="Q177">
        <v>-0.135181</v>
      </c>
      <c r="R177">
        <v>160</v>
      </c>
      <c r="S177">
        <f t="shared" si="52"/>
        <v>-1.9580512893405881E-3</v>
      </c>
      <c r="T177">
        <f t="shared" si="53"/>
        <v>160</v>
      </c>
      <c r="U177">
        <f t="shared" si="54"/>
        <v>772414.46718405257</v>
      </c>
      <c r="V177">
        <f t="shared" si="55"/>
        <v>146</v>
      </c>
      <c r="W177">
        <f t="shared" si="56"/>
        <v>25.226009755537309</v>
      </c>
      <c r="X177">
        <f t="shared" si="57"/>
        <v>207</v>
      </c>
      <c r="Y177">
        <f t="shared" si="58"/>
        <v>183.5</v>
      </c>
      <c r="Z177">
        <v>0.43070000000000003</v>
      </c>
      <c r="AA177">
        <f t="shared" si="59"/>
        <v>181</v>
      </c>
      <c r="AB177">
        <v>0.53280000000000005</v>
      </c>
      <c r="AC177">
        <f t="shared" si="60"/>
        <v>0.48175000000000001</v>
      </c>
      <c r="AD177">
        <f t="shared" si="61"/>
        <v>167</v>
      </c>
      <c r="AE177">
        <v>0.56369999999999998</v>
      </c>
      <c r="AF177">
        <f t="shared" si="62"/>
        <v>139</v>
      </c>
      <c r="AG177">
        <v>0.54659999999999997</v>
      </c>
      <c r="AH177">
        <f t="shared" si="63"/>
        <v>153</v>
      </c>
      <c r="AI177">
        <f t="shared" si="64"/>
        <v>158.08333333333334</v>
      </c>
      <c r="AJ177">
        <f>IF(C177=1,(AI177/Z177),REF)</f>
        <v>367.038154941568</v>
      </c>
      <c r="AK177">
        <f t="shared" si="65"/>
        <v>169</v>
      </c>
      <c r="AL177">
        <f>IF(B177=1,(AI177/AC177),REF)</f>
        <v>328.14391973706972</v>
      </c>
      <c r="AM177">
        <f t="shared" si="66"/>
        <v>163</v>
      </c>
      <c r="AN177">
        <f t="shared" si="67"/>
        <v>163</v>
      </c>
      <c r="AO177" t="str">
        <f t="shared" si="68"/>
        <v>UNLV</v>
      </c>
      <c r="AP177">
        <f t="shared" si="69"/>
        <v>0.26982227677113602</v>
      </c>
      <c r="AQ177">
        <f t="shared" si="70"/>
        <v>0.30543434426856503</v>
      </c>
      <c r="AR177">
        <f t="shared" si="71"/>
        <v>0.60748093417245408</v>
      </c>
      <c r="AS177" t="str">
        <f t="shared" si="72"/>
        <v>UNLV</v>
      </c>
      <c r="AT177">
        <f t="shared" si="73"/>
        <v>176</v>
      </c>
      <c r="AU177">
        <f t="shared" si="74"/>
        <v>168.66666666666666</v>
      </c>
      <c r="AV177">
        <v>169</v>
      </c>
      <c r="AW177" t="str">
        <f t="shared" si="75"/>
        <v>UNLV</v>
      </c>
      <c r="AX177" t="str">
        <f t="shared" si="76"/>
        <v/>
      </c>
      <c r="AY177">
        <v>176</v>
      </c>
      <c r="BG177" t="s">
        <v>201</v>
      </c>
      <c r="BH177">
        <v>77.988202421608193</v>
      </c>
    </row>
    <row r="178" spans="2:60" x14ac:dyDescent="0.25">
      <c r="B178">
        <v>1</v>
      </c>
      <c r="C178">
        <v>1</v>
      </c>
      <c r="D178" t="s">
        <v>312</v>
      </c>
      <c r="E178">
        <v>69.174300000000002</v>
      </c>
      <c r="F178">
        <v>162</v>
      </c>
      <c r="G178">
        <v>68.895799999999994</v>
      </c>
      <c r="H178">
        <v>104</v>
      </c>
      <c r="I178">
        <v>101.244</v>
      </c>
      <c r="J178">
        <v>219</v>
      </c>
      <c r="K178">
        <v>99.133700000000005</v>
      </c>
      <c r="L178">
        <v>270</v>
      </c>
      <c r="M178">
        <v>94.716999999999999</v>
      </c>
      <c r="N178">
        <v>20</v>
      </c>
      <c r="O178">
        <v>99.885499999999993</v>
      </c>
      <c r="P178">
        <v>98</v>
      </c>
      <c r="Q178">
        <v>-0.75176500000000002</v>
      </c>
      <c r="R178">
        <v>168</v>
      </c>
      <c r="S178">
        <f t="shared" si="52"/>
        <v>-1.0868198160299254E-2</v>
      </c>
      <c r="T178">
        <f t="shared" si="53"/>
        <v>168</v>
      </c>
      <c r="U178">
        <f t="shared" si="54"/>
        <v>679809.77441252291</v>
      </c>
      <c r="V178">
        <f t="shared" si="55"/>
        <v>267</v>
      </c>
      <c r="W178">
        <f t="shared" si="56"/>
        <v>22.869630276641129</v>
      </c>
      <c r="X178">
        <f t="shared" si="57"/>
        <v>96</v>
      </c>
      <c r="Y178">
        <f t="shared" si="58"/>
        <v>132</v>
      </c>
      <c r="Z178">
        <v>0.48010000000000003</v>
      </c>
      <c r="AA178">
        <f t="shared" si="59"/>
        <v>165</v>
      </c>
      <c r="AB178">
        <v>0.39929999999999999</v>
      </c>
      <c r="AC178">
        <f t="shared" si="60"/>
        <v>0.43969999999999998</v>
      </c>
      <c r="AD178">
        <f t="shared" si="61"/>
        <v>193</v>
      </c>
      <c r="AE178">
        <v>0.52300000000000002</v>
      </c>
      <c r="AF178">
        <f t="shared" si="62"/>
        <v>157</v>
      </c>
      <c r="AG178">
        <v>0.51490000000000002</v>
      </c>
      <c r="AH178">
        <f t="shared" si="63"/>
        <v>162</v>
      </c>
      <c r="AI178">
        <f t="shared" si="64"/>
        <v>179.83333333333334</v>
      </c>
      <c r="AJ178">
        <f>IF(C178=1,(AI178/Z178),REF)</f>
        <v>374.57474137332503</v>
      </c>
      <c r="AK178">
        <f t="shared" si="65"/>
        <v>171</v>
      </c>
      <c r="AL178">
        <f>IF(B178=1,(AI178/AC178),REF)</f>
        <v>408.99097869759686</v>
      </c>
      <c r="AM178">
        <f t="shared" si="66"/>
        <v>186</v>
      </c>
      <c r="AN178">
        <f t="shared" si="67"/>
        <v>171</v>
      </c>
      <c r="AO178" t="str">
        <f t="shared" si="68"/>
        <v>Stony Brook</v>
      </c>
      <c r="AP178">
        <f t="shared" si="69"/>
        <v>0.3001593728176899</v>
      </c>
      <c r="AQ178">
        <f t="shared" si="70"/>
        <v>0.27270159297583629</v>
      </c>
      <c r="AR178">
        <f t="shared" si="71"/>
        <v>0.60646772575044683</v>
      </c>
      <c r="AS178" t="str">
        <f t="shared" si="72"/>
        <v>Stony Brook</v>
      </c>
      <c r="AT178">
        <f t="shared" si="73"/>
        <v>177</v>
      </c>
      <c r="AU178">
        <f t="shared" si="74"/>
        <v>180.33333333333334</v>
      </c>
      <c r="AV178">
        <v>179</v>
      </c>
      <c r="AW178" t="str">
        <f t="shared" si="75"/>
        <v>Stony Brook</v>
      </c>
      <c r="AX178" t="str">
        <f t="shared" si="76"/>
        <v/>
      </c>
      <c r="AY178">
        <v>177</v>
      </c>
      <c r="BG178" t="s">
        <v>202</v>
      </c>
      <c r="BH178">
        <v>57.808857808857802</v>
      </c>
    </row>
    <row r="179" spans="2:60" x14ac:dyDescent="0.25">
      <c r="B179">
        <v>1</v>
      </c>
      <c r="C179">
        <v>1</v>
      </c>
      <c r="D179" t="s">
        <v>217</v>
      </c>
      <c r="E179">
        <v>69.837500000000006</v>
      </c>
      <c r="F179">
        <v>127</v>
      </c>
      <c r="G179">
        <v>67.725899999999996</v>
      </c>
      <c r="H179">
        <v>154</v>
      </c>
      <c r="I179">
        <v>111.425</v>
      </c>
      <c r="J179">
        <v>32</v>
      </c>
      <c r="K179">
        <v>109.901</v>
      </c>
      <c r="L179">
        <v>67</v>
      </c>
      <c r="M179">
        <v>109.657</v>
      </c>
      <c r="N179">
        <v>309</v>
      </c>
      <c r="O179">
        <v>110.259</v>
      </c>
      <c r="P179">
        <v>292</v>
      </c>
      <c r="Q179">
        <v>-0.35819499999999999</v>
      </c>
      <c r="R179">
        <v>164</v>
      </c>
      <c r="S179">
        <f t="shared" si="52"/>
        <v>-5.126185788437502E-3</v>
      </c>
      <c r="T179">
        <f t="shared" si="53"/>
        <v>164</v>
      </c>
      <c r="U179">
        <f t="shared" si="54"/>
        <v>843513.37372733757</v>
      </c>
      <c r="V179">
        <f t="shared" si="55"/>
        <v>64</v>
      </c>
      <c r="W179">
        <f t="shared" si="56"/>
        <v>26.532232511245887</v>
      </c>
      <c r="X179">
        <f t="shared" si="57"/>
        <v>277</v>
      </c>
      <c r="Y179">
        <f t="shared" si="58"/>
        <v>220.5</v>
      </c>
      <c r="Z179">
        <v>0.43009999999999998</v>
      </c>
      <c r="AA179">
        <f t="shared" si="59"/>
        <v>182</v>
      </c>
      <c r="AB179">
        <v>0.52729999999999999</v>
      </c>
      <c r="AC179">
        <f t="shared" si="60"/>
        <v>0.47870000000000001</v>
      </c>
      <c r="AD179">
        <f t="shared" si="61"/>
        <v>172</v>
      </c>
      <c r="AE179">
        <v>0.44929999999999998</v>
      </c>
      <c r="AF179">
        <f t="shared" si="62"/>
        <v>190</v>
      </c>
      <c r="AG179">
        <v>0.41039999999999999</v>
      </c>
      <c r="AH179">
        <f t="shared" si="63"/>
        <v>198</v>
      </c>
      <c r="AI179">
        <f t="shared" si="64"/>
        <v>168.08333333333334</v>
      </c>
      <c r="AJ179">
        <f>IF(C179=1,(AI179/Z179),REF)</f>
        <v>390.8005890103077</v>
      </c>
      <c r="AK179">
        <f t="shared" si="65"/>
        <v>175</v>
      </c>
      <c r="AL179">
        <f>IF(B179=1,(AI179/AC179),REF)</f>
        <v>351.12457349766731</v>
      </c>
      <c r="AM179">
        <f t="shared" si="66"/>
        <v>168</v>
      </c>
      <c r="AN179">
        <f t="shared" si="67"/>
        <v>168</v>
      </c>
      <c r="AO179" t="str">
        <f t="shared" si="68"/>
        <v>Nebraska Omaha</v>
      </c>
      <c r="AP179">
        <f t="shared" si="69"/>
        <v>0.26776140223166833</v>
      </c>
      <c r="AQ179">
        <f t="shared" si="70"/>
        <v>0.30145319219571337</v>
      </c>
      <c r="AR179">
        <f t="shared" si="71"/>
        <v>0.60492065315395749</v>
      </c>
      <c r="AS179" t="str">
        <f t="shared" si="72"/>
        <v>Nebraska Omaha</v>
      </c>
      <c r="AT179">
        <f t="shared" si="73"/>
        <v>178</v>
      </c>
      <c r="AU179">
        <f t="shared" si="74"/>
        <v>172.66666666666666</v>
      </c>
      <c r="AV179">
        <v>177</v>
      </c>
      <c r="AW179" t="str">
        <f t="shared" si="75"/>
        <v>Nebraska Omaha</v>
      </c>
      <c r="AX179" t="str">
        <f t="shared" si="76"/>
        <v/>
      </c>
      <c r="AY179">
        <v>178</v>
      </c>
      <c r="BG179" t="s">
        <v>203</v>
      </c>
      <c r="BH179">
        <v>34.463466487635678</v>
      </c>
    </row>
    <row r="180" spans="2:60" x14ac:dyDescent="0.25">
      <c r="B180">
        <v>1</v>
      </c>
      <c r="C180">
        <v>1</v>
      </c>
      <c r="D180" t="s">
        <v>123</v>
      </c>
      <c r="E180">
        <v>68.316400000000002</v>
      </c>
      <c r="F180">
        <v>218</v>
      </c>
      <c r="G180">
        <v>67.088300000000004</v>
      </c>
      <c r="H180">
        <v>196</v>
      </c>
      <c r="I180">
        <v>108.532</v>
      </c>
      <c r="J180">
        <v>62</v>
      </c>
      <c r="K180">
        <v>107.47499999999999</v>
      </c>
      <c r="L180">
        <v>111</v>
      </c>
      <c r="M180">
        <v>105.23099999999999</v>
      </c>
      <c r="N180">
        <v>231</v>
      </c>
      <c r="O180">
        <v>108.218</v>
      </c>
      <c r="P180">
        <v>253</v>
      </c>
      <c r="Q180">
        <v>-0.74352200000000002</v>
      </c>
      <c r="R180">
        <v>167</v>
      </c>
      <c r="S180">
        <f t="shared" si="52"/>
        <v>-1.087586582431172E-2</v>
      </c>
      <c r="T180">
        <f t="shared" si="53"/>
        <v>169</v>
      </c>
      <c r="U180">
        <f t="shared" si="54"/>
        <v>789114.23954774998</v>
      </c>
      <c r="V180">
        <f t="shared" si="55"/>
        <v>125</v>
      </c>
      <c r="W180">
        <f t="shared" si="56"/>
        <v>26.32414247632444</v>
      </c>
      <c r="X180">
        <f t="shared" si="57"/>
        <v>263</v>
      </c>
      <c r="Y180">
        <f t="shared" si="58"/>
        <v>216</v>
      </c>
      <c r="Z180">
        <v>0.44400000000000001</v>
      </c>
      <c r="AA180">
        <f t="shared" si="59"/>
        <v>179</v>
      </c>
      <c r="AB180">
        <v>0.47320000000000001</v>
      </c>
      <c r="AC180">
        <f t="shared" si="60"/>
        <v>0.45860000000000001</v>
      </c>
      <c r="AD180">
        <f t="shared" si="61"/>
        <v>181</v>
      </c>
      <c r="AE180">
        <v>0.52949999999999997</v>
      </c>
      <c r="AF180">
        <f t="shared" si="62"/>
        <v>154</v>
      </c>
      <c r="AG180">
        <v>0.51480000000000004</v>
      </c>
      <c r="AH180">
        <f t="shared" si="63"/>
        <v>163</v>
      </c>
      <c r="AI180">
        <f t="shared" si="64"/>
        <v>168</v>
      </c>
      <c r="AJ180">
        <f>IF(C180=1,(AI180/Z180),REF)</f>
        <v>378.37837837837839</v>
      </c>
      <c r="AK180">
        <f t="shared" si="65"/>
        <v>174</v>
      </c>
      <c r="AL180">
        <f>IF(B180=1,(AI180/AC180),REF)</f>
        <v>366.33231574356739</v>
      </c>
      <c r="AM180">
        <f t="shared" si="66"/>
        <v>170</v>
      </c>
      <c r="AN180">
        <f t="shared" si="67"/>
        <v>170</v>
      </c>
      <c r="AO180" t="str">
        <f t="shared" si="68"/>
        <v>Gardner Webb</v>
      </c>
      <c r="AP180">
        <f t="shared" si="69"/>
        <v>0.27730927222074836</v>
      </c>
      <c r="AQ180">
        <f t="shared" si="70"/>
        <v>0.28757366302994564</v>
      </c>
      <c r="AR180">
        <f t="shared" si="71"/>
        <v>0.60307508095429485</v>
      </c>
      <c r="AS180" t="str">
        <f t="shared" si="72"/>
        <v>Gardner Webb</v>
      </c>
      <c r="AT180">
        <f t="shared" si="73"/>
        <v>179</v>
      </c>
      <c r="AU180">
        <f t="shared" si="74"/>
        <v>176.66666666666666</v>
      </c>
      <c r="AV180">
        <v>181</v>
      </c>
      <c r="AW180" t="str">
        <f t="shared" si="75"/>
        <v>Gardner Webb</v>
      </c>
      <c r="AX180" t="str">
        <f t="shared" si="76"/>
        <v/>
      </c>
      <c r="AY180">
        <v>179</v>
      </c>
      <c r="BG180" t="s">
        <v>204</v>
      </c>
      <c r="BH180">
        <v>4348.8080301129239</v>
      </c>
    </row>
    <row r="181" spans="2:60" x14ac:dyDescent="0.25">
      <c r="B181">
        <v>1</v>
      </c>
      <c r="C181">
        <v>1</v>
      </c>
      <c r="D181" t="s">
        <v>188</v>
      </c>
      <c r="E181">
        <v>75.748900000000006</v>
      </c>
      <c r="F181">
        <v>5</v>
      </c>
      <c r="G181">
        <v>73.880899999999997</v>
      </c>
      <c r="H181">
        <v>7</v>
      </c>
      <c r="I181">
        <v>104.681</v>
      </c>
      <c r="J181">
        <v>139</v>
      </c>
      <c r="K181">
        <v>107.925</v>
      </c>
      <c r="L181">
        <v>105</v>
      </c>
      <c r="M181">
        <v>106.621</v>
      </c>
      <c r="N181">
        <v>264</v>
      </c>
      <c r="O181">
        <v>108.08</v>
      </c>
      <c r="P181">
        <v>252</v>
      </c>
      <c r="Q181">
        <v>-0.15524199999999999</v>
      </c>
      <c r="R181">
        <v>162</v>
      </c>
      <c r="S181">
        <f t="shared" si="52"/>
        <v>-2.0462343347560311E-3</v>
      </c>
      <c r="T181">
        <f t="shared" si="53"/>
        <v>161</v>
      </c>
      <c r="U181">
        <f t="shared" si="54"/>
        <v>882308.46350756253</v>
      </c>
      <c r="V181">
        <f t="shared" si="55"/>
        <v>34</v>
      </c>
      <c r="W181">
        <f t="shared" si="56"/>
        <v>23.69279010812259</v>
      </c>
      <c r="X181">
        <f t="shared" si="57"/>
        <v>135</v>
      </c>
      <c r="Y181">
        <f t="shared" si="58"/>
        <v>148</v>
      </c>
      <c r="Z181">
        <v>0.39219999999999999</v>
      </c>
      <c r="AA181">
        <f t="shared" si="59"/>
        <v>199</v>
      </c>
      <c r="AB181">
        <v>0.58020000000000005</v>
      </c>
      <c r="AC181">
        <f t="shared" si="60"/>
        <v>0.48620000000000002</v>
      </c>
      <c r="AD181">
        <f t="shared" si="61"/>
        <v>166</v>
      </c>
      <c r="AE181">
        <v>0.49299999999999999</v>
      </c>
      <c r="AF181">
        <f t="shared" si="62"/>
        <v>168</v>
      </c>
      <c r="AG181">
        <v>0.55920000000000003</v>
      </c>
      <c r="AH181">
        <f t="shared" si="63"/>
        <v>148</v>
      </c>
      <c r="AI181">
        <f t="shared" si="64"/>
        <v>137.5</v>
      </c>
      <c r="AJ181">
        <f>IF(C181=1,(AI181/Z181),REF)</f>
        <v>350.58643549209586</v>
      </c>
      <c r="AK181">
        <f t="shared" si="65"/>
        <v>162</v>
      </c>
      <c r="AL181">
        <f>IF(B181=1,(AI181/AC181),REF)</f>
        <v>282.80542986425337</v>
      </c>
      <c r="AM181">
        <f t="shared" si="66"/>
        <v>149</v>
      </c>
      <c r="AN181">
        <f t="shared" si="67"/>
        <v>149</v>
      </c>
      <c r="AO181" t="str">
        <f t="shared" si="68"/>
        <v>Marshall</v>
      </c>
      <c r="AP181">
        <f t="shared" si="69"/>
        <v>0.24683237987301765</v>
      </c>
      <c r="AQ181">
        <f t="shared" si="70"/>
        <v>0.31287348685731659</v>
      </c>
      <c r="AR181">
        <f t="shared" si="71"/>
        <v>0.60085813491078854</v>
      </c>
      <c r="AS181" t="str">
        <f t="shared" si="72"/>
        <v>Marshall</v>
      </c>
      <c r="AT181">
        <f t="shared" si="73"/>
        <v>180</v>
      </c>
      <c r="AU181">
        <f t="shared" si="74"/>
        <v>165</v>
      </c>
      <c r="AV181">
        <v>172</v>
      </c>
      <c r="AW181" t="str">
        <f t="shared" si="75"/>
        <v>Marshall</v>
      </c>
      <c r="AX181" t="str">
        <f t="shared" si="76"/>
        <v/>
      </c>
      <c r="AY181">
        <v>180</v>
      </c>
      <c r="BG181" t="s">
        <v>205</v>
      </c>
      <c r="BH181">
        <v>128.14006597310328</v>
      </c>
    </row>
    <row r="182" spans="2:60" x14ac:dyDescent="0.25">
      <c r="B182">
        <v>1</v>
      </c>
      <c r="C182">
        <v>1</v>
      </c>
      <c r="D182" t="s">
        <v>375</v>
      </c>
      <c r="E182">
        <v>73.290300000000002</v>
      </c>
      <c r="F182">
        <v>26</v>
      </c>
      <c r="G182">
        <v>72.569999999999993</v>
      </c>
      <c r="H182">
        <v>16</v>
      </c>
      <c r="I182">
        <v>107.52</v>
      </c>
      <c r="J182">
        <v>76</v>
      </c>
      <c r="K182">
        <v>106.39700000000001</v>
      </c>
      <c r="L182">
        <v>135</v>
      </c>
      <c r="M182">
        <v>105.82299999999999</v>
      </c>
      <c r="N182">
        <v>246</v>
      </c>
      <c r="O182">
        <v>107.602</v>
      </c>
      <c r="P182">
        <v>241</v>
      </c>
      <c r="Q182">
        <v>-1.2044600000000001</v>
      </c>
      <c r="R182">
        <v>178</v>
      </c>
      <c r="S182">
        <f t="shared" si="52"/>
        <v>-1.6441466333198231E-2</v>
      </c>
      <c r="T182">
        <f t="shared" si="53"/>
        <v>177</v>
      </c>
      <c r="U182">
        <f t="shared" si="54"/>
        <v>829669.7668200928</v>
      </c>
      <c r="V182">
        <f t="shared" si="55"/>
        <v>74</v>
      </c>
      <c r="W182">
        <f t="shared" si="56"/>
        <v>24.314539593800252</v>
      </c>
      <c r="X182">
        <f t="shared" si="57"/>
        <v>168</v>
      </c>
      <c r="Y182">
        <f t="shared" si="58"/>
        <v>172.5</v>
      </c>
      <c r="Z182">
        <v>0.42730000000000001</v>
      </c>
      <c r="AA182">
        <f t="shared" si="59"/>
        <v>183</v>
      </c>
      <c r="AB182">
        <v>0.49390000000000001</v>
      </c>
      <c r="AC182">
        <f t="shared" si="60"/>
        <v>0.46060000000000001</v>
      </c>
      <c r="AD182">
        <f t="shared" si="61"/>
        <v>180</v>
      </c>
      <c r="AE182">
        <v>0.31580000000000003</v>
      </c>
      <c r="AF182">
        <f t="shared" si="62"/>
        <v>236</v>
      </c>
      <c r="AG182">
        <v>0.50329999999999997</v>
      </c>
      <c r="AH182">
        <f t="shared" si="63"/>
        <v>167</v>
      </c>
      <c r="AI182">
        <f t="shared" si="64"/>
        <v>167.75</v>
      </c>
      <c r="AJ182">
        <f>IF(C182=1,(AI182/Z182),REF)</f>
        <v>392.58132459630235</v>
      </c>
      <c r="AK182">
        <f t="shared" si="65"/>
        <v>176</v>
      </c>
      <c r="AL182">
        <f>IF(B182=1,(AI182/AC182),REF)</f>
        <v>364.19887103777683</v>
      </c>
      <c r="AM182">
        <f t="shared" si="66"/>
        <v>169</v>
      </c>
      <c r="AN182">
        <f t="shared" si="67"/>
        <v>169</v>
      </c>
      <c r="AO182" t="str">
        <f t="shared" si="68"/>
        <v>Winthrop</v>
      </c>
      <c r="AP182">
        <f t="shared" si="69"/>
        <v>0.26589733301393859</v>
      </c>
      <c r="AQ182">
        <f t="shared" si="70"/>
        <v>0.28899654865407021</v>
      </c>
      <c r="AR182">
        <f t="shared" si="71"/>
        <v>0.59878646674895153</v>
      </c>
      <c r="AS182" t="str">
        <f t="shared" si="72"/>
        <v>Winthrop</v>
      </c>
      <c r="AT182">
        <f t="shared" si="73"/>
        <v>181</v>
      </c>
      <c r="AU182">
        <f t="shared" si="74"/>
        <v>176.66666666666666</v>
      </c>
      <c r="AV182">
        <v>184</v>
      </c>
      <c r="AW182" t="str">
        <f t="shared" si="75"/>
        <v>Winthrop</v>
      </c>
      <c r="AX182" t="str">
        <f t="shared" si="76"/>
        <v/>
      </c>
      <c r="AY182">
        <v>181</v>
      </c>
      <c r="BG182" t="s">
        <v>206</v>
      </c>
      <c r="BH182">
        <v>340.12474012474013</v>
      </c>
    </row>
    <row r="183" spans="2:60" x14ac:dyDescent="0.25">
      <c r="B183">
        <v>1</v>
      </c>
      <c r="C183">
        <v>1</v>
      </c>
      <c r="D183" t="s">
        <v>286</v>
      </c>
      <c r="E183">
        <v>67.138599999999997</v>
      </c>
      <c r="F183">
        <v>275</v>
      </c>
      <c r="G183">
        <v>66.148899999999998</v>
      </c>
      <c r="H183">
        <v>246</v>
      </c>
      <c r="I183">
        <v>99.871600000000001</v>
      </c>
      <c r="J183">
        <v>252</v>
      </c>
      <c r="K183">
        <v>101.79</v>
      </c>
      <c r="L183">
        <v>220</v>
      </c>
      <c r="M183">
        <v>103.75700000000001</v>
      </c>
      <c r="N183">
        <v>186</v>
      </c>
      <c r="O183">
        <v>103.64</v>
      </c>
      <c r="P183">
        <v>156</v>
      </c>
      <c r="Q183">
        <v>-1.85043</v>
      </c>
      <c r="R183">
        <v>185</v>
      </c>
      <c r="S183">
        <f t="shared" si="52"/>
        <v>-2.7554938589723264E-2</v>
      </c>
      <c r="T183">
        <f t="shared" si="53"/>
        <v>185</v>
      </c>
      <c r="U183">
        <f t="shared" si="54"/>
        <v>695636.73758825997</v>
      </c>
      <c r="V183">
        <f t="shared" si="55"/>
        <v>248</v>
      </c>
      <c r="W183">
        <f t="shared" si="56"/>
        <v>24.996060431904461</v>
      </c>
      <c r="X183">
        <f t="shared" si="57"/>
        <v>200</v>
      </c>
      <c r="Y183">
        <f t="shared" si="58"/>
        <v>192.5</v>
      </c>
      <c r="Z183">
        <v>0.4471</v>
      </c>
      <c r="AA183">
        <f t="shared" si="59"/>
        <v>177</v>
      </c>
      <c r="AB183">
        <v>0.41439999999999999</v>
      </c>
      <c r="AC183">
        <f t="shared" si="60"/>
        <v>0.43074999999999997</v>
      </c>
      <c r="AD183">
        <f t="shared" si="61"/>
        <v>199</v>
      </c>
      <c r="AE183">
        <v>0.58579999999999999</v>
      </c>
      <c r="AF183">
        <f t="shared" si="62"/>
        <v>133</v>
      </c>
      <c r="AG183">
        <v>0.38429999999999997</v>
      </c>
      <c r="AH183">
        <f t="shared" si="63"/>
        <v>211</v>
      </c>
      <c r="AI183">
        <f t="shared" si="64"/>
        <v>194.75</v>
      </c>
      <c r="AJ183">
        <f>IF(C183=1,(AI183/Z183),REF)</f>
        <v>435.58488033996866</v>
      </c>
      <c r="AK183">
        <f t="shared" si="65"/>
        <v>183</v>
      </c>
      <c r="AL183">
        <f>IF(B183=1,(AI183/AC183),REF)</f>
        <v>452.11839814277425</v>
      </c>
      <c r="AM183">
        <f t="shared" si="66"/>
        <v>196</v>
      </c>
      <c r="AN183">
        <f t="shared" si="67"/>
        <v>183</v>
      </c>
      <c r="AO183" t="str">
        <f t="shared" si="68"/>
        <v>Santa Clara</v>
      </c>
      <c r="AP183">
        <f t="shared" si="69"/>
        <v>0.27534135310361457</v>
      </c>
      <c r="AQ183">
        <f t="shared" si="70"/>
        <v>0.26448597666190354</v>
      </c>
      <c r="AR183">
        <f t="shared" si="71"/>
        <v>0.59222938035714601</v>
      </c>
      <c r="AS183" t="str">
        <f t="shared" si="72"/>
        <v>Santa Clara</v>
      </c>
      <c r="AT183">
        <f t="shared" si="73"/>
        <v>182</v>
      </c>
      <c r="AU183">
        <f t="shared" si="74"/>
        <v>188</v>
      </c>
      <c r="AV183">
        <v>190</v>
      </c>
      <c r="AW183" t="str">
        <f t="shared" si="75"/>
        <v>Santa Clara</v>
      </c>
      <c r="AX183" t="str">
        <f t="shared" si="76"/>
        <v/>
      </c>
      <c r="AY183">
        <v>182</v>
      </c>
      <c r="BG183" t="s">
        <v>207</v>
      </c>
      <c r="BH183">
        <v>1005.5452865064694</v>
      </c>
    </row>
    <row r="184" spans="2:60" x14ac:dyDescent="0.25">
      <c r="B184">
        <v>1</v>
      </c>
      <c r="C184">
        <v>1</v>
      </c>
      <c r="D184" t="s">
        <v>86</v>
      </c>
      <c r="E184">
        <v>68.931100000000001</v>
      </c>
      <c r="F184">
        <v>177</v>
      </c>
      <c r="G184">
        <v>66.919300000000007</v>
      </c>
      <c r="H184">
        <v>204</v>
      </c>
      <c r="I184">
        <v>107.005</v>
      </c>
      <c r="J184">
        <v>89</v>
      </c>
      <c r="K184">
        <v>107.419</v>
      </c>
      <c r="L184">
        <v>114</v>
      </c>
      <c r="M184">
        <v>109.14100000000001</v>
      </c>
      <c r="N184">
        <v>298</v>
      </c>
      <c r="O184">
        <v>108.648</v>
      </c>
      <c r="P184">
        <v>258</v>
      </c>
      <c r="Q184">
        <v>-1.22881</v>
      </c>
      <c r="R184">
        <v>179</v>
      </c>
      <c r="S184">
        <f t="shared" si="52"/>
        <v>-1.7829397760952593E-2</v>
      </c>
      <c r="T184">
        <f t="shared" si="53"/>
        <v>178</v>
      </c>
      <c r="U184">
        <f t="shared" si="54"/>
        <v>795385.04152544704</v>
      </c>
      <c r="V184">
        <f t="shared" si="55"/>
        <v>116</v>
      </c>
      <c r="W184">
        <f t="shared" si="56"/>
        <v>26.255456210956257</v>
      </c>
      <c r="X184">
        <f t="shared" si="57"/>
        <v>261</v>
      </c>
      <c r="Y184">
        <f t="shared" si="58"/>
        <v>219.5</v>
      </c>
      <c r="Z184">
        <v>0.4163</v>
      </c>
      <c r="AA184">
        <f t="shared" si="59"/>
        <v>187</v>
      </c>
      <c r="AB184">
        <v>0.48409999999999997</v>
      </c>
      <c r="AC184">
        <f t="shared" si="60"/>
        <v>0.45019999999999999</v>
      </c>
      <c r="AD184">
        <f t="shared" si="61"/>
        <v>189</v>
      </c>
      <c r="AE184">
        <v>0.52539999999999998</v>
      </c>
      <c r="AF184">
        <f t="shared" si="62"/>
        <v>155</v>
      </c>
      <c r="AG184">
        <v>0.31990000000000002</v>
      </c>
      <c r="AH184">
        <f t="shared" si="63"/>
        <v>240</v>
      </c>
      <c r="AI184">
        <f t="shared" si="64"/>
        <v>182.91666666666666</v>
      </c>
      <c r="AJ184">
        <f>IF(C184=1,(AI184/Z184),REF)</f>
        <v>439.3866602610297</v>
      </c>
      <c r="AK184">
        <f t="shared" si="65"/>
        <v>184</v>
      </c>
      <c r="AL184">
        <f>IF(B184=1,(AI184/AC184),REF)</f>
        <v>406.30090330223601</v>
      </c>
      <c r="AM184">
        <f t="shared" si="66"/>
        <v>183</v>
      </c>
      <c r="AN184">
        <f t="shared" si="67"/>
        <v>183</v>
      </c>
      <c r="AO184" t="str">
        <f t="shared" si="68"/>
        <v>Colorado St.</v>
      </c>
      <c r="AP184">
        <f t="shared" si="69"/>
        <v>0.25615083517804743</v>
      </c>
      <c r="AQ184">
        <f t="shared" si="70"/>
        <v>0.27939800063542336</v>
      </c>
      <c r="AR184">
        <f t="shared" si="71"/>
        <v>0.59034737104126689</v>
      </c>
      <c r="AS184" t="str">
        <f t="shared" si="72"/>
        <v>Colorado St.</v>
      </c>
      <c r="AT184">
        <f t="shared" si="73"/>
        <v>183</v>
      </c>
      <c r="AU184">
        <f t="shared" si="74"/>
        <v>185</v>
      </c>
      <c r="AV184">
        <v>189</v>
      </c>
      <c r="AW184" t="str">
        <f t="shared" si="75"/>
        <v>Colorado St.</v>
      </c>
      <c r="AX184" t="str">
        <f t="shared" si="76"/>
        <v/>
      </c>
      <c r="AY184">
        <v>183</v>
      </c>
      <c r="BG184" t="s">
        <v>208</v>
      </c>
      <c r="BH184">
        <v>179.12469313468216</v>
      </c>
    </row>
    <row r="185" spans="2:60" x14ac:dyDescent="0.25">
      <c r="B185">
        <v>1</v>
      </c>
      <c r="C185">
        <v>1</v>
      </c>
      <c r="D185" t="s">
        <v>76</v>
      </c>
      <c r="E185">
        <v>70.160300000000007</v>
      </c>
      <c r="F185">
        <v>113</v>
      </c>
      <c r="G185">
        <v>69.182299999999998</v>
      </c>
      <c r="H185">
        <v>89</v>
      </c>
      <c r="I185">
        <v>103.533</v>
      </c>
      <c r="J185">
        <v>159</v>
      </c>
      <c r="K185">
        <v>101.27200000000001</v>
      </c>
      <c r="L185">
        <v>235</v>
      </c>
      <c r="M185">
        <v>100.28400000000001</v>
      </c>
      <c r="N185">
        <v>110</v>
      </c>
      <c r="O185">
        <v>101.22</v>
      </c>
      <c r="P185">
        <v>116</v>
      </c>
      <c r="Q185">
        <v>5.22976E-2</v>
      </c>
      <c r="R185">
        <v>158</v>
      </c>
      <c r="S185">
        <f t="shared" si="52"/>
        <v>7.4115988671665748E-4</v>
      </c>
      <c r="T185">
        <f t="shared" si="53"/>
        <v>158</v>
      </c>
      <c r="U185">
        <f t="shared" si="54"/>
        <v>719565.29856283544</v>
      </c>
      <c r="V185">
        <f t="shared" si="55"/>
        <v>218</v>
      </c>
      <c r="W185">
        <f t="shared" si="56"/>
        <v>23.032161407718892</v>
      </c>
      <c r="X185">
        <f t="shared" si="57"/>
        <v>106</v>
      </c>
      <c r="Y185">
        <f t="shared" si="58"/>
        <v>132</v>
      </c>
      <c r="Z185">
        <v>0.39329999999999998</v>
      </c>
      <c r="AA185">
        <f t="shared" si="59"/>
        <v>196</v>
      </c>
      <c r="AB185">
        <v>0.54349999999999998</v>
      </c>
      <c r="AC185">
        <f t="shared" si="60"/>
        <v>0.46839999999999998</v>
      </c>
      <c r="AD185">
        <f t="shared" si="61"/>
        <v>176</v>
      </c>
      <c r="AE185">
        <v>0.50419999999999998</v>
      </c>
      <c r="AF185">
        <f t="shared" si="62"/>
        <v>163</v>
      </c>
      <c r="AG185">
        <v>0.27710000000000001</v>
      </c>
      <c r="AH185">
        <f t="shared" si="63"/>
        <v>263</v>
      </c>
      <c r="AI185">
        <f t="shared" si="64"/>
        <v>185</v>
      </c>
      <c r="AJ185">
        <f>IF(C185=1,(AI185/Z185),REF)</f>
        <v>470.37884566488685</v>
      </c>
      <c r="AK185">
        <f t="shared" si="65"/>
        <v>187</v>
      </c>
      <c r="AL185">
        <f>IF(B185=1,(AI185/AC185),REF)</f>
        <v>394.96157130657559</v>
      </c>
      <c r="AM185">
        <f t="shared" si="66"/>
        <v>177</v>
      </c>
      <c r="AN185">
        <f t="shared" si="67"/>
        <v>176</v>
      </c>
      <c r="AO185" t="str">
        <f t="shared" si="68"/>
        <v>Charleston Southern</v>
      </c>
      <c r="AP185">
        <f t="shared" si="69"/>
        <v>0.24035503282991927</v>
      </c>
      <c r="AQ185">
        <f t="shared" si="70"/>
        <v>0.29151706599542593</v>
      </c>
      <c r="AR185">
        <f t="shared" si="71"/>
        <v>0.58872284024238808</v>
      </c>
      <c r="AS185" t="str">
        <f t="shared" si="72"/>
        <v>Charleston Southern</v>
      </c>
      <c r="AT185">
        <f t="shared" si="73"/>
        <v>184</v>
      </c>
      <c r="AU185">
        <f t="shared" si="74"/>
        <v>178.66666666666666</v>
      </c>
      <c r="AV185">
        <v>180</v>
      </c>
      <c r="AW185" t="str">
        <f t="shared" si="75"/>
        <v>Charleston Southern</v>
      </c>
      <c r="AX185" t="str">
        <f t="shared" si="76"/>
        <v/>
      </c>
      <c r="AY185">
        <v>184</v>
      </c>
      <c r="BG185" t="s">
        <v>209</v>
      </c>
      <c r="BH185">
        <v>1040.983606557377</v>
      </c>
    </row>
    <row r="186" spans="2:60" x14ac:dyDescent="0.25">
      <c r="B186">
        <v>1</v>
      </c>
      <c r="C186">
        <v>1</v>
      </c>
      <c r="D186" t="s">
        <v>225</v>
      </c>
      <c r="E186">
        <v>68.863699999999994</v>
      </c>
      <c r="F186">
        <v>181</v>
      </c>
      <c r="G186">
        <v>66.447999999999993</v>
      </c>
      <c r="H186">
        <v>230</v>
      </c>
      <c r="I186">
        <v>100.89100000000001</v>
      </c>
      <c r="J186">
        <v>228</v>
      </c>
      <c r="K186">
        <v>101.116</v>
      </c>
      <c r="L186">
        <v>239</v>
      </c>
      <c r="M186">
        <v>99.316299999999998</v>
      </c>
      <c r="N186">
        <v>81</v>
      </c>
      <c r="O186">
        <v>102.402</v>
      </c>
      <c r="P186">
        <v>139</v>
      </c>
      <c r="Q186">
        <v>-1.28613</v>
      </c>
      <c r="R186">
        <v>180</v>
      </c>
      <c r="S186">
        <f t="shared" si="52"/>
        <v>-1.8674570201717328E-2</v>
      </c>
      <c r="T186">
        <f t="shared" si="53"/>
        <v>180</v>
      </c>
      <c r="U186">
        <f t="shared" si="54"/>
        <v>704093.1445483471</v>
      </c>
      <c r="V186">
        <f t="shared" si="55"/>
        <v>237</v>
      </c>
      <c r="W186">
        <f t="shared" si="56"/>
        <v>23.905792681625606</v>
      </c>
      <c r="X186">
        <f t="shared" si="57"/>
        <v>146</v>
      </c>
      <c r="Y186">
        <f t="shared" si="58"/>
        <v>163</v>
      </c>
      <c r="Z186">
        <v>0.45979999999999999</v>
      </c>
      <c r="AA186">
        <f t="shared" si="59"/>
        <v>173</v>
      </c>
      <c r="AB186">
        <v>0.34410000000000002</v>
      </c>
      <c r="AC186">
        <f t="shared" si="60"/>
        <v>0.40195000000000003</v>
      </c>
      <c r="AD186">
        <f t="shared" si="61"/>
        <v>209</v>
      </c>
      <c r="AE186">
        <v>0.3543</v>
      </c>
      <c r="AF186">
        <f t="shared" si="62"/>
        <v>222</v>
      </c>
      <c r="AG186">
        <v>0.49930000000000002</v>
      </c>
      <c r="AH186">
        <f t="shared" si="63"/>
        <v>170</v>
      </c>
      <c r="AI186">
        <f t="shared" si="64"/>
        <v>196.83333333333334</v>
      </c>
      <c r="AJ186">
        <f>IF(C186=1,(AI186/Z186),REF)</f>
        <v>428.08467449615779</v>
      </c>
      <c r="AK186">
        <f t="shared" si="65"/>
        <v>182</v>
      </c>
      <c r="AL186">
        <f>IF(B186=1,(AI186/AC186),REF)</f>
        <v>489.6960650163785</v>
      </c>
      <c r="AM186">
        <f t="shared" si="66"/>
        <v>204</v>
      </c>
      <c r="AN186">
        <f t="shared" si="67"/>
        <v>182</v>
      </c>
      <c r="AO186" t="str">
        <f t="shared" si="68"/>
        <v>NJIT</v>
      </c>
      <c r="AP186">
        <f t="shared" si="69"/>
        <v>0.28365474378163991</v>
      </c>
      <c r="AQ186">
        <f t="shared" si="70"/>
        <v>0.24483976483108844</v>
      </c>
      <c r="AR186">
        <f t="shared" si="71"/>
        <v>0.58722453593732249</v>
      </c>
      <c r="AS186" t="str">
        <f t="shared" si="72"/>
        <v>NJIT</v>
      </c>
      <c r="AT186">
        <f t="shared" si="73"/>
        <v>185</v>
      </c>
      <c r="AU186">
        <f t="shared" si="74"/>
        <v>192</v>
      </c>
      <c r="AV186">
        <v>191</v>
      </c>
      <c r="AW186" t="str">
        <f t="shared" si="75"/>
        <v>NJIT</v>
      </c>
      <c r="AX186" t="str">
        <f t="shared" si="76"/>
        <v/>
      </c>
      <c r="AY186">
        <v>185</v>
      </c>
      <c r="BG186" t="s">
        <v>210</v>
      </c>
      <c r="BH186">
        <v>955.27603074772878</v>
      </c>
    </row>
    <row r="187" spans="2:60" x14ac:dyDescent="0.25">
      <c r="B187">
        <v>1</v>
      </c>
      <c r="C187">
        <v>1</v>
      </c>
      <c r="D187" t="s">
        <v>148</v>
      </c>
      <c r="E187">
        <v>71.658000000000001</v>
      </c>
      <c r="F187">
        <v>57</v>
      </c>
      <c r="G187">
        <v>69.876599999999996</v>
      </c>
      <c r="H187">
        <v>65</v>
      </c>
      <c r="I187">
        <v>102.17700000000001</v>
      </c>
      <c r="J187">
        <v>192</v>
      </c>
      <c r="K187">
        <v>100.361</v>
      </c>
      <c r="L187">
        <v>252</v>
      </c>
      <c r="M187">
        <v>103.392</v>
      </c>
      <c r="N187">
        <v>180</v>
      </c>
      <c r="O187">
        <v>103.56699999999999</v>
      </c>
      <c r="P187">
        <v>154</v>
      </c>
      <c r="Q187">
        <v>-3.2056399999999998</v>
      </c>
      <c r="R187">
        <v>200</v>
      </c>
      <c r="S187">
        <f t="shared" si="52"/>
        <v>-4.4740294175109392E-2</v>
      </c>
      <c r="T187">
        <f t="shared" si="53"/>
        <v>198</v>
      </c>
      <c r="U187">
        <f t="shared" si="54"/>
        <v>721763.04614221805</v>
      </c>
      <c r="V187">
        <f t="shared" si="55"/>
        <v>215</v>
      </c>
      <c r="W187">
        <f t="shared" si="56"/>
        <v>23.393195561553746</v>
      </c>
      <c r="X187">
        <f t="shared" si="57"/>
        <v>122</v>
      </c>
      <c r="Y187">
        <f t="shared" si="58"/>
        <v>160</v>
      </c>
      <c r="Z187">
        <v>0.38290000000000002</v>
      </c>
      <c r="AA187">
        <f t="shared" si="59"/>
        <v>203</v>
      </c>
      <c r="AB187">
        <v>0.56489999999999996</v>
      </c>
      <c r="AC187">
        <f t="shared" si="60"/>
        <v>0.47389999999999999</v>
      </c>
      <c r="AD187">
        <f t="shared" si="61"/>
        <v>174</v>
      </c>
      <c r="AE187">
        <v>0.4909</v>
      </c>
      <c r="AF187">
        <f t="shared" si="62"/>
        <v>171</v>
      </c>
      <c r="AG187">
        <v>0.36</v>
      </c>
      <c r="AH187">
        <f t="shared" si="63"/>
        <v>218</v>
      </c>
      <c r="AI187">
        <f t="shared" si="64"/>
        <v>189.33333333333334</v>
      </c>
      <c r="AJ187">
        <f>IF(C187=1,(AI187/Z187),REF)</f>
        <v>494.47201183947072</v>
      </c>
      <c r="AK187">
        <f t="shared" si="65"/>
        <v>194</v>
      </c>
      <c r="AL187">
        <f>IF(B187=1,(AI187/AC187),REF)</f>
        <v>399.52169937398889</v>
      </c>
      <c r="AM187">
        <f t="shared" si="66"/>
        <v>180</v>
      </c>
      <c r="AN187">
        <f t="shared" si="67"/>
        <v>174</v>
      </c>
      <c r="AO187" t="str">
        <f t="shared" si="68"/>
        <v>Illinois Chicago</v>
      </c>
      <c r="AP187">
        <f t="shared" si="69"/>
        <v>0.2328333822591096</v>
      </c>
      <c r="AQ187">
        <f t="shared" si="70"/>
        <v>0.29460170337171337</v>
      </c>
      <c r="AR187">
        <f t="shared" si="71"/>
        <v>0.58675339106044944</v>
      </c>
      <c r="AS187" t="str">
        <f t="shared" si="72"/>
        <v>Illinois Chicago</v>
      </c>
      <c r="AT187">
        <f t="shared" si="73"/>
        <v>186</v>
      </c>
      <c r="AU187">
        <f t="shared" si="74"/>
        <v>178</v>
      </c>
      <c r="AV187">
        <v>182</v>
      </c>
      <c r="AW187" t="str">
        <f t="shared" si="75"/>
        <v>Illinois Chicago</v>
      </c>
      <c r="AX187" t="str">
        <f t="shared" si="76"/>
        <v/>
      </c>
      <c r="AY187">
        <v>186</v>
      </c>
      <c r="BG187" t="s">
        <v>211</v>
      </c>
      <c r="BH187">
        <v>2692.822113241195</v>
      </c>
    </row>
    <row r="188" spans="2:60" x14ac:dyDescent="0.25">
      <c r="B188">
        <v>1</v>
      </c>
      <c r="C188">
        <v>1</v>
      </c>
      <c r="D188" t="s">
        <v>194</v>
      </c>
      <c r="E188">
        <v>68.641499999999994</v>
      </c>
      <c r="F188">
        <v>193</v>
      </c>
      <c r="G188">
        <v>66.659599999999998</v>
      </c>
      <c r="H188">
        <v>221</v>
      </c>
      <c r="I188">
        <v>103.044</v>
      </c>
      <c r="J188">
        <v>175</v>
      </c>
      <c r="K188">
        <v>103.518</v>
      </c>
      <c r="L188">
        <v>188</v>
      </c>
      <c r="M188">
        <v>106.649</v>
      </c>
      <c r="N188">
        <v>266</v>
      </c>
      <c r="O188">
        <v>106.119</v>
      </c>
      <c r="P188">
        <v>214</v>
      </c>
      <c r="Q188">
        <v>-2.6002800000000001</v>
      </c>
      <c r="R188">
        <v>195</v>
      </c>
      <c r="S188">
        <f t="shared" si="52"/>
        <v>-3.7892528572365101E-2</v>
      </c>
      <c r="T188">
        <f t="shared" si="53"/>
        <v>195</v>
      </c>
      <c r="U188">
        <f t="shared" si="54"/>
        <v>735560.68884384586</v>
      </c>
      <c r="V188">
        <f t="shared" si="55"/>
        <v>194</v>
      </c>
      <c r="W188">
        <f t="shared" si="56"/>
        <v>25.39114424352092</v>
      </c>
      <c r="X188">
        <f t="shared" si="57"/>
        <v>223</v>
      </c>
      <c r="Y188">
        <f t="shared" si="58"/>
        <v>209</v>
      </c>
      <c r="Z188">
        <v>0.42320000000000002</v>
      </c>
      <c r="AA188">
        <f t="shared" si="59"/>
        <v>186</v>
      </c>
      <c r="AB188">
        <v>0.44190000000000002</v>
      </c>
      <c r="AC188">
        <f t="shared" si="60"/>
        <v>0.43254999999999999</v>
      </c>
      <c r="AD188">
        <f t="shared" si="61"/>
        <v>198</v>
      </c>
      <c r="AE188">
        <v>0.3175</v>
      </c>
      <c r="AF188">
        <f t="shared" si="62"/>
        <v>234</v>
      </c>
      <c r="AG188">
        <v>0.47489999999999999</v>
      </c>
      <c r="AH188">
        <f t="shared" si="63"/>
        <v>177</v>
      </c>
      <c r="AI188">
        <f t="shared" si="64"/>
        <v>201.16666666666666</v>
      </c>
      <c r="AJ188">
        <f>IF(C188=1,(AI188/Z188),REF)</f>
        <v>475.34656584751099</v>
      </c>
      <c r="AK188">
        <f t="shared" si="65"/>
        <v>189</v>
      </c>
      <c r="AL188">
        <f>IF(B188=1,(AI188/AC188),REF)</f>
        <v>465.07147535930335</v>
      </c>
      <c r="AM188">
        <f t="shared" si="66"/>
        <v>201</v>
      </c>
      <c r="AN188">
        <f t="shared" si="67"/>
        <v>189</v>
      </c>
      <c r="AO188" t="str">
        <f t="shared" si="68"/>
        <v>Mercer</v>
      </c>
      <c r="AP188">
        <f t="shared" si="69"/>
        <v>0.25835607323740639</v>
      </c>
      <c r="AQ188">
        <f t="shared" si="70"/>
        <v>0.26484204223493829</v>
      </c>
      <c r="AR188">
        <f t="shared" si="71"/>
        <v>0.58486343436513644</v>
      </c>
      <c r="AS188" t="str">
        <f t="shared" si="72"/>
        <v>Mercer</v>
      </c>
      <c r="AT188">
        <f t="shared" si="73"/>
        <v>187</v>
      </c>
      <c r="AU188">
        <f t="shared" si="74"/>
        <v>191.33333333333334</v>
      </c>
      <c r="AV188">
        <v>197</v>
      </c>
      <c r="AW188" t="str">
        <f t="shared" si="75"/>
        <v>Mercer</v>
      </c>
      <c r="AX188" t="str">
        <f t="shared" si="76"/>
        <v/>
      </c>
      <c r="AY188">
        <v>187</v>
      </c>
      <c r="BG188" t="s">
        <v>212</v>
      </c>
      <c r="BH188">
        <v>1913.2007233273055</v>
      </c>
    </row>
    <row r="189" spans="2:60" x14ac:dyDescent="0.25">
      <c r="B189">
        <v>1</v>
      </c>
      <c r="C189">
        <v>1</v>
      </c>
      <c r="D189" t="s">
        <v>156</v>
      </c>
      <c r="E189">
        <v>70.459999999999994</v>
      </c>
      <c r="F189">
        <v>98</v>
      </c>
      <c r="G189">
        <v>68.439899999999994</v>
      </c>
      <c r="H189">
        <v>120</v>
      </c>
      <c r="I189">
        <v>105.393</v>
      </c>
      <c r="J189">
        <v>124</v>
      </c>
      <c r="K189">
        <v>103.84399999999999</v>
      </c>
      <c r="L189">
        <v>182</v>
      </c>
      <c r="M189">
        <v>104.563</v>
      </c>
      <c r="N189">
        <v>207</v>
      </c>
      <c r="O189">
        <v>106.405</v>
      </c>
      <c r="P189">
        <v>220</v>
      </c>
      <c r="Q189">
        <v>-2.5615800000000002</v>
      </c>
      <c r="R189">
        <v>194</v>
      </c>
      <c r="S189">
        <f t="shared" si="52"/>
        <v>-3.6346863468634791E-2</v>
      </c>
      <c r="T189">
        <f t="shared" si="53"/>
        <v>193</v>
      </c>
      <c r="U189">
        <f t="shared" si="54"/>
        <v>759810.78863455984</v>
      </c>
      <c r="V189">
        <f t="shared" si="55"/>
        <v>159</v>
      </c>
      <c r="W189">
        <f t="shared" si="56"/>
        <v>24.842575526753901</v>
      </c>
      <c r="X189">
        <f t="shared" si="57"/>
        <v>194</v>
      </c>
      <c r="Y189">
        <f t="shared" si="58"/>
        <v>193.5</v>
      </c>
      <c r="Z189">
        <v>0.4103</v>
      </c>
      <c r="AA189">
        <f t="shared" si="59"/>
        <v>191</v>
      </c>
      <c r="AB189">
        <v>0.4713</v>
      </c>
      <c r="AC189">
        <f t="shared" si="60"/>
        <v>0.44079999999999997</v>
      </c>
      <c r="AD189">
        <f t="shared" si="61"/>
        <v>191</v>
      </c>
      <c r="AE189">
        <v>0.24660000000000001</v>
      </c>
      <c r="AF189">
        <f t="shared" si="62"/>
        <v>273</v>
      </c>
      <c r="AG189">
        <v>0.53159999999999996</v>
      </c>
      <c r="AH189">
        <f t="shared" si="63"/>
        <v>159</v>
      </c>
      <c r="AI189">
        <f t="shared" si="64"/>
        <v>194.75</v>
      </c>
      <c r="AJ189">
        <f>IF(C189=1,(AI189/Z189),REF)</f>
        <v>474.65269315135265</v>
      </c>
      <c r="AK189">
        <f t="shared" si="65"/>
        <v>188</v>
      </c>
      <c r="AL189">
        <f>IF(B189=1,(AI189/AC189),REF)</f>
        <v>441.81034482758622</v>
      </c>
      <c r="AM189">
        <f t="shared" si="66"/>
        <v>194</v>
      </c>
      <c r="AN189">
        <f t="shared" si="67"/>
        <v>188</v>
      </c>
      <c r="AO189" t="str">
        <f t="shared" si="68"/>
        <v>IUPUI</v>
      </c>
      <c r="AP189">
        <f t="shared" si="69"/>
        <v>0.25051744523397962</v>
      </c>
      <c r="AQ189">
        <f t="shared" si="70"/>
        <v>0.27128175097093671</v>
      </c>
      <c r="AR189">
        <f t="shared" si="71"/>
        <v>0.58423741226831505</v>
      </c>
      <c r="AS189" t="str">
        <f t="shared" si="72"/>
        <v>IUPUI</v>
      </c>
      <c r="AT189">
        <f t="shared" si="73"/>
        <v>188</v>
      </c>
      <c r="AU189">
        <f t="shared" si="74"/>
        <v>189</v>
      </c>
      <c r="AV189">
        <v>186</v>
      </c>
      <c r="AW189" t="str">
        <f t="shared" si="75"/>
        <v>IUPUI</v>
      </c>
      <c r="AX189" t="str">
        <f t="shared" si="76"/>
        <v/>
      </c>
      <c r="AY189">
        <v>188</v>
      </c>
      <c r="BG189" t="s">
        <v>213</v>
      </c>
      <c r="BH189">
        <v>56.01445534331441</v>
      </c>
    </row>
    <row r="190" spans="2:60" x14ac:dyDescent="0.25">
      <c r="B190">
        <v>1</v>
      </c>
      <c r="C190">
        <v>1</v>
      </c>
      <c r="D190" t="s">
        <v>39</v>
      </c>
      <c r="E190">
        <v>73.1875</v>
      </c>
      <c r="F190">
        <v>27</v>
      </c>
      <c r="G190">
        <v>71.429699999999997</v>
      </c>
      <c r="H190">
        <v>27</v>
      </c>
      <c r="I190">
        <v>104.69199999999999</v>
      </c>
      <c r="J190">
        <v>138</v>
      </c>
      <c r="K190">
        <v>105.935</v>
      </c>
      <c r="L190">
        <v>141</v>
      </c>
      <c r="M190">
        <v>110.23099999999999</v>
      </c>
      <c r="N190">
        <v>315</v>
      </c>
      <c r="O190">
        <v>109.544</v>
      </c>
      <c r="P190">
        <v>274</v>
      </c>
      <c r="Q190">
        <v>-3.6090100000000001</v>
      </c>
      <c r="R190">
        <v>205</v>
      </c>
      <c r="S190">
        <f t="shared" si="52"/>
        <v>-4.9311699402220251E-2</v>
      </c>
      <c r="T190">
        <f t="shared" si="53"/>
        <v>205</v>
      </c>
      <c r="U190">
        <f t="shared" si="54"/>
        <v>821326.53546718752</v>
      </c>
      <c r="V190">
        <f t="shared" si="55"/>
        <v>88</v>
      </c>
      <c r="W190">
        <f t="shared" si="56"/>
        <v>25.055601885411338</v>
      </c>
      <c r="X190">
        <f t="shared" si="57"/>
        <v>204</v>
      </c>
      <c r="Y190">
        <f t="shared" si="58"/>
        <v>204.5</v>
      </c>
      <c r="Z190">
        <v>0.4022</v>
      </c>
      <c r="AA190">
        <f t="shared" si="59"/>
        <v>193</v>
      </c>
      <c r="AB190">
        <v>0.46929999999999999</v>
      </c>
      <c r="AC190">
        <f t="shared" si="60"/>
        <v>0.43574999999999997</v>
      </c>
      <c r="AD190">
        <f t="shared" si="61"/>
        <v>196</v>
      </c>
      <c r="AE190">
        <v>0.46560000000000001</v>
      </c>
      <c r="AF190">
        <f t="shared" si="62"/>
        <v>184</v>
      </c>
      <c r="AG190">
        <v>0.44169999999999998</v>
      </c>
      <c r="AH190">
        <f t="shared" si="63"/>
        <v>187</v>
      </c>
      <c r="AI190">
        <f t="shared" si="64"/>
        <v>177.41666666666666</v>
      </c>
      <c r="AJ190">
        <f>IF(C190=1,(AI190/Z190),REF)</f>
        <v>441.11553124482015</v>
      </c>
      <c r="AK190">
        <f t="shared" si="65"/>
        <v>185</v>
      </c>
      <c r="AL190">
        <f>IF(B190=1,(AI190/AC190),REF)</f>
        <v>407.15241920061197</v>
      </c>
      <c r="AM190">
        <f t="shared" si="66"/>
        <v>184</v>
      </c>
      <c r="AN190">
        <f t="shared" si="67"/>
        <v>184</v>
      </c>
      <c r="AO190" t="str">
        <f t="shared" si="68"/>
        <v>Appalachian St.</v>
      </c>
      <c r="AP190">
        <f t="shared" si="69"/>
        <v>0.24737789145313568</v>
      </c>
      <c r="AQ190">
        <f t="shared" si="70"/>
        <v>0.27037359518489051</v>
      </c>
      <c r="AR190">
        <f t="shared" si="71"/>
        <v>0.58242035344697718</v>
      </c>
      <c r="AS190" t="str">
        <f t="shared" si="72"/>
        <v>Appalachian St.</v>
      </c>
      <c r="AT190">
        <f t="shared" si="73"/>
        <v>189</v>
      </c>
      <c r="AU190">
        <f t="shared" si="74"/>
        <v>189.66666666666666</v>
      </c>
      <c r="AV190">
        <v>196</v>
      </c>
      <c r="AW190" t="str">
        <f t="shared" si="75"/>
        <v>Appalachian St.</v>
      </c>
      <c r="AX190" t="str">
        <f t="shared" si="76"/>
        <v/>
      </c>
      <c r="AY190">
        <v>189</v>
      </c>
      <c r="BG190" t="s">
        <v>214</v>
      </c>
      <c r="BH190">
        <v>36.756369711796651</v>
      </c>
    </row>
    <row r="191" spans="2:60" x14ac:dyDescent="0.25">
      <c r="B191">
        <v>1</v>
      </c>
      <c r="C191">
        <v>1</v>
      </c>
      <c r="D191" t="s">
        <v>206</v>
      </c>
      <c r="E191">
        <v>66.284499999999994</v>
      </c>
      <c r="F191">
        <v>302</v>
      </c>
      <c r="G191">
        <v>65.283000000000001</v>
      </c>
      <c r="H191">
        <v>287</v>
      </c>
      <c r="I191">
        <v>101.985</v>
      </c>
      <c r="J191">
        <v>204</v>
      </c>
      <c r="K191">
        <v>102.877</v>
      </c>
      <c r="L191">
        <v>199</v>
      </c>
      <c r="M191">
        <v>101.675</v>
      </c>
      <c r="N191">
        <v>142</v>
      </c>
      <c r="O191">
        <v>103.801</v>
      </c>
      <c r="P191">
        <v>160</v>
      </c>
      <c r="Q191">
        <v>-0.92340100000000003</v>
      </c>
      <c r="R191">
        <v>173</v>
      </c>
      <c r="S191">
        <f t="shared" si="52"/>
        <v>-1.3939910537154338E-2</v>
      </c>
      <c r="T191">
        <f t="shared" si="53"/>
        <v>174</v>
      </c>
      <c r="U191">
        <f t="shared" si="54"/>
        <v>701533.74665720039</v>
      </c>
      <c r="V191">
        <f t="shared" si="55"/>
        <v>242</v>
      </c>
      <c r="W191">
        <f t="shared" si="56"/>
        <v>25.381102049690877</v>
      </c>
      <c r="X191">
        <f t="shared" si="57"/>
        <v>222</v>
      </c>
      <c r="Y191">
        <f t="shared" si="58"/>
        <v>198</v>
      </c>
      <c r="Z191">
        <v>0.3589</v>
      </c>
      <c r="AA191">
        <f t="shared" si="59"/>
        <v>217</v>
      </c>
      <c r="AB191">
        <v>0.60309999999999997</v>
      </c>
      <c r="AC191">
        <f t="shared" si="60"/>
        <v>0.48099999999999998</v>
      </c>
      <c r="AD191">
        <f t="shared" si="61"/>
        <v>168</v>
      </c>
      <c r="AE191">
        <v>0.59799999999999998</v>
      </c>
      <c r="AF191">
        <f t="shared" si="62"/>
        <v>125</v>
      </c>
      <c r="AG191">
        <v>0.36570000000000003</v>
      </c>
      <c r="AH191">
        <f t="shared" si="63"/>
        <v>216</v>
      </c>
      <c r="AI191">
        <f t="shared" si="64"/>
        <v>187.16666666666666</v>
      </c>
      <c r="AJ191">
        <f>IF(C191=1,(AI191/Z191),REF)</f>
        <v>521.50088232562462</v>
      </c>
      <c r="AK191">
        <f t="shared" si="65"/>
        <v>200</v>
      </c>
      <c r="AL191">
        <f>IF(B191=1,(AI191/AC191),REF)</f>
        <v>389.11988911988914</v>
      </c>
      <c r="AM191">
        <f t="shared" si="66"/>
        <v>176</v>
      </c>
      <c r="AN191">
        <f t="shared" si="67"/>
        <v>168</v>
      </c>
      <c r="AO191" t="str">
        <f t="shared" si="68"/>
        <v>Missouri St.</v>
      </c>
      <c r="AP191">
        <f t="shared" si="69"/>
        <v>0.21708109605216291</v>
      </c>
      <c r="AQ191">
        <f t="shared" si="70"/>
        <v>0.29980530651427739</v>
      </c>
      <c r="AR191">
        <f t="shared" si="71"/>
        <v>0.58203090378832079</v>
      </c>
      <c r="AS191" t="str">
        <f t="shared" si="72"/>
        <v>Missouri St.</v>
      </c>
      <c r="AT191">
        <f t="shared" si="73"/>
        <v>190</v>
      </c>
      <c r="AU191">
        <f t="shared" si="74"/>
        <v>175.33333333333334</v>
      </c>
      <c r="AV191">
        <v>176</v>
      </c>
      <c r="AW191" t="str">
        <f t="shared" si="75"/>
        <v>Missouri St.</v>
      </c>
      <c r="AX191" t="str">
        <f t="shared" si="76"/>
        <v/>
      </c>
      <c r="AY191">
        <v>190</v>
      </c>
      <c r="BG191" t="s">
        <v>215</v>
      </c>
      <c r="BH191">
        <v>1056.7811934900544</v>
      </c>
    </row>
    <row r="192" spans="2:60" x14ac:dyDescent="0.25">
      <c r="B192">
        <v>1</v>
      </c>
      <c r="C192">
        <v>1</v>
      </c>
      <c r="D192" t="s">
        <v>70</v>
      </c>
      <c r="E192">
        <v>67.043300000000002</v>
      </c>
      <c r="F192">
        <v>280</v>
      </c>
      <c r="G192">
        <v>65.255099999999999</v>
      </c>
      <c r="H192">
        <v>290</v>
      </c>
      <c r="I192">
        <v>110.22199999999999</v>
      </c>
      <c r="J192">
        <v>41</v>
      </c>
      <c r="K192">
        <v>107.895</v>
      </c>
      <c r="L192">
        <v>106</v>
      </c>
      <c r="M192">
        <v>107.904</v>
      </c>
      <c r="N192">
        <v>281</v>
      </c>
      <c r="O192">
        <v>109.78100000000001</v>
      </c>
      <c r="P192">
        <v>279</v>
      </c>
      <c r="Q192">
        <v>-1.88615</v>
      </c>
      <c r="R192">
        <v>186</v>
      </c>
      <c r="S192">
        <f t="shared" si="52"/>
        <v>-2.8131073500260426E-2</v>
      </c>
      <c r="T192">
        <f t="shared" si="53"/>
        <v>186</v>
      </c>
      <c r="U192">
        <f t="shared" si="54"/>
        <v>780473.24830838246</v>
      </c>
      <c r="V192">
        <f t="shared" si="55"/>
        <v>135</v>
      </c>
      <c r="W192">
        <f t="shared" si="56"/>
        <v>27.446571936100781</v>
      </c>
      <c r="X192">
        <f t="shared" si="57"/>
        <v>315</v>
      </c>
      <c r="Y192">
        <f t="shared" si="58"/>
        <v>250.5</v>
      </c>
      <c r="Z192">
        <v>0.41149999999999998</v>
      </c>
      <c r="AA192">
        <f t="shared" si="59"/>
        <v>190</v>
      </c>
      <c r="AB192">
        <v>0.45400000000000001</v>
      </c>
      <c r="AC192">
        <f t="shared" si="60"/>
        <v>0.43274999999999997</v>
      </c>
      <c r="AD192">
        <f t="shared" si="61"/>
        <v>197</v>
      </c>
      <c r="AE192">
        <v>0.51990000000000003</v>
      </c>
      <c r="AF192">
        <f t="shared" si="62"/>
        <v>158</v>
      </c>
      <c r="AG192">
        <v>0.27860000000000001</v>
      </c>
      <c r="AH192">
        <f t="shared" si="63"/>
        <v>260</v>
      </c>
      <c r="AI192">
        <f t="shared" si="64"/>
        <v>197.75</v>
      </c>
      <c r="AJ192">
        <f>IF(C192=1,(AI192/Z192),REF)</f>
        <v>480.55893074119081</v>
      </c>
      <c r="AK192">
        <f t="shared" si="65"/>
        <v>190</v>
      </c>
      <c r="AL192">
        <f>IF(B192=1,(AI192/AC192),REF)</f>
        <v>456.96129404968229</v>
      </c>
      <c r="AM192">
        <f t="shared" si="66"/>
        <v>199</v>
      </c>
      <c r="AN192">
        <f t="shared" si="67"/>
        <v>190</v>
      </c>
      <c r="AO192" t="str">
        <f t="shared" si="68"/>
        <v>Campbell</v>
      </c>
      <c r="AP192">
        <f t="shared" si="69"/>
        <v>0.25093961444787538</v>
      </c>
      <c r="AQ192">
        <f t="shared" si="70"/>
        <v>0.26543104512988519</v>
      </c>
      <c r="AR192">
        <f t="shared" si="71"/>
        <v>0.5817985368632258</v>
      </c>
      <c r="AS192" t="str">
        <f t="shared" si="72"/>
        <v>Campbell</v>
      </c>
      <c r="AT192">
        <f t="shared" si="73"/>
        <v>191</v>
      </c>
      <c r="AU192">
        <f t="shared" si="74"/>
        <v>192.66666666666666</v>
      </c>
      <c r="AV192">
        <v>195</v>
      </c>
      <c r="AW192" t="str">
        <f t="shared" si="75"/>
        <v>Campbell</v>
      </c>
      <c r="AX192" t="str">
        <f t="shared" si="76"/>
        <v/>
      </c>
      <c r="AY192">
        <v>191</v>
      </c>
      <c r="BG192" t="s">
        <v>216</v>
      </c>
      <c r="BH192">
        <v>68.792044457443694</v>
      </c>
    </row>
    <row r="193" spans="2:60" x14ac:dyDescent="0.25">
      <c r="B193">
        <v>1</v>
      </c>
      <c r="C193">
        <v>1</v>
      </c>
      <c r="D193" t="s">
        <v>349</v>
      </c>
      <c r="E193">
        <v>71.040300000000002</v>
      </c>
      <c r="F193">
        <v>81</v>
      </c>
      <c r="G193">
        <v>70.096400000000003</v>
      </c>
      <c r="H193">
        <v>59</v>
      </c>
      <c r="I193">
        <v>97.450999999999993</v>
      </c>
      <c r="J193">
        <v>300</v>
      </c>
      <c r="K193">
        <v>99.262</v>
      </c>
      <c r="L193">
        <v>267</v>
      </c>
      <c r="M193">
        <v>97.709199999999996</v>
      </c>
      <c r="N193">
        <v>54</v>
      </c>
      <c r="O193">
        <v>99.634699999999995</v>
      </c>
      <c r="P193">
        <v>93</v>
      </c>
      <c r="Q193">
        <v>-0.372695</v>
      </c>
      <c r="R193">
        <v>166</v>
      </c>
      <c r="S193">
        <f t="shared" si="52"/>
        <v>-5.2463179350311683E-3</v>
      </c>
      <c r="T193">
        <f t="shared" si="53"/>
        <v>165</v>
      </c>
      <c r="U193">
        <f t="shared" si="54"/>
        <v>699956.14339315321</v>
      </c>
      <c r="V193">
        <f t="shared" si="55"/>
        <v>246</v>
      </c>
      <c r="W193">
        <f t="shared" si="56"/>
        <v>22.179522966864653</v>
      </c>
      <c r="X193">
        <f t="shared" si="57"/>
        <v>65</v>
      </c>
      <c r="Y193">
        <f t="shared" si="58"/>
        <v>115</v>
      </c>
      <c r="Z193">
        <v>0.42449999999999999</v>
      </c>
      <c r="AA193">
        <f t="shared" si="59"/>
        <v>184</v>
      </c>
      <c r="AB193">
        <v>0.39329999999999998</v>
      </c>
      <c r="AC193">
        <f t="shared" si="60"/>
        <v>0.40889999999999999</v>
      </c>
      <c r="AD193">
        <f t="shared" si="61"/>
        <v>206</v>
      </c>
      <c r="AE193">
        <v>0.47899999999999998</v>
      </c>
      <c r="AF193">
        <f t="shared" si="62"/>
        <v>178</v>
      </c>
      <c r="AG193">
        <v>0.3538</v>
      </c>
      <c r="AH193">
        <f t="shared" si="63"/>
        <v>223</v>
      </c>
      <c r="AI193">
        <f t="shared" si="64"/>
        <v>188.83333333333334</v>
      </c>
      <c r="AJ193">
        <f>IF(C193=1,(AI193/Z193),REF)</f>
        <v>444.83706321162157</v>
      </c>
      <c r="AK193">
        <f t="shared" si="65"/>
        <v>186</v>
      </c>
      <c r="AL193">
        <f>IF(B193=1,(AI193/AC193),REF)</f>
        <v>461.8081030406783</v>
      </c>
      <c r="AM193">
        <f t="shared" si="66"/>
        <v>200</v>
      </c>
      <c r="AN193">
        <f t="shared" si="67"/>
        <v>186</v>
      </c>
      <c r="AO193" t="str">
        <f t="shared" si="68"/>
        <v>UT Rio Grande Valley</v>
      </c>
      <c r="AP193">
        <f t="shared" si="69"/>
        <v>0.26087451231655134</v>
      </c>
      <c r="AQ193">
        <f t="shared" si="70"/>
        <v>0.25053796052230948</v>
      </c>
      <c r="AR193">
        <f t="shared" si="71"/>
        <v>0.57955749692901848</v>
      </c>
      <c r="AS193" t="str">
        <f t="shared" si="72"/>
        <v>UT Rio Grande Valley</v>
      </c>
      <c r="AT193">
        <f t="shared" si="73"/>
        <v>192</v>
      </c>
      <c r="AU193">
        <f t="shared" si="74"/>
        <v>194.66666666666666</v>
      </c>
      <c r="AV193">
        <v>201</v>
      </c>
      <c r="AW193" t="str">
        <f t="shared" si="75"/>
        <v>UT Rio Grande Valley</v>
      </c>
      <c r="AX193" t="str">
        <f t="shared" si="76"/>
        <v/>
      </c>
      <c r="AY193">
        <v>192</v>
      </c>
      <c r="BG193" t="s">
        <v>217</v>
      </c>
      <c r="BH193">
        <v>411.53123041570922</v>
      </c>
    </row>
    <row r="194" spans="2:60" x14ac:dyDescent="0.25">
      <c r="B194">
        <v>1</v>
      </c>
      <c r="C194">
        <v>1</v>
      </c>
      <c r="D194" t="s">
        <v>245</v>
      </c>
      <c r="E194">
        <v>71.141900000000007</v>
      </c>
      <c r="F194">
        <v>75</v>
      </c>
      <c r="G194">
        <v>69.096100000000007</v>
      </c>
      <c r="H194">
        <v>93</v>
      </c>
      <c r="I194">
        <v>95.8874</v>
      </c>
      <c r="J194">
        <v>318</v>
      </c>
      <c r="K194">
        <v>98.594899999999996</v>
      </c>
      <c r="L194">
        <v>280</v>
      </c>
      <c r="M194">
        <v>103.253</v>
      </c>
      <c r="N194">
        <v>178</v>
      </c>
      <c r="O194">
        <v>100.124</v>
      </c>
      <c r="P194">
        <v>102</v>
      </c>
      <c r="Q194">
        <v>-1.52949</v>
      </c>
      <c r="R194">
        <v>182</v>
      </c>
      <c r="S194">
        <f t="shared" ref="S194:S257" si="77">(K194-O194)/E194</f>
        <v>-2.1493662665742687E-2</v>
      </c>
      <c r="T194">
        <f t="shared" ref="T194:T257" si="78">RANK(S194,S:S,0)</f>
        <v>182</v>
      </c>
      <c r="U194">
        <f t="shared" ref="U194:U257" si="79">(K194^2)*E194</f>
        <v>691567.15914273274</v>
      </c>
      <c r="V194">
        <f t="shared" ref="V194:V257" si="80">RANK(U194,U:U,0)</f>
        <v>254</v>
      </c>
      <c r="W194">
        <f t="shared" ref="W194:W257" si="81">O194^1.6/E194</f>
        <v>22.322130700598333</v>
      </c>
      <c r="X194">
        <f t="shared" ref="X194:X257" si="82">RANK(W194,W:W,1)</f>
        <v>73</v>
      </c>
      <c r="Y194">
        <f t="shared" ref="Y194:Y257" si="83">AVERAGE(X194,T194)</f>
        <v>127.5</v>
      </c>
      <c r="Z194">
        <v>0.37880000000000003</v>
      </c>
      <c r="AA194">
        <f t="shared" ref="AA194:AA257" si="84">RANK(Z194,Z:Z,0)</f>
        <v>205</v>
      </c>
      <c r="AB194">
        <v>0.51290000000000002</v>
      </c>
      <c r="AC194">
        <f t="shared" ref="AC194:AC257" si="85">(Z194+AB194)/2</f>
        <v>0.44585000000000002</v>
      </c>
      <c r="AD194">
        <f t="shared" ref="AD194:AD257" si="86">RANK(AC194,AC:AC,0)</f>
        <v>190</v>
      </c>
      <c r="AE194">
        <v>0.39290000000000003</v>
      </c>
      <c r="AF194">
        <f t="shared" ref="AF194:AF257" si="87">RANK(AE194,AE:AE,0)</f>
        <v>208</v>
      </c>
      <c r="AG194">
        <v>0.53849999999999998</v>
      </c>
      <c r="AH194">
        <f t="shared" ref="AH194:AH257" si="88">RANK(AG194,AG:AG,0)</f>
        <v>156</v>
      </c>
      <c r="AI194">
        <f t="shared" ref="AI194:AI257" si="89">(T194+V194+(AD194)+AF194+AH194+Y194)/6</f>
        <v>186.25</v>
      </c>
      <c r="AJ194">
        <f>IF(C194=1,(AI194/Z194),REF)</f>
        <v>491.68426610348467</v>
      </c>
      <c r="AK194">
        <f t="shared" ref="AK194:AK257" si="90">RANK(AJ194,AJ:AJ,1)</f>
        <v>192</v>
      </c>
      <c r="AL194">
        <f>IF(B194=1,(AI194/AC194),REF)</f>
        <v>417.74139284512728</v>
      </c>
      <c r="AM194">
        <f t="shared" ref="AM194:AM257" si="91">RANK(AL194,AL:AL,1)</f>
        <v>188</v>
      </c>
      <c r="AN194">
        <f t="shared" ref="AN194:AN257" si="92">MIN(AK194,AM194,AD194)</f>
        <v>188</v>
      </c>
      <c r="AO194" t="str">
        <f t="shared" ref="AO194:AO257" si="93">D194</f>
        <v>Ohio</v>
      </c>
      <c r="AP194">
        <f t="shared" ref="AP194:AP257" si="94">(Z194*(($BC$3)/((AJ194)))^(1/10))</f>
        <v>0.23047052511025568</v>
      </c>
      <c r="AQ194">
        <f t="shared" ref="AQ194:AQ257" si="95">(AC194*(($BC$2)/((AL194)))^(1/10))</f>
        <v>0.2759310680938929</v>
      </c>
      <c r="AR194">
        <f t="shared" ref="AR194:AR257" si="96">((AP194+AQ194)/2)^(1/2.5)</f>
        <v>0.57727935605387137</v>
      </c>
      <c r="AS194" t="str">
        <f t="shared" ref="AS194:AS257" si="97">AO194</f>
        <v>Ohio</v>
      </c>
      <c r="AT194">
        <f t="shared" ref="AT194:AT257" si="98">RANK(AR194,AR:AR,0)</f>
        <v>193</v>
      </c>
      <c r="AU194">
        <f t="shared" ref="AU194:AU257" si="99">(AT194+AN194+AD194)/3</f>
        <v>190.33333333333334</v>
      </c>
      <c r="AV194">
        <v>193</v>
      </c>
      <c r="AW194" t="str">
        <f t="shared" ref="AW194:AW257" si="100">AS194</f>
        <v>Ohio</v>
      </c>
      <c r="AX194" t="str">
        <f t="shared" ref="AX194:AX257" si="101">IF(OR(((RANK(Z194,Z:Z,0))&lt;17),(RANK(AB194,AB:AB,0)&lt;17)),"y","")</f>
        <v/>
      </c>
      <c r="AY194">
        <v>193</v>
      </c>
      <c r="BG194" t="s">
        <v>218</v>
      </c>
      <c r="BH194">
        <v>34.603265539959899</v>
      </c>
    </row>
    <row r="195" spans="2:60" x14ac:dyDescent="0.25">
      <c r="B195">
        <v>1</v>
      </c>
      <c r="C195">
        <v>1</v>
      </c>
      <c r="D195" t="s">
        <v>336</v>
      </c>
      <c r="E195">
        <v>65.626000000000005</v>
      </c>
      <c r="F195">
        <v>323</v>
      </c>
      <c r="G195">
        <v>64.538799999999995</v>
      </c>
      <c r="H195">
        <v>318</v>
      </c>
      <c r="I195">
        <v>108.35599999999999</v>
      </c>
      <c r="J195">
        <v>66</v>
      </c>
      <c r="K195">
        <v>105.04600000000001</v>
      </c>
      <c r="L195">
        <v>155</v>
      </c>
      <c r="M195">
        <v>102.417</v>
      </c>
      <c r="N195">
        <v>157</v>
      </c>
      <c r="O195">
        <v>105.84699999999999</v>
      </c>
      <c r="P195">
        <v>206</v>
      </c>
      <c r="Q195">
        <v>-0.80087900000000001</v>
      </c>
      <c r="R195">
        <v>170</v>
      </c>
      <c r="S195">
        <f t="shared" si="77"/>
        <v>-1.2205528296711482E-2</v>
      </c>
      <c r="T195">
        <f t="shared" si="78"/>
        <v>171</v>
      </c>
      <c r="U195">
        <f t="shared" si="79"/>
        <v>724160.73602461617</v>
      </c>
      <c r="V195">
        <f t="shared" si="80"/>
        <v>208</v>
      </c>
      <c r="W195">
        <f t="shared" si="81"/>
        <v>26.449030125433215</v>
      </c>
      <c r="X195">
        <f t="shared" si="82"/>
        <v>271</v>
      </c>
      <c r="Y195">
        <f t="shared" si="83"/>
        <v>221</v>
      </c>
      <c r="Z195">
        <v>0.3695</v>
      </c>
      <c r="AA195">
        <f t="shared" si="84"/>
        <v>210</v>
      </c>
      <c r="AB195">
        <v>0.53790000000000004</v>
      </c>
      <c r="AC195">
        <f t="shared" si="85"/>
        <v>0.45369999999999999</v>
      </c>
      <c r="AD195">
        <f t="shared" si="86"/>
        <v>183</v>
      </c>
      <c r="AE195">
        <v>0.37</v>
      </c>
      <c r="AF195">
        <f t="shared" si="87"/>
        <v>214</v>
      </c>
      <c r="AG195">
        <v>0.47970000000000002</v>
      </c>
      <c r="AH195">
        <f t="shared" si="88"/>
        <v>174</v>
      </c>
      <c r="AI195">
        <f t="shared" si="89"/>
        <v>195.16666666666666</v>
      </c>
      <c r="AJ195">
        <f>IF(C195=1,(AI195/Z195),REF)</f>
        <v>528.19124943617499</v>
      </c>
      <c r="AK195">
        <f t="shared" si="90"/>
        <v>204</v>
      </c>
      <c r="AL195">
        <f>IF(B195=1,(AI195/AC195),REF)</f>
        <v>430.16677687164793</v>
      </c>
      <c r="AM195">
        <f t="shared" si="91"/>
        <v>191</v>
      </c>
      <c r="AN195">
        <f t="shared" si="92"/>
        <v>183</v>
      </c>
      <c r="AO195" t="str">
        <f t="shared" si="93"/>
        <v>UC Santa Barbara</v>
      </c>
      <c r="AP195">
        <f t="shared" si="94"/>
        <v>0.22320780394894843</v>
      </c>
      <c r="AQ195">
        <f t="shared" si="95"/>
        <v>0.27996753584246992</v>
      </c>
      <c r="AR195">
        <f t="shared" si="96"/>
        <v>0.57580541021449116</v>
      </c>
      <c r="AS195" t="str">
        <f t="shared" si="97"/>
        <v>UC Santa Barbara</v>
      </c>
      <c r="AT195">
        <f t="shared" si="98"/>
        <v>194</v>
      </c>
      <c r="AU195">
        <f t="shared" si="99"/>
        <v>186.66666666666666</v>
      </c>
      <c r="AV195">
        <v>183</v>
      </c>
      <c r="AW195" t="str">
        <f t="shared" si="100"/>
        <v>UC Santa Barbara</v>
      </c>
      <c r="AX195" t="str">
        <f t="shared" si="101"/>
        <v/>
      </c>
      <c r="AY195">
        <v>194</v>
      </c>
      <c r="BG195" t="s">
        <v>219</v>
      </c>
      <c r="BH195">
        <v>5511.7056856187291</v>
      </c>
    </row>
    <row r="196" spans="2:60" x14ac:dyDescent="0.25">
      <c r="B196">
        <v>1</v>
      </c>
      <c r="C196">
        <v>1</v>
      </c>
      <c r="D196" t="s">
        <v>261</v>
      </c>
      <c r="E196">
        <v>68.587100000000007</v>
      </c>
      <c r="F196">
        <v>198</v>
      </c>
      <c r="G196">
        <v>67.628200000000007</v>
      </c>
      <c r="H196">
        <v>158</v>
      </c>
      <c r="I196">
        <v>111.532</v>
      </c>
      <c r="J196">
        <v>30</v>
      </c>
      <c r="K196">
        <v>109.06699999999999</v>
      </c>
      <c r="L196">
        <v>81</v>
      </c>
      <c r="M196">
        <v>107.98699999999999</v>
      </c>
      <c r="N196">
        <v>282</v>
      </c>
      <c r="O196">
        <v>111.014</v>
      </c>
      <c r="P196">
        <v>306</v>
      </c>
      <c r="Q196">
        <v>-1.9476199999999999</v>
      </c>
      <c r="R196">
        <v>187</v>
      </c>
      <c r="S196">
        <f t="shared" si="77"/>
        <v>-2.8387262327755548E-2</v>
      </c>
      <c r="T196">
        <f t="shared" si="78"/>
        <v>187</v>
      </c>
      <c r="U196">
        <f t="shared" si="79"/>
        <v>815885.42617009184</v>
      </c>
      <c r="V196">
        <f t="shared" si="80"/>
        <v>98</v>
      </c>
      <c r="W196">
        <f t="shared" si="81"/>
        <v>27.312531898804572</v>
      </c>
      <c r="X196">
        <f t="shared" si="82"/>
        <v>309</v>
      </c>
      <c r="Y196">
        <f t="shared" si="83"/>
        <v>248</v>
      </c>
      <c r="Z196">
        <v>0.3604</v>
      </c>
      <c r="AA196">
        <f t="shared" si="84"/>
        <v>216</v>
      </c>
      <c r="AB196">
        <v>0.54600000000000004</v>
      </c>
      <c r="AC196">
        <f t="shared" si="85"/>
        <v>0.45320000000000005</v>
      </c>
      <c r="AD196">
        <f t="shared" si="86"/>
        <v>184</v>
      </c>
      <c r="AE196">
        <v>0.31630000000000003</v>
      </c>
      <c r="AF196">
        <f t="shared" si="87"/>
        <v>235</v>
      </c>
      <c r="AG196">
        <v>0.39789999999999998</v>
      </c>
      <c r="AH196">
        <f t="shared" si="88"/>
        <v>205</v>
      </c>
      <c r="AI196">
        <f t="shared" si="89"/>
        <v>192.83333333333334</v>
      </c>
      <c r="AJ196">
        <f>IF(C196=1,(AI196/Z196),REF)</f>
        <v>535.0536440991491</v>
      </c>
      <c r="AK196">
        <f t="shared" si="90"/>
        <v>205</v>
      </c>
      <c r="AL196">
        <f>IF(B196=1,(AI196/AC196),REF)</f>
        <v>425.49279199764635</v>
      </c>
      <c r="AM196">
        <f t="shared" si="91"/>
        <v>189</v>
      </c>
      <c r="AN196">
        <f t="shared" si="92"/>
        <v>184</v>
      </c>
      <c r="AO196" t="str">
        <f t="shared" si="93"/>
        <v>Presbyterian</v>
      </c>
      <c r="AP196">
        <f t="shared" si="94"/>
        <v>0.21742981772826131</v>
      </c>
      <c r="AQ196">
        <f t="shared" si="95"/>
        <v>0.27996469149110703</v>
      </c>
      <c r="AR196">
        <f t="shared" si="96"/>
        <v>0.57315013156206118</v>
      </c>
      <c r="AS196" t="str">
        <f t="shared" si="97"/>
        <v>Presbyterian</v>
      </c>
      <c r="AT196">
        <f t="shared" si="98"/>
        <v>195</v>
      </c>
      <c r="AU196">
        <f t="shared" si="99"/>
        <v>187.66666666666666</v>
      </c>
      <c r="AV196">
        <v>188</v>
      </c>
      <c r="AW196" t="str">
        <f t="shared" si="100"/>
        <v>Presbyterian</v>
      </c>
      <c r="AX196" t="str">
        <f t="shared" si="101"/>
        <v/>
      </c>
      <c r="AY196">
        <v>195</v>
      </c>
      <c r="BG196" t="s">
        <v>220</v>
      </c>
      <c r="BH196">
        <v>493.03811915087874</v>
      </c>
    </row>
    <row r="197" spans="2:60" x14ac:dyDescent="0.25">
      <c r="B197">
        <v>1</v>
      </c>
      <c r="C197">
        <v>1</v>
      </c>
      <c r="D197" t="s">
        <v>191</v>
      </c>
      <c r="E197">
        <v>68.384500000000003</v>
      </c>
      <c r="F197">
        <v>215</v>
      </c>
      <c r="G197">
        <v>67.163700000000006</v>
      </c>
      <c r="H197">
        <v>193</v>
      </c>
      <c r="I197">
        <v>102.523</v>
      </c>
      <c r="J197">
        <v>184</v>
      </c>
      <c r="K197">
        <v>102.762</v>
      </c>
      <c r="L197">
        <v>204</v>
      </c>
      <c r="M197">
        <v>107.098</v>
      </c>
      <c r="N197">
        <v>267</v>
      </c>
      <c r="O197">
        <v>108.92100000000001</v>
      </c>
      <c r="P197">
        <v>263</v>
      </c>
      <c r="Q197">
        <v>-6.1591500000000003</v>
      </c>
      <c r="R197">
        <v>235</v>
      </c>
      <c r="S197">
        <f t="shared" si="77"/>
        <v>-9.0064268949835213E-2</v>
      </c>
      <c r="T197">
        <f t="shared" si="78"/>
        <v>236</v>
      </c>
      <c r="U197">
        <f t="shared" si="79"/>
        <v>722142.27880561806</v>
      </c>
      <c r="V197">
        <f t="shared" si="80"/>
        <v>214</v>
      </c>
      <c r="W197">
        <f t="shared" si="81"/>
        <v>26.571796393816175</v>
      </c>
      <c r="X197">
        <f t="shared" si="82"/>
        <v>278</v>
      </c>
      <c r="Y197">
        <f t="shared" si="83"/>
        <v>257</v>
      </c>
      <c r="Z197">
        <v>0.43859999999999999</v>
      </c>
      <c r="AA197">
        <f t="shared" si="84"/>
        <v>180</v>
      </c>
      <c r="AB197">
        <v>0.32590000000000002</v>
      </c>
      <c r="AC197">
        <f t="shared" si="85"/>
        <v>0.38224999999999998</v>
      </c>
      <c r="AD197">
        <f t="shared" si="86"/>
        <v>213</v>
      </c>
      <c r="AE197">
        <v>0.22919999999999999</v>
      </c>
      <c r="AF197">
        <f t="shared" si="87"/>
        <v>282</v>
      </c>
      <c r="AG197">
        <v>0.54790000000000005</v>
      </c>
      <c r="AH197">
        <f t="shared" si="88"/>
        <v>152</v>
      </c>
      <c r="AI197">
        <f t="shared" si="89"/>
        <v>225.66666666666666</v>
      </c>
      <c r="AJ197">
        <f>IF(C197=1,(AI197/Z197),REF)</f>
        <v>514.51588387292895</v>
      </c>
      <c r="AK197">
        <f t="shared" si="90"/>
        <v>198</v>
      </c>
      <c r="AL197">
        <f>IF(B197=1,(AI197/AC197),REF)</f>
        <v>590.36407237846083</v>
      </c>
      <c r="AM197">
        <f t="shared" si="91"/>
        <v>219</v>
      </c>
      <c r="AN197">
        <f t="shared" si="92"/>
        <v>198</v>
      </c>
      <c r="AO197" t="str">
        <f t="shared" si="93"/>
        <v>Massachusetts</v>
      </c>
      <c r="AP197">
        <f t="shared" si="94"/>
        <v>0.26564570635914359</v>
      </c>
      <c r="AQ197">
        <f t="shared" si="95"/>
        <v>0.2285272977055115</v>
      </c>
      <c r="AR197">
        <f t="shared" si="96"/>
        <v>0.57166237395068809</v>
      </c>
      <c r="AS197" t="str">
        <f t="shared" si="97"/>
        <v>Massachusetts</v>
      </c>
      <c r="AT197">
        <f t="shared" si="98"/>
        <v>196</v>
      </c>
      <c r="AU197">
        <f t="shared" si="99"/>
        <v>202.33333333333334</v>
      </c>
      <c r="AV197">
        <v>206</v>
      </c>
      <c r="AW197" t="str">
        <f t="shared" si="100"/>
        <v>Massachusetts</v>
      </c>
      <c r="AX197" t="str">
        <f t="shared" si="101"/>
        <v/>
      </c>
      <c r="AY197">
        <v>196</v>
      </c>
      <c r="BG197" t="s">
        <v>221</v>
      </c>
      <c r="BH197">
        <v>53.100654409473364</v>
      </c>
    </row>
    <row r="198" spans="2:60" x14ac:dyDescent="0.25">
      <c r="B198">
        <v>1</v>
      </c>
      <c r="C198">
        <v>1</v>
      </c>
      <c r="D198" t="s">
        <v>64</v>
      </c>
      <c r="E198">
        <v>69.151700000000005</v>
      </c>
      <c r="F198">
        <v>164</v>
      </c>
      <c r="G198">
        <v>67.805899999999994</v>
      </c>
      <c r="H198">
        <v>150</v>
      </c>
      <c r="I198">
        <v>107.286</v>
      </c>
      <c r="J198">
        <v>82</v>
      </c>
      <c r="K198">
        <v>106.68300000000001</v>
      </c>
      <c r="L198">
        <v>123</v>
      </c>
      <c r="M198">
        <v>106.25700000000001</v>
      </c>
      <c r="N198">
        <v>252</v>
      </c>
      <c r="O198">
        <v>109.19799999999999</v>
      </c>
      <c r="P198">
        <v>266</v>
      </c>
      <c r="Q198">
        <v>-2.5150899999999998</v>
      </c>
      <c r="R198">
        <v>192</v>
      </c>
      <c r="S198">
        <f t="shared" si="77"/>
        <v>-3.6369315577201806E-2</v>
      </c>
      <c r="T198">
        <f t="shared" si="78"/>
        <v>194</v>
      </c>
      <c r="U198">
        <f t="shared" si="79"/>
        <v>787033.64926058135</v>
      </c>
      <c r="V198">
        <f t="shared" si="80"/>
        <v>131</v>
      </c>
      <c r="W198">
        <f t="shared" si="81"/>
        <v>26.383999713381112</v>
      </c>
      <c r="X198">
        <f t="shared" si="82"/>
        <v>268</v>
      </c>
      <c r="Y198">
        <f t="shared" si="83"/>
        <v>231</v>
      </c>
      <c r="Z198">
        <v>0.35170000000000001</v>
      </c>
      <c r="AA198">
        <f t="shared" si="84"/>
        <v>223</v>
      </c>
      <c r="AB198">
        <v>0.55269999999999997</v>
      </c>
      <c r="AC198">
        <f t="shared" si="85"/>
        <v>0.45219999999999999</v>
      </c>
      <c r="AD198">
        <f t="shared" si="86"/>
        <v>188</v>
      </c>
      <c r="AE198">
        <v>0.50780000000000003</v>
      </c>
      <c r="AF198">
        <f t="shared" si="87"/>
        <v>162</v>
      </c>
      <c r="AG198">
        <v>0.44500000000000001</v>
      </c>
      <c r="AH198">
        <f t="shared" si="88"/>
        <v>186</v>
      </c>
      <c r="AI198">
        <f t="shared" si="89"/>
        <v>182</v>
      </c>
      <c r="AJ198">
        <f>IF(C198=1,(AI198/Z198),REF)</f>
        <v>517.4864941711686</v>
      </c>
      <c r="AK198">
        <f t="shared" si="90"/>
        <v>199</v>
      </c>
      <c r="AL198">
        <f>IF(B198=1,(AI198/AC198),REF)</f>
        <v>402.47678018575851</v>
      </c>
      <c r="AM198">
        <f t="shared" si="91"/>
        <v>181</v>
      </c>
      <c r="AN198">
        <f t="shared" si="92"/>
        <v>181</v>
      </c>
      <c r="AO198" t="str">
        <f t="shared" si="93"/>
        <v>Cal Baptist</v>
      </c>
      <c r="AP198">
        <f t="shared" si="94"/>
        <v>0.21289061592729891</v>
      </c>
      <c r="AQ198">
        <f t="shared" si="95"/>
        <v>0.28090473324363541</v>
      </c>
      <c r="AR198">
        <f t="shared" si="96"/>
        <v>0.57148758446788639</v>
      </c>
      <c r="AS198" t="str">
        <f t="shared" si="97"/>
        <v>Cal Baptist</v>
      </c>
      <c r="AT198">
        <f t="shared" si="98"/>
        <v>197</v>
      </c>
      <c r="AU198">
        <f t="shared" si="99"/>
        <v>188.66666666666666</v>
      </c>
      <c r="AV198">
        <v>187</v>
      </c>
      <c r="AW198" t="str">
        <f t="shared" si="100"/>
        <v>Cal Baptist</v>
      </c>
      <c r="AX198" t="str">
        <f t="shared" si="101"/>
        <v/>
      </c>
      <c r="AY198">
        <v>197</v>
      </c>
      <c r="BG198" t="s">
        <v>222</v>
      </c>
      <c r="BH198">
        <v>947.25354674427047</v>
      </c>
    </row>
    <row r="199" spans="2:60" x14ac:dyDescent="0.25">
      <c r="B199">
        <v>1</v>
      </c>
      <c r="C199">
        <v>1</v>
      </c>
      <c r="D199" t="s">
        <v>92</v>
      </c>
      <c r="E199">
        <v>67.268199999999993</v>
      </c>
      <c r="F199">
        <v>270</v>
      </c>
      <c r="G199">
        <v>65.712000000000003</v>
      </c>
      <c r="H199">
        <v>271</v>
      </c>
      <c r="I199">
        <v>102.672</v>
      </c>
      <c r="J199">
        <v>181</v>
      </c>
      <c r="K199">
        <v>103.363</v>
      </c>
      <c r="L199">
        <v>190</v>
      </c>
      <c r="M199">
        <v>106.176</v>
      </c>
      <c r="N199">
        <v>249</v>
      </c>
      <c r="O199">
        <v>108.006</v>
      </c>
      <c r="P199">
        <v>249</v>
      </c>
      <c r="Q199">
        <v>-4.6425900000000002</v>
      </c>
      <c r="R199">
        <v>218</v>
      </c>
      <c r="S199">
        <f t="shared" si="77"/>
        <v>-6.902221257592743E-2</v>
      </c>
      <c r="T199">
        <f t="shared" si="78"/>
        <v>222</v>
      </c>
      <c r="U199">
        <f t="shared" si="79"/>
        <v>718687.37912304571</v>
      </c>
      <c r="V199">
        <f t="shared" si="80"/>
        <v>219</v>
      </c>
      <c r="W199">
        <f t="shared" si="81"/>
        <v>26.650588581576962</v>
      </c>
      <c r="X199">
        <f t="shared" si="82"/>
        <v>282</v>
      </c>
      <c r="Y199">
        <f t="shared" si="83"/>
        <v>252</v>
      </c>
      <c r="Z199">
        <v>0.39860000000000001</v>
      </c>
      <c r="AA199">
        <f t="shared" si="84"/>
        <v>194</v>
      </c>
      <c r="AB199">
        <v>0.43409999999999999</v>
      </c>
      <c r="AC199">
        <f t="shared" si="85"/>
        <v>0.41635</v>
      </c>
      <c r="AD199">
        <f t="shared" si="86"/>
        <v>201</v>
      </c>
      <c r="AE199">
        <v>0.36459999999999998</v>
      </c>
      <c r="AF199">
        <f t="shared" si="87"/>
        <v>216</v>
      </c>
      <c r="AG199">
        <v>0.40989999999999999</v>
      </c>
      <c r="AH199">
        <f t="shared" si="88"/>
        <v>199</v>
      </c>
      <c r="AI199">
        <f t="shared" si="89"/>
        <v>218.16666666666666</v>
      </c>
      <c r="AJ199">
        <f>IF(C199=1,(AI199/Z199),REF)</f>
        <v>547.33232982104028</v>
      </c>
      <c r="AK199">
        <f t="shared" si="90"/>
        <v>209</v>
      </c>
      <c r="AL199">
        <f>IF(B199=1,(AI199/AC199),REF)</f>
        <v>523.99823866138263</v>
      </c>
      <c r="AM199">
        <f t="shared" si="91"/>
        <v>209</v>
      </c>
      <c r="AN199">
        <f t="shared" si="92"/>
        <v>201</v>
      </c>
      <c r="AO199" t="str">
        <f t="shared" si="93"/>
        <v>Dartmouth</v>
      </c>
      <c r="AP199">
        <f t="shared" si="94"/>
        <v>0.23993092939245173</v>
      </c>
      <c r="AQ199">
        <f t="shared" si="95"/>
        <v>0.2519000005166116</v>
      </c>
      <c r="AR199">
        <f t="shared" si="96"/>
        <v>0.57057709885881691</v>
      </c>
      <c r="AS199" t="str">
        <f t="shared" si="97"/>
        <v>Dartmouth</v>
      </c>
      <c r="AT199">
        <f t="shared" si="98"/>
        <v>198</v>
      </c>
      <c r="AU199">
        <f t="shared" si="99"/>
        <v>200</v>
      </c>
      <c r="AV199">
        <v>204</v>
      </c>
      <c r="AW199" t="str">
        <f t="shared" si="100"/>
        <v>Dartmouth</v>
      </c>
      <c r="AX199" t="str">
        <f t="shared" si="101"/>
        <v/>
      </c>
      <c r="AY199">
        <v>198</v>
      </c>
      <c r="BG199" t="s">
        <v>223</v>
      </c>
      <c r="BH199">
        <v>1352.5872442839952</v>
      </c>
    </row>
    <row r="200" spans="2:60" x14ac:dyDescent="0.25">
      <c r="B200">
        <v>1</v>
      </c>
      <c r="C200">
        <v>1</v>
      </c>
      <c r="D200" t="s">
        <v>232</v>
      </c>
      <c r="E200">
        <v>66.486099999999993</v>
      </c>
      <c r="F200">
        <v>295</v>
      </c>
      <c r="G200">
        <v>64.785899999999998</v>
      </c>
      <c r="H200">
        <v>312</v>
      </c>
      <c r="I200">
        <v>108.19799999999999</v>
      </c>
      <c r="J200">
        <v>69</v>
      </c>
      <c r="K200">
        <v>106.55200000000001</v>
      </c>
      <c r="L200">
        <v>127</v>
      </c>
      <c r="M200">
        <v>110.054</v>
      </c>
      <c r="N200">
        <v>314</v>
      </c>
      <c r="O200">
        <v>109.751</v>
      </c>
      <c r="P200">
        <v>278</v>
      </c>
      <c r="Q200">
        <v>-3.19855</v>
      </c>
      <c r="R200">
        <v>199</v>
      </c>
      <c r="S200">
        <f t="shared" si="77"/>
        <v>-4.8115320345154824E-2</v>
      </c>
      <c r="T200">
        <f t="shared" si="78"/>
        <v>202</v>
      </c>
      <c r="U200">
        <f t="shared" si="79"/>
        <v>754838.54754701443</v>
      </c>
      <c r="V200">
        <f t="shared" si="80"/>
        <v>174</v>
      </c>
      <c r="W200">
        <f t="shared" si="81"/>
        <v>27.664493238347216</v>
      </c>
      <c r="X200">
        <f t="shared" si="82"/>
        <v>323</v>
      </c>
      <c r="Y200">
        <f t="shared" si="83"/>
        <v>262.5</v>
      </c>
      <c r="Z200">
        <v>0.35020000000000001</v>
      </c>
      <c r="AA200">
        <f t="shared" si="84"/>
        <v>224</v>
      </c>
      <c r="AB200">
        <v>0.55420000000000003</v>
      </c>
      <c r="AC200">
        <f t="shared" si="85"/>
        <v>0.45220000000000005</v>
      </c>
      <c r="AD200">
        <f t="shared" si="86"/>
        <v>187</v>
      </c>
      <c r="AE200">
        <v>0.52349999999999997</v>
      </c>
      <c r="AF200">
        <f t="shared" si="87"/>
        <v>156</v>
      </c>
      <c r="AG200">
        <v>0.3977</v>
      </c>
      <c r="AH200">
        <f t="shared" si="88"/>
        <v>206</v>
      </c>
      <c r="AI200">
        <f t="shared" si="89"/>
        <v>197.91666666666666</v>
      </c>
      <c r="AJ200">
        <f>IF(C200=1,(AI200/Z200),REF)</f>
        <v>565.15324576432511</v>
      </c>
      <c r="AK200">
        <f t="shared" si="90"/>
        <v>212</v>
      </c>
      <c r="AL200">
        <f>IF(B200=1,(AI200/AC200),REF)</f>
        <v>437.67507002801113</v>
      </c>
      <c r="AM200">
        <f t="shared" si="91"/>
        <v>192</v>
      </c>
      <c r="AN200">
        <f t="shared" si="92"/>
        <v>187</v>
      </c>
      <c r="AO200" t="str">
        <f t="shared" si="93"/>
        <v>North Dakota St.</v>
      </c>
      <c r="AP200">
        <f t="shared" si="94"/>
        <v>0.21012298959137449</v>
      </c>
      <c r="AQ200">
        <f t="shared" si="95"/>
        <v>0.27855949031029287</v>
      </c>
      <c r="AR200">
        <f t="shared" si="96"/>
        <v>0.56911326635548132</v>
      </c>
      <c r="AS200" t="str">
        <f t="shared" si="97"/>
        <v>North Dakota St.</v>
      </c>
      <c r="AT200">
        <f t="shared" si="98"/>
        <v>199</v>
      </c>
      <c r="AU200">
        <f t="shared" si="99"/>
        <v>191</v>
      </c>
      <c r="AV200">
        <v>192</v>
      </c>
      <c r="AW200" t="str">
        <f t="shared" si="100"/>
        <v>North Dakota St.</v>
      </c>
      <c r="AX200" t="str">
        <f t="shared" si="101"/>
        <v/>
      </c>
      <c r="AY200">
        <v>199</v>
      </c>
      <c r="BG200" t="s">
        <v>224</v>
      </c>
      <c r="BH200">
        <v>1359.1682419659735</v>
      </c>
    </row>
    <row r="201" spans="2:60" x14ac:dyDescent="0.25">
      <c r="B201">
        <v>1</v>
      </c>
      <c r="C201">
        <v>1</v>
      </c>
      <c r="D201" t="s">
        <v>271</v>
      </c>
      <c r="E201">
        <v>73.988600000000005</v>
      </c>
      <c r="F201">
        <v>17</v>
      </c>
      <c r="G201">
        <v>73.771000000000001</v>
      </c>
      <c r="H201">
        <v>8</v>
      </c>
      <c r="I201">
        <v>103.44</v>
      </c>
      <c r="J201">
        <v>161</v>
      </c>
      <c r="K201">
        <v>101.25700000000001</v>
      </c>
      <c r="L201">
        <v>236</v>
      </c>
      <c r="M201">
        <v>101.51300000000001</v>
      </c>
      <c r="N201">
        <v>140</v>
      </c>
      <c r="O201">
        <v>105.767</v>
      </c>
      <c r="P201">
        <v>203</v>
      </c>
      <c r="Q201">
        <v>-4.5102799999999998</v>
      </c>
      <c r="R201">
        <v>215</v>
      </c>
      <c r="S201">
        <f t="shared" si="77"/>
        <v>-6.0955336362628711E-2</v>
      </c>
      <c r="T201">
        <f t="shared" si="78"/>
        <v>211</v>
      </c>
      <c r="U201">
        <f t="shared" si="79"/>
        <v>758603.63965344161</v>
      </c>
      <c r="V201">
        <f t="shared" si="80"/>
        <v>164</v>
      </c>
      <c r="W201">
        <f t="shared" si="81"/>
        <v>23.431251631460551</v>
      </c>
      <c r="X201">
        <f t="shared" si="82"/>
        <v>123</v>
      </c>
      <c r="Y201">
        <f t="shared" si="83"/>
        <v>167</v>
      </c>
      <c r="Z201">
        <v>0.39369999999999999</v>
      </c>
      <c r="AA201">
        <f t="shared" si="84"/>
        <v>195</v>
      </c>
      <c r="AB201">
        <v>0.4209</v>
      </c>
      <c r="AC201">
        <f t="shared" si="85"/>
        <v>0.4073</v>
      </c>
      <c r="AD201">
        <f t="shared" si="86"/>
        <v>208</v>
      </c>
      <c r="AE201">
        <v>0.28849999999999998</v>
      </c>
      <c r="AF201">
        <f t="shared" si="87"/>
        <v>252</v>
      </c>
      <c r="AG201">
        <v>0.53159999999999996</v>
      </c>
      <c r="AH201">
        <f t="shared" si="88"/>
        <v>159</v>
      </c>
      <c r="AI201">
        <f t="shared" si="89"/>
        <v>193.5</v>
      </c>
      <c r="AJ201">
        <f>IF(C201=1,(AI201/Z201),REF)</f>
        <v>491.490982981966</v>
      </c>
      <c r="AK201">
        <f t="shared" si="90"/>
        <v>191</v>
      </c>
      <c r="AL201">
        <f>IF(B201=1,(AI201/AC201),REF)</f>
        <v>475.07979376381047</v>
      </c>
      <c r="AM201">
        <f t="shared" si="91"/>
        <v>203</v>
      </c>
      <c r="AN201">
        <f t="shared" si="92"/>
        <v>191</v>
      </c>
      <c r="AO201" t="str">
        <f t="shared" si="93"/>
        <v>Rider</v>
      </c>
      <c r="AP201">
        <f t="shared" si="94"/>
        <v>0.23954544188676682</v>
      </c>
      <c r="AQ201">
        <f t="shared" si="95"/>
        <v>0.2488515420525412</v>
      </c>
      <c r="AR201">
        <f t="shared" si="96"/>
        <v>0.56898024908381117</v>
      </c>
      <c r="AS201" t="str">
        <f t="shared" si="97"/>
        <v>Rider</v>
      </c>
      <c r="AT201">
        <f t="shared" si="98"/>
        <v>200</v>
      </c>
      <c r="AU201">
        <f t="shared" si="99"/>
        <v>199.66666666666666</v>
      </c>
      <c r="AV201">
        <v>200</v>
      </c>
      <c r="AW201" t="str">
        <f t="shared" si="100"/>
        <v>Rider</v>
      </c>
      <c r="AX201" t="str">
        <f t="shared" si="101"/>
        <v/>
      </c>
      <c r="AY201">
        <v>200</v>
      </c>
      <c r="BG201" t="s">
        <v>225</v>
      </c>
      <c r="BH201">
        <v>448.31446697350412</v>
      </c>
    </row>
    <row r="202" spans="2:60" x14ac:dyDescent="0.25">
      <c r="B202">
        <v>1</v>
      </c>
      <c r="C202">
        <v>1</v>
      </c>
      <c r="D202" t="s">
        <v>135</v>
      </c>
      <c r="E202">
        <v>71.7684</v>
      </c>
      <c r="F202">
        <v>53</v>
      </c>
      <c r="G202">
        <v>70.846000000000004</v>
      </c>
      <c r="H202">
        <v>37</v>
      </c>
      <c r="I202">
        <v>108.872</v>
      </c>
      <c r="J202">
        <v>57</v>
      </c>
      <c r="K202">
        <v>107.465</v>
      </c>
      <c r="L202">
        <v>112</v>
      </c>
      <c r="M202">
        <v>107.25700000000001</v>
      </c>
      <c r="N202">
        <v>271</v>
      </c>
      <c r="O202">
        <v>110.024</v>
      </c>
      <c r="P202">
        <v>286</v>
      </c>
      <c r="Q202">
        <v>-2.55932</v>
      </c>
      <c r="R202">
        <v>193</v>
      </c>
      <c r="S202">
        <f t="shared" si="77"/>
        <v>-3.565636129550049E-2</v>
      </c>
      <c r="T202">
        <f t="shared" si="78"/>
        <v>192</v>
      </c>
      <c r="U202">
        <f t="shared" si="79"/>
        <v>828833.60320629005</v>
      </c>
      <c r="V202">
        <f t="shared" si="80"/>
        <v>76</v>
      </c>
      <c r="W202">
        <f t="shared" si="81"/>
        <v>25.730405097597743</v>
      </c>
      <c r="X202">
        <f t="shared" si="82"/>
        <v>237</v>
      </c>
      <c r="Y202">
        <f t="shared" si="83"/>
        <v>214.5</v>
      </c>
      <c r="Z202">
        <v>0.35549999999999998</v>
      </c>
      <c r="AA202">
        <f t="shared" si="84"/>
        <v>218</v>
      </c>
      <c r="AB202">
        <v>0.51910000000000001</v>
      </c>
      <c r="AC202">
        <f t="shared" si="85"/>
        <v>0.43730000000000002</v>
      </c>
      <c r="AD202">
        <f t="shared" si="86"/>
        <v>195</v>
      </c>
      <c r="AE202">
        <v>0.35880000000000001</v>
      </c>
      <c r="AF202">
        <f t="shared" si="87"/>
        <v>220</v>
      </c>
      <c r="AG202">
        <v>0.2979</v>
      </c>
      <c r="AH202">
        <f t="shared" si="88"/>
        <v>251</v>
      </c>
      <c r="AI202">
        <f t="shared" si="89"/>
        <v>191.41666666666666</v>
      </c>
      <c r="AJ202">
        <f>IF(C202=1,(AI202/Z202),REF)</f>
        <v>538.44350679793718</v>
      </c>
      <c r="AK202">
        <f t="shared" si="90"/>
        <v>206</v>
      </c>
      <c r="AL202">
        <f>IF(B202=1,(AI202/AC202),REF)</f>
        <v>437.72391188352765</v>
      </c>
      <c r="AM202">
        <f t="shared" si="91"/>
        <v>193</v>
      </c>
      <c r="AN202">
        <f t="shared" si="92"/>
        <v>193</v>
      </c>
      <c r="AO202" t="str">
        <f t="shared" si="93"/>
        <v>Hampton</v>
      </c>
      <c r="AP202">
        <f t="shared" si="94"/>
        <v>0.21433823136523902</v>
      </c>
      <c r="AQ202">
        <f t="shared" si="95"/>
        <v>0.26937794300266565</v>
      </c>
      <c r="AR202">
        <f t="shared" si="96"/>
        <v>0.56679269659867881</v>
      </c>
      <c r="AS202" t="str">
        <f t="shared" si="97"/>
        <v>Hampton</v>
      </c>
      <c r="AT202">
        <f t="shared" si="98"/>
        <v>201</v>
      </c>
      <c r="AU202">
        <f t="shared" si="99"/>
        <v>196.33333333333334</v>
      </c>
      <c r="AV202">
        <v>199</v>
      </c>
      <c r="AW202" t="str">
        <f t="shared" si="100"/>
        <v>Hampton</v>
      </c>
      <c r="AX202" t="str">
        <f t="shared" si="101"/>
        <v/>
      </c>
      <c r="AY202">
        <v>201</v>
      </c>
      <c r="BG202" t="s">
        <v>226</v>
      </c>
      <c r="BH202">
        <v>764.96637690667535</v>
      </c>
    </row>
    <row r="203" spans="2:60" x14ac:dyDescent="0.25">
      <c r="B203">
        <v>1</v>
      </c>
      <c r="C203">
        <v>1</v>
      </c>
      <c r="D203" t="s">
        <v>134</v>
      </c>
      <c r="E203">
        <v>75.525400000000005</v>
      </c>
      <c r="F203">
        <v>7</v>
      </c>
      <c r="G203">
        <v>73.506299999999996</v>
      </c>
      <c r="H203">
        <v>12</v>
      </c>
      <c r="I203">
        <v>103.25700000000001</v>
      </c>
      <c r="J203">
        <v>167</v>
      </c>
      <c r="K203">
        <v>102.833</v>
      </c>
      <c r="L203">
        <v>202</v>
      </c>
      <c r="M203">
        <v>107.45699999999999</v>
      </c>
      <c r="N203">
        <v>275</v>
      </c>
      <c r="O203">
        <v>106.45699999999999</v>
      </c>
      <c r="P203">
        <v>221</v>
      </c>
      <c r="Q203">
        <v>-3.6241599999999998</v>
      </c>
      <c r="R203">
        <v>206</v>
      </c>
      <c r="S203">
        <f t="shared" si="77"/>
        <v>-4.7983857086490042E-2</v>
      </c>
      <c r="T203">
        <f t="shared" si="78"/>
        <v>201</v>
      </c>
      <c r="U203">
        <f t="shared" si="79"/>
        <v>798652.85011708061</v>
      </c>
      <c r="V203">
        <f t="shared" si="80"/>
        <v>111</v>
      </c>
      <c r="W203">
        <f t="shared" si="81"/>
        <v>23.194537836746846</v>
      </c>
      <c r="X203">
        <f t="shared" si="82"/>
        <v>114</v>
      </c>
      <c r="Y203">
        <f t="shared" si="83"/>
        <v>157.5</v>
      </c>
      <c r="Z203">
        <v>0.34379999999999999</v>
      </c>
      <c r="AA203">
        <f t="shared" si="84"/>
        <v>227</v>
      </c>
      <c r="AB203">
        <v>0.53590000000000004</v>
      </c>
      <c r="AC203">
        <f t="shared" si="85"/>
        <v>0.43985000000000002</v>
      </c>
      <c r="AD203">
        <f t="shared" si="86"/>
        <v>192</v>
      </c>
      <c r="AE203">
        <v>0.2949</v>
      </c>
      <c r="AF203">
        <f t="shared" si="87"/>
        <v>249</v>
      </c>
      <c r="AG203">
        <v>0.50349999999999995</v>
      </c>
      <c r="AH203">
        <f t="shared" si="88"/>
        <v>166</v>
      </c>
      <c r="AI203">
        <f t="shared" si="89"/>
        <v>179.41666666666666</v>
      </c>
      <c r="AJ203">
        <f>IF(C203=1,(AI203/Z203),REF)</f>
        <v>521.86348652317236</v>
      </c>
      <c r="AK203">
        <f t="shared" si="90"/>
        <v>201</v>
      </c>
      <c r="AL203">
        <f>IF(B203=1,(AI203/AC203),REF)</f>
        <v>407.90420976848162</v>
      </c>
      <c r="AM203">
        <f t="shared" si="91"/>
        <v>185</v>
      </c>
      <c r="AN203">
        <f t="shared" si="92"/>
        <v>185</v>
      </c>
      <c r="AO203" t="str">
        <f t="shared" si="93"/>
        <v>Green Bay</v>
      </c>
      <c r="AP203">
        <f t="shared" si="94"/>
        <v>0.20793338964484634</v>
      </c>
      <c r="AQ203">
        <f t="shared" si="95"/>
        <v>0.27286721585185769</v>
      </c>
      <c r="AR203">
        <f t="shared" si="96"/>
        <v>0.56542369467748277</v>
      </c>
      <c r="AS203" t="str">
        <f t="shared" si="97"/>
        <v>Green Bay</v>
      </c>
      <c r="AT203">
        <f t="shared" si="98"/>
        <v>202</v>
      </c>
      <c r="AU203">
        <f t="shared" si="99"/>
        <v>193</v>
      </c>
      <c r="AV203">
        <v>198</v>
      </c>
      <c r="AW203" t="str">
        <f t="shared" si="100"/>
        <v>Green Bay</v>
      </c>
      <c r="AX203" t="str">
        <f t="shared" si="101"/>
        <v/>
      </c>
      <c r="AY203">
        <v>202</v>
      </c>
      <c r="BG203" t="s">
        <v>227</v>
      </c>
      <c r="BH203">
        <v>1310.3301384451545</v>
      </c>
    </row>
    <row r="204" spans="2:60" x14ac:dyDescent="0.25">
      <c r="B204">
        <v>1</v>
      </c>
      <c r="C204">
        <v>1</v>
      </c>
      <c r="D204" t="s">
        <v>329</v>
      </c>
      <c r="E204">
        <v>69.311199999999999</v>
      </c>
      <c r="F204">
        <v>152</v>
      </c>
      <c r="G204">
        <v>66.862399999999994</v>
      </c>
      <c r="H204">
        <v>207</v>
      </c>
      <c r="I204">
        <v>102.081</v>
      </c>
      <c r="J204">
        <v>200</v>
      </c>
      <c r="K204">
        <v>102.77800000000001</v>
      </c>
      <c r="L204">
        <v>203</v>
      </c>
      <c r="M204">
        <v>109.38500000000001</v>
      </c>
      <c r="N204">
        <v>305</v>
      </c>
      <c r="O204">
        <v>110.182</v>
      </c>
      <c r="P204">
        <v>290</v>
      </c>
      <c r="Q204">
        <v>-7.4041100000000002</v>
      </c>
      <c r="R204">
        <v>246</v>
      </c>
      <c r="S204">
        <f t="shared" si="77"/>
        <v>-0.10682256258728742</v>
      </c>
      <c r="T204">
        <f t="shared" si="78"/>
        <v>249</v>
      </c>
      <c r="U204">
        <f t="shared" si="79"/>
        <v>732156.1969347808</v>
      </c>
      <c r="V204">
        <f t="shared" si="80"/>
        <v>201</v>
      </c>
      <c r="W204">
        <f t="shared" si="81"/>
        <v>26.703834280104747</v>
      </c>
      <c r="X204">
        <f t="shared" si="82"/>
        <v>285</v>
      </c>
      <c r="Y204">
        <f t="shared" si="83"/>
        <v>267</v>
      </c>
      <c r="Z204">
        <v>0.45129999999999998</v>
      </c>
      <c r="AA204">
        <f t="shared" si="84"/>
        <v>176</v>
      </c>
      <c r="AB204">
        <v>0.24199999999999999</v>
      </c>
      <c r="AC204">
        <f t="shared" si="85"/>
        <v>0.34665000000000001</v>
      </c>
      <c r="AD204">
        <f t="shared" si="86"/>
        <v>237</v>
      </c>
      <c r="AE204">
        <v>0.3034</v>
      </c>
      <c r="AF204">
        <f t="shared" si="87"/>
        <v>246</v>
      </c>
      <c r="AG204">
        <v>0.46629999999999999</v>
      </c>
      <c r="AH204">
        <f t="shared" si="88"/>
        <v>178</v>
      </c>
      <c r="AI204">
        <f t="shared" si="89"/>
        <v>229.66666666666666</v>
      </c>
      <c r="AJ204">
        <f>IF(C204=1,(AI204/Z204),REF)</f>
        <v>508.9002141960263</v>
      </c>
      <c r="AK204">
        <f t="shared" si="90"/>
        <v>197</v>
      </c>
      <c r="AL204">
        <f>IF(B204=1,(AI204/AC204),REF)</f>
        <v>662.53185249290823</v>
      </c>
      <c r="AM204">
        <f t="shared" si="91"/>
        <v>235</v>
      </c>
      <c r="AN204">
        <f t="shared" si="92"/>
        <v>197</v>
      </c>
      <c r="AO204" t="str">
        <f t="shared" si="93"/>
        <v>Troy</v>
      </c>
      <c r="AP204">
        <f t="shared" si="94"/>
        <v>0.27363782025365374</v>
      </c>
      <c r="AQ204">
        <f t="shared" si="95"/>
        <v>0.20486752010038944</v>
      </c>
      <c r="AR204">
        <f t="shared" si="96"/>
        <v>0.56434244754736107</v>
      </c>
      <c r="AS204" t="str">
        <f t="shared" si="97"/>
        <v>Troy</v>
      </c>
      <c r="AT204">
        <f t="shared" si="98"/>
        <v>203</v>
      </c>
      <c r="AU204">
        <f t="shared" si="99"/>
        <v>212.33333333333334</v>
      </c>
      <c r="AV204">
        <v>222</v>
      </c>
      <c r="AW204" t="str">
        <f t="shared" si="100"/>
        <v>Troy</v>
      </c>
      <c r="AX204" t="str">
        <f t="shared" si="101"/>
        <v/>
      </c>
      <c r="AY204">
        <v>203</v>
      </c>
      <c r="BG204" t="s">
        <v>228</v>
      </c>
      <c r="BH204">
        <v>4.8304105848997168</v>
      </c>
    </row>
    <row r="205" spans="2:60" x14ac:dyDescent="0.25">
      <c r="B205">
        <v>1</v>
      </c>
      <c r="C205">
        <v>1</v>
      </c>
      <c r="D205" t="s">
        <v>152</v>
      </c>
      <c r="E205">
        <v>69.138499999999993</v>
      </c>
      <c r="F205">
        <v>166</v>
      </c>
      <c r="G205">
        <v>68.775199999999998</v>
      </c>
      <c r="H205">
        <v>106</v>
      </c>
      <c r="I205">
        <v>98.537899999999993</v>
      </c>
      <c r="J205">
        <v>277</v>
      </c>
      <c r="K205">
        <v>100.99299999999999</v>
      </c>
      <c r="L205">
        <v>242</v>
      </c>
      <c r="M205">
        <v>103.215</v>
      </c>
      <c r="N205">
        <v>175</v>
      </c>
      <c r="O205">
        <v>105.13200000000001</v>
      </c>
      <c r="P205">
        <v>191</v>
      </c>
      <c r="Q205">
        <v>-4.1391200000000001</v>
      </c>
      <c r="R205">
        <v>207</v>
      </c>
      <c r="S205">
        <f t="shared" si="77"/>
        <v>-5.9865342754037335E-2</v>
      </c>
      <c r="T205">
        <f t="shared" si="78"/>
        <v>209</v>
      </c>
      <c r="U205">
        <f t="shared" si="79"/>
        <v>705184.08004878636</v>
      </c>
      <c r="V205">
        <f t="shared" si="80"/>
        <v>236</v>
      </c>
      <c r="W205">
        <f t="shared" si="81"/>
        <v>24.83452907945674</v>
      </c>
      <c r="X205">
        <f t="shared" si="82"/>
        <v>192</v>
      </c>
      <c r="Y205">
        <f t="shared" si="83"/>
        <v>200.5</v>
      </c>
      <c r="Z205">
        <v>0.33079999999999998</v>
      </c>
      <c r="AA205">
        <f t="shared" si="84"/>
        <v>235</v>
      </c>
      <c r="AB205">
        <v>0.57509999999999994</v>
      </c>
      <c r="AC205">
        <f t="shared" si="85"/>
        <v>0.45294999999999996</v>
      </c>
      <c r="AD205">
        <f t="shared" si="86"/>
        <v>186</v>
      </c>
      <c r="AE205">
        <v>0.151</v>
      </c>
      <c r="AF205">
        <f t="shared" si="87"/>
        <v>317</v>
      </c>
      <c r="AG205">
        <v>0.6119</v>
      </c>
      <c r="AH205">
        <f t="shared" si="88"/>
        <v>133</v>
      </c>
      <c r="AI205">
        <f t="shared" si="89"/>
        <v>213.58333333333334</v>
      </c>
      <c r="AJ205">
        <f>IF(C205=1,(AI205/Z205),REF)</f>
        <v>645.65699314792425</v>
      </c>
      <c r="AK205">
        <f t="shared" si="90"/>
        <v>227</v>
      </c>
      <c r="AL205">
        <f>IF(B205=1,(AI205/AC205),REF)</f>
        <v>471.53843323398468</v>
      </c>
      <c r="AM205">
        <f t="shared" si="91"/>
        <v>202</v>
      </c>
      <c r="AN205">
        <f t="shared" si="92"/>
        <v>186</v>
      </c>
      <c r="AO205" t="str">
        <f t="shared" si="93"/>
        <v>Indiana St.</v>
      </c>
      <c r="AP205">
        <f t="shared" si="94"/>
        <v>0.19585712133923605</v>
      </c>
      <c r="AQ205">
        <f t="shared" si="95"/>
        <v>0.27694985142126805</v>
      </c>
      <c r="AR205">
        <f t="shared" si="96"/>
        <v>0.56164455235366018</v>
      </c>
      <c r="AS205" t="str">
        <f t="shared" si="97"/>
        <v>Indiana St.</v>
      </c>
      <c r="AT205">
        <f t="shared" si="98"/>
        <v>204</v>
      </c>
      <c r="AU205">
        <f t="shared" si="99"/>
        <v>192</v>
      </c>
      <c r="AV205">
        <v>194</v>
      </c>
      <c r="AW205" t="str">
        <f t="shared" si="100"/>
        <v>Indiana St.</v>
      </c>
      <c r="AX205" t="str">
        <f t="shared" si="101"/>
        <v/>
      </c>
      <c r="AY205">
        <v>204</v>
      </c>
      <c r="BG205" t="s">
        <v>229</v>
      </c>
      <c r="BH205">
        <v>1057.4428659666462</v>
      </c>
    </row>
    <row r="206" spans="2:60" x14ac:dyDescent="0.25">
      <c r="B206">
        <v>1</v>
      </c>
      <c r="C206">
        <v>1</v>
      </c>
      <c r="D206" t="s">
        <v>260</v>
      </c>
      <c r="E206">
        <v>72.587900000000005</v>
      </c>
      <c r="F206">
        <v>35</v>
      </c>
      <c r="G206">
        <v>70.960999999999999</v>
      </c>
      <c r="H206">
        <v>34</v>
      </c>
      <c r="I206">
        <v>103.12</v>
      </c>
      <c r="J206">
        <v>171</v>
      </c>
      <c r="K206">
        <v>101.53</v>
      </c>
      <c r="L206">
        <v>226</v>
      </c>
      <c r="M206">
        <v>99.754199999999997</v>
      </c>
      <c r="N206">
        <v>91</v>
      </c>
      <c r="O206">
        <v>105.83799999999999</v>
      </c>
      <c r="P206">
        <v>205</v>
      </c>
      <c r="Q206">
        <v>-4.3087099999999996</v>
      </c>
      <c r="R206">
        <v>209</v>
      </c>
      <c r="S206">
        <f t="shared" si="77"/>
        <v>-5.9348734430944995E-2</v>
      </c>
      <c r="T206">
        <f t="shared" si="78"/>
        <v>207</v>
      </c>
      <c r="U206">
        <f t="shared" si="79"/>
        <v>748260.81841511012</v>
      </c>
      <c r="V206">
        <f t="shared" si="80"/>
        <v>184</v>
      </c>
      <c r="W206">
        <f t="shared" si="81"/>
        <v>23.909052569365699</v>
      </c>
      <c r="X206">
        <f t="shared" si="82"/>
        <v>147</v>
      </c>
      <c r="Y206">
        <f t="shared" si="83"/>
        <v>177</v>
      </c>
      <c r="Z206">
        <v>0.3926</v>
      </c>
      <c r="AA206">
        <f t="shared" si="84"/>
        <v>198</v>
      </c>
      <c r="AB206">
        <v>0.37159999999999999</v>
      </c>
      <c r="AC206">
        <f t="shared" si="85"/>
        <v>0.3821</v>
      </c>
      <c r="AD206">
        <f t="shared" si="86"/>
        <v>214</v>
      </c>
      <c r="AE206">
        <v>0.55410000000000004</v>
      </c>
      <c r="AF206">
        <f t="shared" si="87"/>
        <v>142</v>
      </c>
      <c r="AG206">
        <v>0.26079999999999998</v>
      </c>
      <c r="AH206">
        <f t="shared" si="88"/>
        <v>272</v>
      </c>
      <c r="AI206">
        <f t="shared" si="89"/>
        <v>199.33333333333334</v>
      </c>
      <c r="AJ206">
        <f>IF(C206=1,(AI206/Z206),REF)</f>
        <v>507.72626931567333</v>
      </c>
      <c r="AK206">
        <f t="shared" si="90"/>
        <v>196</v>
      </c>
      <c r="AL206">
        <f>IF(B206=1,(AI206/AC206),REF)</f>
        <v>521.67844368838871</v>
      </c>
      <c r="AM206">
        <f t="shared" si="91"/>
        <v>208</v>
      </c>
      <c r="AN206">
        <f t="shared" si="92"/>
        <v>196</v>
      </c>
      <c r="AO206" t="str">
        <f t="shared" si="93"/>
        <v>Prairie View A&amp;M</v>
      </c>
      <c r="AP206">
        <f t="shared" si="94"/>
        <v>0.23810109022437714</v>
      </c>
      <c r="AQ206">
        <f t="shared" si="95"/>
        <v>0.2312806667324922</v>
      </c>
      <c r="AR206">
        <f t="shared" si="96"/>
        <v>0.5600134842124288</v>
      </c>
      <c r="AS206" t="str">
        <f t="shared" si="97"/>
        <v>Prairie View A&amp;M</v>
      </c>
      <c r="AT206">
        <f t="shared" si="98"/>
        <v>205</v>
      </c>
      <c r="AU206">
        <f t="shared" si="99"/>
        <v>205</v>
      </c>
      <c r="AV206">
        <v>203</v>
      </c>
      <c r="AW206" t="str">
        <f t="shared" si="100"/>
        <v>Prairie View A&amp;M</v>
      </c>
      <c r="AX206" t="str">
        <f t="shared" si="101"/>
        <v/>
      </c>
      <c r="AY206">
        <v>205</v>
      </c>
      <c r="BG206" t="s">
        <v>230</v>
      </c>
      <c r="BH206">
        <v>879.23918894670726</v>
      </c>
    </row>
    <row r="207" spans="2:60" x14ac:dyDescent="0.25">
      <c r="B207">
        <v>1</v>
      </c>
      <c r="C207">
        <v>1</v>
      </c>
      <c r="D207" t="s">
        <v>166</v>
      </c>
      <c r="E207">
        <v>69.478200000000001</v>
      </c>
      <c r="F207">
        <v>142</v>
      </c>
      <c r="G207">
        <v>68.761799999999994</v>
      </c>
      <c r="H207">
        <v>108</v>
      </c>
      <c r="I207">
        <v>97.460400000000007</v>
      </c>
      <c r="J207">
        <v>299</v>
      </c>
      <c r="K207">
        <v>99.827399999999997</v>
      </c>
      <c r="L207">
        <v>256</v>
      </c>
      <c r="M207">
        <v>104.036</v>
      </c>
      <c r="N207">
        <v>190</v>
      </c>
      <c r="O207">
        <v>104.99</v>
      </c>
      <c r="P207">
        <v>189</v>
      </c>
      <c r="Q207">
        <v>-5.1627999999999998</v>
      </c>
      <c r="R207">
        <v>225</v>
      </c>
      <c r="S207">
        <f t="shared" si="77"/>
        <v>-7.4305321669242974E-2</v>
      </c>
      <c r="T207">
        <f t="shared" si="78"/>
        <v>224</v>
      </c>
      <c r="U207">
        <f t="shared" si="79"/>
        <v>692385.68234438135</v>
      </c>
      <c r="V207">
        <f t="shared" si="80"/>
        <v>251</v>
      </c>
      <c r="W207">
        <f t="shared" si="81"/>
        <v>24.659719864119282</v>
      </c>
      <c r="X207">
        <f t="shared" si="82"/>
        <v>181</v>
      </c>
      <c r="Y207">
        <f t="shared" si="83"/>
        <v>202.5</v>
      </c>
      <c r="Z207">
        <v>0.37419999999999998</v>
      </c>
      <c r="AA207">
        <f t="shared" si="84"/>
        <v>208</v>
      </c>
      <c r="AB207">
        <v>0.44259999999999999</v>
      </c>
      <c r="AC207">
        <f t="shared" si="85"/>
        <v>0.40839999999999999</v>
      </c>
      <c r="AD207">
        <f t="shared" si="86"/>
        <v>207</v>
      </c>
      <c r="AE207">
        <v>0.26900000000000002</v>
      </c>
      <c r="AF207">
        <f t="shared" si="87"/>
        <v>262</v>
      </c>
      <c r="AG207">
        <v>0.25750000000000001</v>
      </c>
      <c r="AH207">
        <f t="shared" si="88"/>
        <v>279</v>
      </c>
      <c r="AI207">
        <f t="shared" si="89"/>
        <v>237.58333333333334</v>
      </c>
      <c r="AJ207">
        <f>IF(C207=1,(AI207/Z207),REF)</f>
        <v>634.91003028683417</v>
      </c>
      <c r="AK207">
        <f t="shared" si="90"/>
        <v>225</v>
      </c>
      <c r="AL207">
        <f>IF(B207=1,(AI207/AC207),REF)</f>
        <v>581.74175644792695</v>
      </c>
      <c r="AM207">
        <f t="shared" si="91"/>
        <v>217</v>
      </c>
      <c r="AN207">
        <f t="shared" si="92"/>
        <v>207</v>
      </c>
      <c r="AO207" t="str">
        <f t="shared" si="93"/>
        <v>La Salle</v>
      </c>
      <c r="AP207">
        <f t="shared" si="94"/>
        <v>0.22192519822170859</v>
      </c>
      <c r="AQ207">
        <f t="shared" si="95"/>
        <v>0.24452050932937386</v>
      </c>
      <c r="AR207">
        <f t="shared" si="96"/>
        <v>0.55860966053938244</v>
      </c>
      <c r="AS207" t="str">
        <f t="shared" si="97"/>
        <v>La Salle</v>
      </c>
      <c r="AT207">
        <f t="shared" si="98"/>
        <v>206</v>
      </c>
      <c r="AU207">
        <f t="shared" si="99"/>
        <v>206.66666666666666</v>
      </c>
      <c r="AV207">
        <v>211</v>
      </c>
      <c r="AW207" t="str">
        <f t="shared" si="100"/>
        <v>La Salle</v>
      </c>
      <c r="AX207" t="str">
        <f t="shared" si="101"/>
        <v/>
      </c>
      <c r="AY207">
        <v>206</v>
      </c>
      <c r="BG207" t="s">
        <v>231</v>
      </c>
      <c r="BH207">
        <v>941.97719925131878</v>
      </c>
    </row>
    <row r="208" spans="2:60" x14ac:dyDescent="0.25">
      <c r="B208">
        <v>1</v>
      </c>
      <c r="C208">
        <v>1</v>
      </c>
      <c r="D208" t="s">
        <v>87</v>
      </c>
      <c r="E208">
        <v>68.943100000000001</v>
      </c>
      <c r="F208">
        <v>176</v>
      </c>
      <c r="G208">
        <v>67.436999999999998</v>
      </c>
      <c r="H208">
        <v>177</v>
      </c>
      <c r="I208">
        <v>100.608</v>
      </c>
      <c r="J208">
        <v>237</v>
      </c>
      <c r="K208">
        <v>101.77</v>
      </c>
      <c r="L208">
        <v>223</v>
      </c>
      <c r="M208">
        <v>104.867</v>
      </c>
      <c r="N208">
        <v>220</v>
      </c>
      <c r="O208">
        <v>106.251</v>
      </c>
      <c r="P208">
        <v>215</v>
      </c>
      <c r="Q208">
        <v>-4.4810999999999996</v>
      </c>
      <c r="R208">
        <v>211</v>
      </c>
      <c r="S208">
        <f t="shared" si="77"/>
        <v>-6.4995626828500727E-2</v>
      </c>
      <c r="T208">
        <f t="shared" si="78"/>
        <v>213</v>
      </c>
      <c r="U208">
        <f t="shared" si="79"/>
        <v>714052.84923798987</v>
      </c>
      <c r="V208">
        <f t="shared" si="80"/>
        <v>223</v>
      </c>
      <c r="W208">
        <f t="shared" si="81"/>
        <v>25.330399216887457</v>
      </c>
      <c r="X208">
        <f t="shared" si="82"/>
        <v>217</v>
      </c>
      <c r="Y208">
        <f t="shared" si="83"/>
        <v>215</v>
      </c>
      <c r="Z208">
        <v>0.39329999999999998</v>
      </c>
      <c r="AA208">
        <f t="shared" si="84"/>
        <v>196</v>
      </c>
      <c r="AB208">
        <v>0.36370000000000002</v>
      </c>
      <c r="AC208">
        <f t="shared" si="85"/>
        <v>0.3785</v>
      </c>
      <c r="AD208">
        <f t="shared" si="86"/>
        <v>218</v>
      </c>
      <c r="AE208">
        <v>0.54859999999999998</v>
      </c>
      <c r="AF208">
        <f t="shared" si="87"/>
        <v>144</v>
      </c>
      <c r="AG208">
        <v>0.3281</v>
      </c>
      <c r="AH208">
        <f t="shared" si="88"/>
        <v>233</v>
      </c>
      <c r="AI208">
        <f t="shared" si="89"/>
        <v>207.66666666666666</v>
      </c>
      <c r="AJ208">
        <f>IF(C208=1,(AI208/Z208),REF)</f>
        <v>528.01084837698113</v>
      </c>
      <c r="AK208">
        <f t="shared" si="90"/>
        <v>203</v>
      </c>
      <c r="AL208">
        <f>IF(B208=1,(AI208/AC208),REF)</f>
        <v>548.6569793042712</v>
      </c>
      <c r="AM208">
        <f t="shared" si="91"/>
        <v>211</v>
      </c>
      <c r="AN208">
        <f t="shared" si="92"/>
        <v>203</v>
      </c>
      <c r="AO208" t="str">
        <f t="shared" si="93"/>
        <v>Columbia</v>
      </c>
      <c r="AP208">
        <f t="shared" si="94"/>
        <v>0.2375930397800487</v>
      </c>
      <c r="AQ208">
        <f t="shared" si="95"/>
        <v>0.22794935891921486</v>
      </c>
      <c r="AR208">
        <f t="shared" si="96"/>
        <v>0.5581766922400494</v>
      </c>
      <c r="AS208" t="str">
        <f t="shared" si="97"/>
        <v>Columbia</v>
      </c>
      <c r="AT208">
        <f t="shared" si="98"/>
        <v>207</v>
      </c>
      <c r="AU208">
        <f t="shared" si="99"/>
        <v>209.33333333333334</v>
      </c>
      <c r="AV208">
        <v>213</v>
      </c>
      <c r="AW208" t="str">
        <f t="shared" si="100"/>
        <v>Columbia</v>
      </c>
      <c r="AX208" t="str">
        <f t="shared" si="101"/>
        <v/>
      </c>
      <c r="AY208">
        <v>207</v>
      </c>
      <c r="BG208" t="s">
        <v>232</v>
      </c>
      <c r="BH208">
        <v>447.58956214064568</v>
      </c>
    </row>
    <row r="209" spans="2:60" x14ac:dyDescent="0.25">
      <c r="B209">
        <v>1</v>
      </c>
      <c r="C209">
        <v>1</v>
      </c>
      <c r="D209" t="s">
        <v>55</v>
      </c>
      <c r="E209">
        <v>67.691599999999994</v>
      </c>
      <c r="F209">
        <v>248</v>
      </c>
      <c r="G209">
        <v>66.132499999999993</v>
      </c>
      <c r="H209">
        <v>248</v>
      </c>
      <c r="I209">
        <v>105.586</v>
      </c>
      <c r="J209">
        <v>118</v>
      </c>
      <c r="K209">
        <v>104.124</v>
      </c>
      <c r="L209">
        <v>176</v>
      </c>
      <c r="M209">
        <v>107.258</v>
      </c>
      <c r="N209">
        <v>272</v>
      </c>
      <c r="O209">
        <v>110.05200000000001</v>
      </c>
      <c r="P209">
        <v>287</v>
      </c>
      <c r="Q209">
        <v>-5.9273499999999997</v>
      </c>
      <c r="R209">
        <v>232</v>
      </c>
      <c r="S209">
        <f t="shared" si="77"/>
        <v>-8.7573642815356886E-2</v>
      </c>
      <c r="T209">
        <f t="shared" si="78"/>
        <v>231</v>
      </c>
      <c r="U209">
        <f t="shared" si="79"/>
        <v>733899.28817324142</v>
      </c>
      <c r="V209">
        <f t="shared" si="80"/>
        <v>198</v>
      </c>
      <c r="W209">
        <f t="shared" si="81"/>
        <v>27.291155484503292</v>
      </c>
      <c r="X209">
        <f t="shared" si="82"/>
        <v>308</v>
      </c>
      <c r="Y209">
        <f t="shared" si="83"/>
        <v>269.5</v>
      </c>
      <c r="Z209">
        <v>0.42330000000000001</v>
      </c>
      <c r="AA209">
        <f t="shared" si="84"/>
        <v>185</v>
      </c>
      <c r="AB209">
        <v>0.27350000000000002</v>
      </c>
      <c r="AC209">
        <f t="shared" si="85"/>
        <v>0.34840000000000004</v>
      </c>
      <c r="AD209">
        <f t="shared" si="86"/>
        <v>233</v>
      </c>
      <c r="AE209">
        <v>0.54669999999999996</v>
      </c>
      <c r="AF209">
        <f t="shared" si="87"/>
        <v>147</v>
      </c>
      <c r="AG209">
        <v>0.42580000000000001</v>
      </c>
      <c r="AH209">
        <f t="shared" si="88"/>
        <v>193</v>
      </c>
      <c r="AI209">
        <f t="shared" si="89"/>
        <v>211.91666666666666</v>
      </c>
      <c r="AJ209">
        <f>IF(C209=1,(AI209/Z209),REF)</f>
        <v>500.62997086384752</v>
      </c>
      <c r="AK209">
        <f t="shared" si="90"/>
        <v>195</v>
      </c>
      <c r="AL209">
        <f>IF(B209=1,(AI209/AC209),REF)</f>
        <v>608.25679295828536</v>
      </c>
      <c r="AM209">
        <f t="shared" si="91"/>
        <v>228</v>
      </c>
      <c r="AN209">
        <f t="shared" si="92"/>
        <v>195</v>
      </c>
      <c r="AO209" t="str">
        <f t="shared" si="93"/>
        <v>Boston University</v>
      </c>
      <c r="AP209">
        <f t="shared" si="94"/>
        <v>0.25708138799097208</v>
      </c>
      <c r="AQ209">
        <f t="shared" si="95"/>
        <v>0.20766917216371383</v>
      </c>
      <c r="AR209">
        <f t="shared" si="96"/>
        <v>0.55779673839950727</v>
      </c>
      <c r="AS209" t="str">
        <f t="shared" si="97"/>
        <v>Boston University</v>
      </c>
      <c r="AT209">
        <f t="shared" si="98"/>
        <v>208</v>
      </c>
      <c r="AU209">
        <f t="shared" si="99"/>
        <v>212</v>
      </c>
      <c r="AV209">
        <v>212</v>
      </c>
      <c r="AW209" t="str">
        <f t="shared" si="100"/>
        <v>Boston University</v>
      </c>
      <c r="AX209" t="str">
        <f t="shared" si="101"/>
        <v/>
      </c>
      <c r="AY209">
        <v>208</v>
      </c>
      <c r="BG209" t="s">
        <v>233</v>
      </c>
      <c r="BH209">
        <v>366.8614357262104</v>
      </c>
    </row>
    <row r="210" spans="2:60" x14ac:dyDescent="0.25">
      <c r="B210">
        <v>1</v>
      </c>
      <c r="C210">
        <v>1</v>
      </c>
      <c r="D210" t="s">
        <v>136</v>
      </c>
      <c r="E210">
        <v>67.686999999999998</v>
      </c>
      <c r="F210">
        <v>249</v>
      </c>
      <c r="G210">
        <v>66.5261</v>
      </c>
      <c r="H210">
        <v>227</v>
      </c>
      <c r="I210">
        <v>108.501</v>
      </c>
      <c r="J210">
        <v>63</v>
      </c>
      <c r="K210">
        <v>108.313</v>
      </c>
      <c r="L210">
        <v>95</v>
      </c>
      <c r="M210">
        <v>106.426</v>
      </c>
      <c r="N210">
        <v>259</v>
      </c>
      <c r="O210">
        <v>110.55</v>
      </c>
      <c r="P210">
        <v>298</v>
      </c>
      <c r="Q210">
        <v>-2.2374299999999998</v>
      </c>
      <c r="R210">
        <v>189</v>
      </c>
      <c r="S210">
        <f t="shared" si="77"/>
        <v>-3.3049182265427551E-2</v>
      </c>
      <c r="T210">
        <f t="shared" si="78"/>
        <v>190</v>
      </c>
      <c r="U210">
        <f t="shared" si="79"/>
        <v>794083.98192370299</v>
      </c>
      <c r="V210">
        <f t="shared" si="80"/>
        <v>118</v>
      </c>
      <c r="W210">
        <f t="shared" si="81"/>
        <v>27.490885512870062</v>
      </c>
      <c r="X210">
        <f t="shared" si="82"/>
        <v>320</v>
      </c>
      <c r="Y210">
        <f t="shared" si="83"/>
        <v>255</v>
      </c>
      <c r="Z210">
        <v>0.34429999999999999</v>
      </c>
      <c r="AA210">
        <f t="shared" si="84"/>
        <v>226</v>
      </c>
      <c r="AB210">
        <v>0.48209999999999997</v>
      </c>
      <c r="AC210">
        <f t="shared" si="85"/>
        <v>0.41320000000000001</v>
      </c>
      <c r="AD210">
        <f t="shared" si="86"/>
        <v>202</v>
      </c>
      <c r="AE210">
        <v>0.49459999999999998</v>
      </c>
      <c r="AF210">
        <f t="shared" si="87"/>
        <v>164</v>
      </c>
      <c r="AG210">
        <v>0.39989999999999998</v>
      </c>
      <c r="AH210">
        <f t="shared" si="88"/>
        <v>202</v>
      </c>
      <c r="AI210">
        <f t="shared" si="89"/>
        <v>188.5</v>
      </c>
      <c r="AJ210">
        <f>IF(C210=1,(AI210/Z210),REF)</f>
        <v>547.4876561138542</v>
      </c>
      <c r="AK210">
        <f t="shared" si="90"/>
        <v>210</v>
      </c>
      <c r="AL210">
        <f>IF(B210=1,(AI210/AC210),REF)</f>
        <v>456.19554695062925</v>
      </c>
      <c r="AM210">
        <f t="shared" si="91"/>
        <v>198</v>
      </c>
      <c r="AN210">
        <f t="shared" si="92"/>
        <v>198</v>
      </c>
      <c r="AO210" t="str">
        <f t="shared" si="93"/>
        <v>Hartford</v>
      </c>
      <c r="AP210">
        <f t="shared" si="94"/>
        <v>0.20724002768277464</v>
      </c>
      <c r="AQ210">
        <f t="shared" si="95"/>
        <v>0.25348238854150845</v>
      </c>
      <c r="AR210">
        <f t="shared" si="96"/>
        <v>0.55585784451107678</v>
      </c>
      <c r="AS210" t="str">
        <f t="shared" si="97"/>
        <v>Hartford</v>
      </c>
      <c r="AT210">
        <f t="shared" si="98"/>
        <v>209</v>
      </c>
      <c r="AU210">
        <f t="shared" si="99"/>
        <v>203</v>
      </c>
      <c r="AV210">
        <v>205</v>
      </c>
      <c r="AW210" t="str">
        <f t="shared" si="100"/>
        <v>Hartford</v>
      </c>
      <c r="AX210" t="str">
        <f t="shared" si="101"/>
        <v/>
      </c>
      <c r="AY210">
        <v>209</v>
      </c>
      <c r="BG210" t="s">
        <v>234</v>
      </c>
      <c r="BH210">
        <v>312.16441399740785</v>
      </c>
    </row>
    <row r="211" spans="2:60" x14ac:dyDescent="0.25">
      <c r="B211">
        <v>1</v>
      </c>
      <c r="C211">
        <v>1</v>
      </c>
      <c r="D211" t="s">
        <v>67</v>
      </c>
      <c r="E211">
        <v>69.780600000000007</v>
      </c>
      <c r="F211">
        <v>129</v>
      </c>
      <c r="G211">
        <v>69.699200000000005</v>
      </c>
      <c r="H211">
        <v>73</v>
      </c>
      <c r="I211">
        <v>98.3673</v>
      </c>
      <c r="J211">
        <v>284</v>
      </c>
      <c r="K211">
        <v>98.892300000000006</v>
      </c>
      <c r="L211">
        <v>275</v>
      </c>
      <c r="M211">
        <v>101.313</v>
      </c>
      <c r="N211">
        <v>133</v>
      </c>
      <c r="O211">
        <v>102.33</v>
      </c>
      <c r="P211">
        <v>138</v>
      </c>
      <c r="Q211">
        <v>-3.4380799999999998</v>
      </c>
      <c r="R211">
        <v>203</v>
      </c>
      <c r="S211">
        <f t="shared" si="77"/>
        <v>-4.9264408732512935E-2</v>
      </c>
      <c r="T211">
        <f t="shared" si="78"/>
        <v>204</v>
      </c>
      <c r="U211">
        <f t="shared" si="79"/>
        <v>682432.42662265594</v>
      </c>
      <c r="V211">
        <f t="shared" si="80"/>
        <v>262</v>
      </c>
      <c r="W211">
        <f t="shared" si="81"/>
        <v>23.565141899625122</v>
      </c>
      <c r="X211">
        <f t="shared" si="82"/>
        <v>131</v>
      </c>
      <c r="Y211">
        <f t="shared" si="83"/>
        <v>167.5</v>
      </c>
      <c r="Z211">
        <v>0.40760000000000002</v>
      </c>
      <c r="AA211">
        <f t="shared" si="84"/>
        <v>192</v>
      </c>
      <c r="AB211">
        <v>0.30880000000000002</v>
      </c>
      <c r="AC211">
        <f t="shared" si="85"/>
        <v>0.35820000000000002</v>
      </c>
      <c r="AD211">
        <f t="shared" si="86"/>
        <v>228</v>
      </c>
      <c r="AE211">
        <v>0.3236</v>
      </c>
      <c r="AF211">
        <f t="shared" si="87"/>
        <v>231</v>
      </c>
      <c r="AG211">
        <v>0.44069999999999998</v>
      </c>
      <c r="AH211">
        <f t="shared" si="88"/>
        <v>188</v>
      </c>
      <c r="AI211">
        <f t="shared" si="89"/>
        <v>213.41666666666666</v>
      </c>
      <c r="AJ211">
        <f>IF(C211=1,(AI211/Z211),REF)</f>
        <v>523.59339221458947</v>
      </c>
      <c r="AK211">
        <f t="shared" si="90"/>
        <v>202</v>
      </c>
      <c r="AL211">
        <f>IF(B211=1,(AI211/AC211),REF)</f>
        <v>595.80308952168241</v>
      </c>
      <c r="AM211">
        <f t="shared" si="91"/>
        <v>224</v>
      </c>
      <c r="AN211">
        <f t="shared" si="92"/>
        <v>202</v>
      </c>
      <c r="AO211" t="str">
        <f t="shared" si="93"/>
        <v>Cal St. Fullerton</v>
      </c>
      <c r="AP211">
        <f t="shared" si="94"/>
        <v>0.24643864471451263</v>
      </c>
      <c r="AQ211">
        <f t="shared" si="95"/>
        <v>0.21395275766487026</v>
      </c>
      <c r="AR211">
        <f t="shared" si="96"/>
        <v>0.55569806386250742</v>
      </c>
      <c r="AS211" t="str">
        <f t="shared" si="97"/>
        <v>Cal St. Fullerton</v>
      </c>
      <c r="AT211">
        <f t="shared" si="98"/>
        <v>210</v>
      </c>
      <c r="AU211">
        <f t="shared" si="99"/>
        <v>213.33333333333334</v>
      </c>
      <c r="AV211">
        <v>218</v>
      </c>
      <c r="AW211" t="str">
        <f t="shared" si="100"/>
        <v>Cal St. Fullerton</v>
      </c>
      <c r="AX211" t="str">
        <f t="shared" si="101"/>
        <v/>
      </c>
      <c r="AY211">
        <v>210</v>
      </c>
      <c r="BG211" t="s">
        <v>235</v>
      </c>
      <c r="BH211">
        <v>124.84246423011344</v>
      </c>
    </row>
    <row r="212" spans="2:60" x14ac:dyDescent="0.25">
      <c r="B212">
        <v>1</v>
      </c>
      <c r="C212">
        <v>1</v>
      </c>
      <c r="D212" t="s">
        <v>153</v>
      </c>
      <c r="E212">
        <v>71.302700000000002</v>
      </c>
      <c r="F212">
        <v>67</v>
      </c>
      <c r="G212">
        <v>70.521699999999996</v>
      </c>
      <c r="H212">
        <v>45</v>
      </c>
      <c r="I212">
        <v>107.93</v>
      </c>
      <c r="J212">
        <v>73</v>
      </c>
      <c r="K212">
        <v>106.514</v>
      </c>
      <c r="L212">
        <v>132</v>
      </c>
      <c r="M212">
        <v>105.57599999999999</v>
      </c>
      <c r="N212">
        <v>241</v>
      </c>
      <c r="O212">
        <v>109.593</v>
      </c>
      <c r="P212">
        <v>275</v>
      </c>
      <c r="Q212">
        <v>-3.0782799999999999</v>
      </c>
      <c r="R212">
        <v>197</v>
      </c>
      <c r="S212">
        <f t="shared" si="77"/>
        <v>-4.318209548867024E-2</v>
      </c>
      <c r="T212">
        <f t="shared" si="78"/>
        <v>197</v>
      </c>
      <c r="U212">
        <f t="shared" si="79"/>
        <v>808945.68770172913</v>
      </c>
      <c r="V212">
        <f t="shared" si="80"/>
        <v>102</v>
      </c>
      <c r="W212">
        <f t="shared" si="81"/>
        <v>25.736324825758331</v>
      </c>
      <c r="X212">
        <f t="shared" si="82"/>
        <v>238</v>
      </c>
      <c r="Y212">
        <f t="shared" si="83"/>
        <v>217.5</v>
      </c>
      <c r="Z212">
        <v>0.38719999999999999</v>
      </c>
      <c r="AA212">
        <f t="shared" si="84"/>
        <v>200</v>
      </c>
      <c r="AB212">
        <v>0.34539999999999998</v>
      </c>
      <c r="AC212">
        <f t="shared" si="85"/>
        <v>0.36629999999999996</v>
      </c>
      <c r="AD212">
        <f t="shared" si="86"/>
        <v>226</v>
      </c>
      <c r="AE212">
        <v>0.5988</v>
      </c>
      <c r="AF212">
        <f t="shared" si="87"/>
        <v>124</v>
      </c>
      <c r="AG212">
        <v>0.25819999999999999</v>
      </c>
      <c r="AH212">
        <f t="shared" si="88"/>
        <v>276</v>
      </c>
      <c r="AI212">
        <f t="shared" si="89"/>
        <v>190.41666666666666</v>
      </c>
      <c r="AJ212">
        <f>IF(C212=1,(AI212/Z212),REF)</f>
        <v>491.77858126721765</v>
      </c>
      <c r="AK212">
        <f t="shared" si="90"/>
        <v>193</v>
      </c>
      <c r="AL212">
        <f>IF(B212=1,(AI212/AC212),REF)</f>
        <v>519.83801983801982</v>
      </c>
      <c r="AM212">
        <f t="shared" si="91"/>
        <v>207</v>
      </c>
      <c r="AN212">
        <f t="shared" si="92"/>
        <v>193</v>
      </c>
      <c r="AO212" t="str">
        <f t="shared" si="93"/>
        <v>Iona</v>
      </c>
      <c r="AP212">
        <f t="shared" si="94"/>
        <v>0.23557675747393922</v>
      </c>
      <c r="AQ212">
        <f t="shared" si="95"/>
        <v>0.22179548278303696</v>
      </c>
      <c r="AR212">
        <f t="shared" si="96"/>
        <v>0.55423751978722491</v>
      </c>
      <c r="AS212" t="str">
        <f t="shared" si="97"/>
        <v>Iona</v>
      </c>
      <c r="AT212">
        <f t="shared" si="98"/>
        <v>211</v>
      </c>
      <c r="AU212">
        <f t="shared" si="99"/>
        <v>210</v>
      </c>
      <c r="AV212">
        <v>214</v>
      </c>
      <c r="AW212" t="str">
        <f t="shared" si="100"/>
        <v>Iona</v>
      </c>
      <c r="AX212" t="str">
        <f t="shared" si="101"/>
        <v/>
      </c>
      <c r="AY212">
        <v>211</v>
      </c>
      <c r="BG212" t="s">
        <v>236</v>
      </c>
      <c r="BH212">
        <v>1371.9901719901718</v>
      </c>
    </row>
    <row r="213" spans="2:60" x14ac:dyDescent="0.25">
      <c r="B213">
        <v>1</v>
      </c>
      <c r="C213">
        <v>1</v>
      </c>
      <c r="D213" t="s">
        <v>149</v>
      </c>
      <c r="E213">
        <v>67.644800000000004</v>
      </c>
      <c r="F213">
        <v>250</v>
      </c>
      <c r="G213">
        <v>66.583600000000004</v>
      </c>
      <c r="H213">
        <v>223</v>
      </c>
      <c r="I213">
        <v>99.584100000000007</v>
      </c>
      <c r="J213">
        <v>261</v>
      </c>
      <c r="K213">
        <v>101.04300000000001</v>
      </c>
      <c r="L213">
        <v>240</v>
      </c>
      <c r="M213">
        <v>103.086</v>
      </c>
      <c r="N213">
        <v>172</v>
      </c>
      <c r="O213">
        <v>104.547</v>
      </c>
      <c r="P213">
        <v>174</v>
      </c>
      <c r="Q213">
        <v>-3.5037799999999999</v>
      </c>
      <c r="R213">
        <v>204</v>
      </c>
      <c r="S213">
        <f t="shared" si="77"/>
        <v>-5.1799990538814372E-2</v>
      </c>
      <c r="T213">
        <f t="shared" si="78"/>
        <v>206</v>
      </c>
      <c r="U213">
        <f t="shared" si="79"/>
        <v>690632.29260803538</v>
      </c>
      <c r="V213">
        <f t="shared" si="80"/>
        <v>255</v>
      </c>
      <c r="W213">
        <f t="shared" si="81"/>
        <v>25.157304311355965</v>
      </c>
      <c r="X213">
        <f t="shared" si="82"/>
        <v>205</v>
      </c>
      <c r="Y213">
        <f t="shared" si="83"/>
        <v>205.5</v>
      </c>
      <c r="Z213">
        <v>0.3528</v>
      </c>
      <c r="AA213">
        <f t="shared" si="84"/>
        <v>222</v>
      </c>
      <c r="AB213">
        <v>0.47339999999999999</v>
      </c>
      <c r="AC213">
        <f t="shared" si="85"/>
        <v>0.41310000000000002</v>
      </c>
      <c r="AD213">
        <f t="shared" si="86"/>
        <v>203</v>
      </c>
      <c r="AE213">
        <v>0.1986</v>
      </c>
      <c r="AF213">
        <f t="shared" si="87"/>
        <v>291</v>
      </c>
      <c r="AG213">
        <v>0.3629</v>
      </c>
      <c r="AH213">
        <f t="shared" si="88"/>
        <v>217</v>
      </c>
      <c r="AI213">
        <f t="shared" si="89"/>
        <v>229.58333333333334</v>
      </c>
      <c r="AJ213">
        <f>IF(C213=1,(AI213/Z213),REF)</f>
        <v>650.74640967498112</v>
      </c>
      <c r="AK213">
        <f t="shared" si="90"/>
        <v>228</v>
      </c>
      <c r="AL213">
        <f>IF(B213=1,(AI213/AC213),REF)</f>
        <v>555.75728233680297</v>
      </c>
      <c r="AM213">
        <f t="shared" si="91"/>
        <v>212</v>
      </c>
      <c r="AN213">
        <f t="shared" si="92"/>
        <v>203</v>
      </c>
      <c r="AO213" t="str">
        <f t="shared" si="93"/>
        <v>Illinois St.</v>
      </c>
      <c r="AP213">
        <f t="shared" si="94"/>
        <v>0.2087187429609364</v>
      </c>
      <c r="AQ213">
        <f t="shared" si="95"/>
        <v>0.24846731154127893</v>
      </c>
      <c r="AR213">
        <f t="shared" si="96"/>
        <v>0.55414726180773732</v>
      </c>
      <c r="AS213" t="str">
        <f t="shared" si="97"/>
        <v>Illinois St.</v>
      </c>
      <c r="AT213">
        <f t="shared" si="98"/>
        <v>212</v>
      </c>
      <c r="AU213">
        <f t="shared" si="99"/>
        <v>206</v>
      </c>
      <c r="AV213">
        <v>208</v>
      </c>
      <c r="AW213" t="str">
        <f t="shared" si="100"/>
        <v>Illinois St.</v>
      </c>
      <c r="AX213" t="str">
        <f t="shared" si="101"/>
        <v/>
      </c>
      <c r="AY213">
        <v>212</v>
      </c>
      <c r="BG213" t="s">
        <v>237</v>
      </c>
      <c r="BH213">
        <v>297.05117085862969</v>
      </c>
    </row>
    <row r="214" spans="2:60" x14ac:dyDescent="0.25">
      <c r="B214">
        <v>1</v>
      </c>
      <c r="C214">
        <v>1</v>
      </c>
      <c r="D214" t="s">
        <v>253</v>
      </c>
      <c r="E214">
        <v>66.166499999999999</v>
      </c>
      <c r="F214">
        <v>307</v>
      </c>
      <c r="G214">
        <v>64.922300000000007</v>
      </c>
      <c r="H214">
        <v>306</v>
      </c>
      <c r="I214">
        <v>98.174199999999999</v>
      </c>
      <c r="J214">
        <v>287</v>
      </c>
      <c r="K214">
        <v>99.755099999999999</v>
      </c>
      <c r="L214">
        <v>258</v>
      </c>
      <c r="M214">
        <v>105.491</v>
      </c>
      <c r="N214">
        <v>240</v>
      </c>
      <c r="O214">
        <v>104.245</v>
      </c>
      <c r="P214">
        <v>168</v>
      </c>
      <c r="Q214">
        <v>-4.4897999999999998</v>
      </c>
      <c r="R214">
        <v>213</v>
      </c>
      <c r="S214">
        <f t="shared" si="77"/>
        <v>-6.785760165642743E-2</v>
      </c>
      <c r="T214">
        <f t="shared" si="78"/>
        <v>219</v>
      </c>
      <c r="U214">
        <f t="shared" si="79"/>
        <v>658428.1332326656</v>
      </c>
      <c r="V214">
        <f t="shared" si="80"/>
        <v>292</v>
      </c>
      <c r="W214">
        <f t="shared" si="81"/>
        <v>25.600603977352897</v>
      </c>
      <c r="X214">
        <f t="shared" si="82"/>
        <v>230</v>
      </c>
      <c r="Y214">
        <f t="shared" si="83"/>
        <v>224.5</v>
      </c>
      <c r="Z214">
        <v>0.36599999999999999</v>
      </c>
      <c r="AA214">
        <f t="shared" si="84"/>
        <v>211</v>
      </c>
      <c r="AB214">
        <v>0.41870000000000002</v>
      </c>
      <c r="AC214">
        <f t="shared" si="85"/>
        <v>0.39234999999999998</v>
      </c>
      <c r="AD214">
        <f t="shared" si="86"/>
        <v>211</v>
      </c>
      <c r="AE214">
        <v>0.41039999999999999</v>
      </c>
      <c r="AF214">
        <f t="shared" si="87"/>
        <v>202</v>
      </c>
      <c r="AG214">
        <v>0.42399999999999999</v>
      </c>
      <c r="AH214">
        <f t="shared" si="88"/>
        <v>195</v>
      </c>
      <c r="AI214">
        <f t="shared" si="89"/>
        <v>223.91666666666666</v>
      </c>
      <c r="AJ214">
        <f>IF(C214=1,(AI214/Z214),REF)</f>
        <v>611.7941712204007</v>
      </c>
      <c r="AK214">
        <f t="shared" si="90"/>
        <v>220</v>
      </c>
      <c r="AL214">
        <f>IF(B214=1,(AI214/AC214),REF)</f>
        <v>570.70642708466085</v>
      </c>
      <c r="AM214">
        <f t="shared" si="91"/>
        <v>215</v>
      </c>
      <c r="AN214">
        <f t="shared" si="92"/>
        <v>211</v>
      </c>
      <c r="AO214" t="str">
        <f t="shared" si="93"/>
        <v>Pacific</v>
      </c>
      <c r="AP214">
        <f t="shared" si="94"/>
        <v>0.21786858059362366</v>
      </c>
      <c r="AQ214">
        <f t="shared" si="95"/>
        <v>0.23536125042923739</v>
      </c>
      <c r="AR214">
        <f t="shared" si="96"/>
        <v>0.55222415138109238</v>
      </c>
      <c r="AS214" t="str">
        <f t="shared" si="97"/>
        <v>Pacific</v>
      </c>
      <c r="AT214">
        <f t="shared" si="98"/>
        <v>213</v>
      </c>
      <c r="AU214">
        <f t="shared" si="99"/>
        <v>211.66666666666666</v>
      </c>
      <c r="AV214">
        <v>215</v>
      </c>
      <c r="AW214" t="str">
        <f t="shared" si="100"/>
        <v>Pacific</v>
      </c>
      <c r="AX214" t="str">
        <f t="shared" si="101"/>
        <v/>
      </c>
      <c r="AY214">
        <v>213</v>
      </c>
      <c r="BG214" t="s">
        <v>238</v>
      </c>
      <c r="BH214">
        <v>268.85544915640673</v>
      </c>
    </row>
    <row r="215" spans="2:60" x14ac:dyDescent="0.25">
      <c r="B215">
        <v>1</v>
      </c>
      <c r="C215">
        <v>1</v>
      </c>
      <c r="D215" t="s">
        <v>138</v>
      </c>
      <c r="E215">
        <v>67.293300000000002</v>
      </c>
      <c r="F215">
        <v>268</v>
      </c>
      <c r="G215">
        <v>66.203000000000003</v>
      </c>
      <c r="H215">
        <v>241</v>
      </c>
      <c r="I215">
        <v>105.129</v>
      </c>
      <c r="J215">
        <v>131</v>
      </c>
      <c r="K215">
        <v>103.474</v>
      </c>
      <c r="L215">
        <v>189</v>
      </c>
      <c r="M215">
        <v>102.08799999999999</v>
      </c>
      <c r="N215">
        <v>150</v>
      </c>
      <c r="O215">
        <v>106.506</v>
      </c>
      <c r="P215">
        <v>223</v>
      </c>
      <c r="Q215">
        <v>-3.03268</v>
      </c>
      <c r="R215">
        <v>196</v>
      </c>
      <c r="S215">
        <f t="shared" si="77"/>
        <v>-4.505649150806984E-2</v>
      </c>
      <c r="T215">
        <f t="shared" si="78"/>
        <v>199</v>
      </c>
      <c r="U215">
        <f t="shared" si="79"/>
        <v>720500.52587467083</v>
      </c>
      <c r="V215">
        <f t="shared" si="80"/>
        <v>216</v>
      </c>
      <c r="W215">
        <f t="shared" si="81"/>
        <v>26.051137599311637</v>
      </c>
      <c r="X215">
        <f t="shared" si="82"/>
        <v>251</v>
      </c>
      <c r="Y215">
        <f t="shared" si="83"/>
        <v>225</v>
      </c>
      <c r="Z215">
        <v>0.34329999999999999</v>
      </c>
      <c r="AA215">
        <f t="shared" si="84"/>
        <v>228</v>
      </c>
      <c r="AB215">
        <v>0.4793</v>
      </c>
      <c r="AC215">
        <f t="shared" si="85"/>
        <v>0.4113</v>
      </c>
      <c r="AD215">
        <f t="shared" si="86"/>
        <v>205</v>
      </c>
      <c r="AE215">
        <v>0.33139999999999997</v>
      </c>
      <c r="AF215">
        <f t="shared" si="87"/>
        <v>229</v>
      </c>
      <c r="AG215">
        <v>0.3982</v>
      </c>
      <c r="AH215">
        <f t="shared" si="88"/>
        <v>204</v>
      </c>
      <c r="AI215">
        <f t="shared" si="89"/>
        <v>213</v>
      </c>
      <c r="AJ215">
        <f>IF(C215=1,(AI215/Z215),REF)</f>
        <v>620.4485872414798</v>
      </c>
      <c r="AK215">
        <f t="shared" si="90"/>
        <v>222</v>
      </c>
      <c r="AL215">
        <f>IF(B215=1,(AI215/AC215),REF)</f>
        <v>517.87016776075859</v>
      </c>
      <c r="AM215">
        <f t="shared" si="91"/>
        <v>206</v>
      </c>
      <c r="AN215">
        <f t="shared" si="92"/>
        <v>205</v>
      </c>
      <c r="AO215" t="str">
        <f t="shared" si="93"/>
        <v>Hawaii</v>
      </c>
      <c r="AP215">
        <f t="shared" si="94"/>
        <v>0.20406911240617323</v>
      </c>
      <c r="AQ215">
        <f t="shared" si="95"/>
        <v>0.24913755740821647</v>
      </c>
      <c r="AR215">
        <f t="shared" si="96"/>
        <v>0.5522128631790314</v>
      </c>
      <c r="AS215" t="str">
        <f t="shared" si="97"/>
        <v>Hawaii</v>
      </c>
      <c r="AT215">
        <f t="shared" si="98"/>
        <v>214</v>
      </c>
      <c r="AU215">
        <f t="shared" si="99"/>
        <v>208</v>
      </c>
      <c r="AV215">
        <v>202</v>
      </c>
      <c r="AW215" t="str">
        <f t="shared" si="100"/>
        <v>Hawaii</v>
      </c>
      <c r="AX215" t="str">
        <f t="shared" si="101"/>
        <v/>
      </c>
      <c r="AY215">
        <v>214</v>
      </c>
      <c r="BG215" t="s">
        <v>239</v>
      </c>
      <c r="BH215">
        <v>447.48455428067081</v>
      </c>
    </row>
    <row r="216" spans="2:60" x14ac:dyDescent="0.25">
      <c r="B216">
        <v>1</v>
      </c>
      <c r="C216">
        <v>1</v>
      </c>
      <c r="D216" t="s">
        <v>69</v>
      </c>
      <c r="E216">
        <v>68.446600000000004</v>
      </c>
      <c r="F216">
        <v>208</v>
      </c>
      <c r="G216">
        <v>66.432400000000001</v>
      </c>
      <c r="H216">
        <v>232</v>
      </c>
      <c r="I216">
        <v>99.820300000000003</v>
      </c>
      <c r="J216">
        <v>254</v>
      </c>
      <c r="K216">
        <v>102.893</v>
      </c>
      <c r="L216">
        <v>198</v>
      </c>
      <c r="M216">
        <v>112.27200000000001</v>
      </c>
      <c r="N216">
        <v>337</v>
      </c>
      <c r="O216">
        <v>110.098</v>
      </c>
      <c r="P216">
        <v>288</v>
      </c>
      <c r="Q216">
        <v>-7.2048899999999998</v>
      </c>
      <c r="R216">
        <v>243</v>
      </c>
      <c r="S216">
        <f t="shared" si="77"/>
        <v>-0.1052645419933203</v>
      </c>
      <c r="T216">
        <f t="shared" si="78"/>
        <v>247</v>
      </c>
      <c r="U216">
        <f t="shared" si="79"/>
        <v>724642.06308792345</v>
      </c>
      <c r="V216">
        <f t="shared" si="80"/>
        <v>205</v>
      </c>
      <c r="W216">
        <f t="shared" si="81"/>
        <v>27.008173056841535</v>
      </c>
      <c r="X216">
        <f t="shared" si="82"/>
        <v>296</v>
      </c>
      <c r="Y216">
        <f t="shared" si="83"/>
        <v>271.5</v>
      </c>
      <c r="Z216">
        <v>0.38500000000000001</v>
      </c>
      <c r="AA216">
        <f t="shared" si="84"/>
        <v>201</v>
      </c>
      <c r="AB216">
        <v>0.35680000000000001</v>
      </c>
      <c r="AC216">
        <f t="shared" si="85"/>
        <v>0.37090000000000001</v>
      </c>
      <c r="AD216">
        <f t="shared" si="86"/>
        <v>224</v>
      </c>
      <c r="AE216">
        <v>0.54759999999999998</v>
      </c>
      <c r="AF216">
        <f t="shared" si="87"/>
        <v>146</v>
      </c>
      <c r="AG216">
        <v>0.35110000000000002</v>
      </c>
      <c r="AH216">
        <f t="shared" si="88"/>
        <v>226</v>
      </c>
      <c r="AI216">
        <f t="shared" si="89"/>
        <v>219.91666666666666</v>
      </c>
      <c r="AJ216">
        <f>IF(C216=1,(AI216/Z216),REF)</f>
        <v>571.21212121212113</v>
      </c>
      <c r="AK216">
        <f t="shared" si="90"/>
        <v>213</v>
      </c>
      <c r="AL216">
        <f>IF(B216=1,(AI216/AC216),REF)</f>
        <v>592.92711422665582</v>
      </c>
      <c r="AM216">
        <f t="shared" si="91"/>
        <v>223</v>
      </c>
      <c r="AN216">
        <f t="shared" si="92"/>
        <v>213</v>
      </c>
      <c r="AO216" t="str">
        <f t="shared" si="93"/>
        <v>California</v>
      </c>
      <c r="AP216">
        <f t="shared" si="94"/>
        <v>0.2307570828638536</v>
      </c>
      <c r="AQ216">
        <f t="shared" si="95"/>
        <v>0.22164568677953655</v>
      </c>
      <c r="AR216">
        <f t="shared" si="96"/>
        <v>0.55182084735152859</v>
      </c>
      <c r="AS216" t="str">
        <f t="shared" si="97"/>
        <v>California</v>
      </c>
      <c r="AT216">
        <f t="shared" si="98"/>
        <v>215</v>
      </c>
      <c r="AU216">
        <f t="shared" si="99"/>
        <v>217.33333333333334</v>
      </c>
      <c r="AV216">
        <v>226</v>
      </c>
      <c r="AW216" t="str">
        <f t="shared" si="100"/>
        <v>California</v>
      </c>
      <c r="AX216" t="str">
        <f t="shared" si="101"/>
        <v/>
      </c>
      <c r="AY216">
        <v>215</v>
      </c>
      <c r="BG216" t="s">
        <v>240</v>
      </c>
      <c r="BH216">
        <v>133.40219877517893</v>
      </c>
    </row>
    <row r="217" spans="2:60" x14ac:dyDescent="0.25">
      <c r="B217">
        <v>1</v>
      </c>
      <c r="C217">
        <v>1</v>
      </c>
      <c r="D217" t="s">
        <v>168</v>
      </c>
      <c r="E217">
        <v>69.925299999999993</v>
      </c>
      <c r="F217">
        <v>122</v>
      </c>
      <c r="G217">
        <v>68.133600000000001</v>
      </c>
      <c r="H217">
        <v>139</v>
      </c>
      <c r="I217">
        <v>105.505</v>
      </c>
      <c r="J217">
        <v>120</v>
      </c>
      <c r="K217">
        <v>103.06</v>
      </c>
      <c r="L217">
        <v>195</v>
      </c>
      <c r="M217">
        <v>103.426</v>
      </c>
      <c r="N217">
        <v>181</v>
      </c>
      <c r="O217">
        <v>107.629</v>
      </c>
      <c r="P217">
        <v>243</v>
      </c>
      <c r="Q217">
        <v>-4.5695399999999999</v>
      </c>
      <c r="R217">
        <v>216</v>
      </c>
      <c r="S217">
        <f t="shared" si="77"/>
        <v>-6.5341156920313573E-2</v>
      </c>
      <c r="T217">
        <f t="shared" si="78"/>
        <v>214</v>
      </c>
      <c r="U217">
        <f t="shared" si="79"/>
        <v>742702.03613907995</v>
      </c>
      <c r="V217">
        <f t="shared" si="80"/>
        <v>187</v>
      </c>
      <c r="W217">
        <f t="shared" si="81"/>
        <v>25.494855217674832</v>
      </c>
      <c r="X217">
        <f t="shared" si="82"/>
        <v>226</v>
      </c>
      <c r="Y217">
        <f t="shared" si="83"/>
        <v>220</v>
      </c>
      <c r="Z217">
        <v>0.37490000000000001</v>
      </c>
      <c r="AA217">
        <f t="shared" si="84"/>
        <v>207</v>
      </c>
      <c r="AB217">
        <v>0.373</v>
      </c>
      <c r="AC217">
        <f t="shared" si="85"/>
        <v>0.37395</v>
      </c>
      <c r="AD217">
        <f t="shared" si="86"/>
        <v>221</v>
      </c>
      <c r="AE217">
        <v>0.49430000000000002</v>
      </c>
      <c r="AF217">
        <f t="shared" si="87"/>
        <v>166</v>
      </c>
      <c r="AG217">
        <v>0.37180000000000002</v>
      </c>
      <c r="AH217">
        <f t="shared" si="88"/>
        <v>213</v>
      </c>
      <c r="AI217">
        <f t="shared" si="89"/>
        <v>203.5</v>
      </c>
      <c r="AJ217">
        <f>IF(C217=1,(AI217/Z217),REF)</f>
        <v>542.81141637770065</v>
      </c>
      <c r="AK217">
        <f t="shared" si="90"/>
        <v>208</v>
      </c>
      <c r="AL217">
        <f>IF(B217=1,(AI217/AC217),REF)</f>
        <v>544.1903997860677</v>
      </c>
      <c r="AM217">
        <f t="shared" si="91"/>
        <v>210</v>
      </c>
      <c r="AN217">
        <f t="shared" si="92"/>
        <v>208</v>
      </c>
      <c r="AO217" t="str">
        <f t="shared" si="93"/>
        <v>Lamar</v>
      </c>
      <c r="AP217">
        <f t="shared" si="94"/>
        <v>0.22585234035157703</v>
      </c>
      <c r="AQ217">
        <f t="shared" si="95"/>
        <v>0.22539331553193112</v>
      </c>
      <c r="AR217">
        <f t="shared" si="96"/>
        <v>0.55125585513526809</v>
      </c>
      <c r="AS217" t="str">
        <f t="shared" si="97"/>
        <v>Lamar</v>
      </c>
      <c r="AT217">
        <f t="shared" si="98"/>
        <v>216</v>
      </c>
      <c r="AU217">
        <f t="shared" si="99"/>
        <v>215</v>
      </c>
      <c r="AV217">
        <v>210</v>
      </c>
      <c r="AW217" t="str">
        <f t="shared" si="100"/>
        <v>Lamar</v>
      </c>
      <c r="AX217" t="str">
        <f t="shared" si="101"/>
        <v/>
      </c>
      <c r="AY217">
        <v>216</v>
      </c>
      <c r="BG217" t="s">
        <v>241</v>
      </c>
      <c r="BH217">
        <v>130.96144528275764</v>
      </c>
    </row>
    <row r="218" spans="2:60" x14ac:dyDescent="0.25">
      <c r="B218">
        <v>1</v>
      </c>
      <c r="C218">
        <v>1</v>
      </c>
      <c r="D218" t="s">
        <v>355</v>
      </c>
      <c r="E218">
        <v>65.361400000000003</v>
      </c>
      <c r="F218">
        <v>327</v>
      </c>
      <c r="G218">
        <v>65.080100000000002</v>
      </c>
      <c r="H218">
        <v>297</v>
      </c>
      <c r="I218">
        <v>96.798199999999994</v>
      </c>
      <c r="J218">
        <v>310</v>
      </c>
      <c r="K218">
        <v>97.921899999999994</v>
      </c>
      <c r="L218">
        <v>288</v>
      </c>
      <c r="M218">
        <v>100.646</v>
      </c>
      <c r="N218">
        <v>119</v>
      </c>
      <c r="O218">
        <v>102.837</v>
      </c>
      <c r="P218">
        <v>146</v>
      </c>
      <c r="Q218">
        <v>-4.9148800000000001</v>
      </c>
      <c r="R218">
        <v>221</v>
      </c>
      <c r="S218">
        <f t="shared" si="77"/>
        <v>-7.5198817650784858E-2</v>
      </c>
      <c r="T218">
        <f t="shared" si="78"/>
        <v>225</v>
      </c>
      <c r="U218">
        <f t="shared" si="79"/>
        <v>626730.75811240892</v>
      </c>
      <c r="V218">
        <f t="shared" si="80"/>
        <v>313</v>
      </c>
      <c r="W218">
        <f t="shared" si="81"/>
        <v>25.358157333007821</v>
      </c>
      <c r="X218">
        <f t="shared" si="82"/>
        <v>220</v>
      </c>
      <c r="Y218">
        <f t="shared" si="83"/>
        <v>222.5</v>
      </c>
      <c r="Z218">
        <v>0.38179999999999997</v>
      </c>
      <c r="AA218">
        <f t="shared" si="84"/>
        <v>204</v>
      </c>
      <c r="AB218">
        <v>0.37190000000000001</v>
      </c>
      <c r="AC218">
        <f t="shared" si="85"/>
        <v>0.37685000000000002</v>
      </c>
      <c r="AD218">
        <f t="shared" si="86"/>
        <v>220</v>
      </c>
      <c r="AE218">
        <v>0.34660000000000002</v>
      </c>
      <c r="AF218">
        <f t="shared" si="87"/>
        <v>224</v>
      </c>
      <c r="AG218">
        <v>0.31190000000000001</v>
      </c>
      <c r="AH218">
        <f t="shared" si="88"/>
        <v>246</v>
      </c>
      <c r="AI218">
        <f t="shared" si="89"/>
        <v>241.75</v>
      </c>
      <c r="AJ218">
        <f>IF(C218=1,(AI218/Z218),REF)</f>
        <v>633.18491356731272</v>
      </c>
      <c r="AK218">
        <f t="shared" si="90"/>
        <v>224</v>
      </c>
      <c r="AL218">
        <f>IF(B218=1,(AI218/AC218),REF)</f>
        <v>641.50192384237755</v>
      </c>
      <c r="AM218">
        <f t="shared" si="91"/>
        <v>232</v>
      </c>
      <c r="AN218">
        <f t="shared" si="92"/>
        <v>220</v>
      </c>
      <c r="AO218" t="str">
        <f t="shared" si="93"/>
        <v>Valparaiso</v>
      </c>
      <c r="AP218">
        <f t="shared" si="94"/>
        <v>0.22649411399814454</v>
      </c>
      <c r="AQ218">
        <f t="shared" si="95"/>
        <v>0.22343505205994579</v>
      </c>
      <c r="AR218">
        <f t="shared" si="96"/>
        <v>0.5506119850971315</v>
      </c>
      <c r="AS218" t="str">
        <f t="shared" si="97"/>
        <v>Valparaiso</v>
      </c>
      <c r="AT218">
        <f t="shared" si="98"/>
        <v>217</v>
      </c>
      <c r="AU218">
        <f t="shared" si="99"/>
        <v>219</v>
      </c>
      <c r="AV218">
        <v>224</v>
      </c>
      <c r="AW218" t="str">
        <f t="shared" si="100"/>
        <v>Valparaiso</v>
      </c>
      <c r="AX218" t="str">
        <f t="shared" si="101"/>
        <v/>
      </c>
      <c r="AY218">
        <v>217</v>
      </c>
      <c r="BG218" t="s">
        <v>242</v>
      </c>
      <c r="BH218">
        <v>3895.3488372093025</v>
      </c>
    </row>
    <row r="219" spans="2:60" x14ac:dyDescent="0.25">
      <c r="B219">
        <v>1</v>
      </c>
      <c r="C219">
        <v>1</v>
      </c>
      <c r="D219" t="s">
        <v>114</v>
      </c>
      <c r="E219">
        <v>78.986199999999997</v>
      </c>
      <c r="F219">
        <v>1</v>
      </c>
      <c r="G219">
        <v>77.3827</v>
      </c>
      <c r="H219">
        <v>1</v>
      </c>
      <c r="I219">
        <v>99.694000000000003</v>
      </c>
      <c r="J219">
        <v>259</v>
      </c>
      <c r="K219">
        <v>101.85599999999999</v>
      </c>
      <c r="L219">
        <v>217</v>
      </c>
      <c r="M219">
        <v>102.586</v>
      </c>
      <c r="N219">
        <v>163</v>
      </c>
      <c r="O219">
        <v>105.10899999999999</v>
      </c>
      <c r="P219">
        <v>190</v>
      </c>
      <c r="Q219">
        <v>-3.2530700000000001</v>
      </c>
      <c r="R219">
        <v>202</v>
      </c>
      <c r="S219">
        <f t="shared" si="77"/>
        <v>-4.1184409428482449E-2</v>
      </c>
      <c r="T219">
        <f t="shared" si="78"/>
        <v>196</v>
      </c>
      <c r="U219">
        <f t="shared" si="79"/>
        <v>819453.76404664305</v>
      </c>
      <c r="V219">
        <f t="shared" si="80"/>
        <v>90</v>
      </c>
      <c r="W219">
        <f t="shared" si="81"/>
        <v>21.730645459767331</v>
      </c>
      <c r="X219">
        <f t="shared" si="82"/>
        <v>49</v>
      </c>
      <c r="Y219">
        <f t="shared" si="83"/>
        <v>122.5</v>
      </c>
      <c r="Z219">
        <v>0.32250000000000001</v>
      </c>
      <c r="AA219">
        <f t="shared" si="84"/>
        <v>241</v>
      </c>
      <c r="AB219">
        <v>0.51200000000000001</v>
      </c>
      <c r="AC219">
        <f t="shared" si="85"/>
        <v>0.41725000000000001</v>
      </c>
      <c r="AD219">
        <f t="shared" si="86"/>
        <v>200</v>
      </c>
      <c r="AE219">
        <v>0.15709999999999999</v>
      </c>
      <c r="AF219">
        <f t="shared" si="87"/>
        <v>314</v>
      </c>
      <c r="AG219">
        <v>0.36930000000000002</v>
      </c>
      <c r="AH219">
        <f t="shared" si="88"/>
        <v>215</v>
      </c>
      <c r="AI219">
        <f t="shared" si="89"/>
        <v>189.58333333333334</v>
      </c>
      <c r="AJ219">
        <f>IF(C219=1,(AI219/Z219),REF)</f>
        <v>587.85529715762277</v>
      </c>
      <c r="AK219">
        <f t="shared" si="90"/>
        <v>216</v>
      </c>
      <c r="AL219">
        <f>IF(B219=1,(AI219/AC219),REF)</f>
        <v>454.36389055322547</v>
      </c>
      <c r="AM219">
        <f t="shared" si="91"/>
        <v>197</v>
      </c>
      <c r="AN219">
        <f t="shared" si="92"/>
        <v>197</v>
      </c>
      <c r="AO219" t="str">
        <f t="shared" si="93"/>
        <v>FIU</v>
      </c>
      <c r="AP219">
        <f t="shared" si="94"/>
        <v>0.1927421625763957</v>
      </c>
      <c r="AQ219">
        <f t="shared" si="95"/>
        <v>0.25606990862443002</v>
      </c>
      <c r="AR219">
        <f t="shared" si="96"/>
        <v>0.5500647482288441</v>
      </c>
      <c r="AS219" t="str">
        <f t="shared" si="97"/>
        <v>FIU</v>
      </c>
      <c r="AT219">
        <f t="shared" si="98"/>
        <v>218</v>
      </c>
      <c r="AU219">
        <f t="shared" si="99"/>
        <v>205</v>
      </c>
      <c r="AV219">
        <v>209</v>
      </c>
      <c r="AW219" t="str">
        <f t="shared" si="100"/>
        <v>FIU</v>
      </c>
      <c r="AX219" t="str">
        <f t="shared" si="101"/>
        <v/>
      </c>
      <c r="AY219">
        <v>218</v>
      </c>
      <c r="BG219" t="s">
        <v>243</v>
      </c>
      <c r="BH219">
        <v>161.08339272986458</v>
      </c>
    </row>
    <row r="220" spans="2:60" x14ac:dyDescent="0.25">
      <c r="B220">
        <v>1</v>
      </c>
      <c r="C220">
        <v>1</v>
      </c>
      <c r="D220" t="s">
        <v>293</v>
      </c>
      <c r="E220">
        <v>68.442999999999998</v>
      </c>
      <c r="F220">
        <v>209</v>
      </c>
      <c r="G220">
        <v>66.194000000000003</v>
      </c>
      <c r="H220">
        <v>242</v>
      </c>
      <c r="I220">
        <v>103.422</v>
      </c>
      <c r="J220">
        <v>162</v>
      </c>
      <c r="K220">
        <v>102.98</v>
      </c>
      <c r="L220">
        <v>196</v>
      </c>
      <c r="M220">
        <v>105.759</v>
      </c>
      <c r="N220">
        <v>245</v>
      </c>
      <c r="O220">
        <v>107.47</v>
      </c>
      <c r="P220">
        <v>239</v>
      </c>
      <c r="Q220">
        <v>-4.4896099999999999</v>
      </c>
      <c r="R220">
        <v>212</v>
      </c>
      <c r="S220">
        <f t="shared" si="77"/>
        <v>-6.5602033809154997E-2</v>
      </c>
      <c r="T220">
        <f t="shared" si="78"/>
        <v>215</v>
      </c>
      <c r="U220">
        <f t="shared" si="79"/>
        <v>725829.82921719993</v>
      </c>
      <c r="V220">
        <f t="shared" si="80"/>
        <v>204</v>
      </c>
      <c r="W220">
        <f t="shared" si="81"/>
        <v>25.985469075735075</v>
      </c>
      <c r="X220">
        <f t="shared" si="82"/>
        <v>250</v>
      </c>
      <c r="Y220">
        <f t="shared" si="83"/>
        <v>232.5</v>
      </c>
      <c r="Z220">
        <v>0.36159999999999998</v>
      </c>
      <c r="AA220">
        <f t="shared" si="84"/>
        <v>214</v>
      </c>
      <c r="AB220">
        <v>0.4012</v>
      </c>
      <c r="AC220">
        <f t="shared" si="85"/>
        <v>0.38139999999999996</v>
      </c>
      <c r="AD220">
        <f t="shared" si="86"/>
        <v>215</v>
      </c>
      <c r="AE220">
        <v>0.48649999999999999</v>
      </c>
      <c r="AF220">
        <f t="shared" si="87"/>
        <v>174</v>
      </c>
      <c r="AG220">
        <v>0.3</v>
      </c>
      <c r="AH220">
        <f t="shared" si="88"/>
        <v>250</v>
      </c>
      <c r="AI220">
        <f t="shared" si="89"/>
        <v>215.08333333333334</v>
      </c>
      <c r="AJ220">
        <f>IF(C220=1,(AI220/Z220),REF)</f>
        <v>594.81010324483782</v>
      </c>
      <c r="AK220">
        <f t="shared" si="90"/>
        <v>218</v>
      </c>
      <c r="AL220">
        <f>IF(B220=1,(AI220/AC220),REF)</f>
        <v>563.93113092116766</v>
      </c>
      <c r="AM220">
        <f t="shared" si="91"/>
        <v>213</v>
      </c>
      <c r="AN220">
        <f t="shared" si="92"/>
        <v>213</v>
      </c>
      <c r="AO220" t="str">
        <f t="shared" si="93"/>
        <v>South Alabama</v>
      </c>
      <c r="AP220">
        <f t="shared" si="94"/>
        <v>0.21585625611655485</v>
      </c>
      <c r="AQ220">
        <f t="shared" si="95"/>
        <v>0.22906601671739094</v>
      </c>
      <c r="AR220">
        <f t="shared" si="96"/>
        <v>0.54815282993759296</v>
      </c>
      <c r="AS220" t="str">
        <f t="shared" si="97"/>
        <v>South Alabama</v>
      </c>
      <c r="AT220">
        <f t="shared" si="98"/>
        <v>219</v>
      </c>
      <c r="AU220">
        <f t="shared" si="99"/>
        <v>215.66666666666666</v>
      </c>
      <c r="AV220">
        <v>217</v>
      </c>
      <c r="AW220" t="str">
        <f t="shared" si="100"/>
        <v>South Alabama</v>
      </c>
      <c r="AX220" t="str">
        <f t="shared" si="101"/>
        <v/>
      </c>
      <c r="AY220">
        <v>219</v>
      </c>
      <c r="BG220" t="s">
        <v>244</v>
      </c>
      <c r="BH220">
        <v>439.07652843095343</v>
      </c>
    </row>
    <row r="221" spans="2:60" x14ac:dyDescent="0.25">
      <c r="B221">
        <v>1</v>
      </c>
      <c r="C221">
        <v>1</v>
      </c>
      <c r="D221" t="s">
        <v>174</v>
      </c>
      <c r="E221">
        <v>72.593900000000005</v>
      </c>
      <c r="F221">
        <v>34</v>
      </c>
      <c r="G221">
        <v>71.404799999999994</v>
      </c>
      <c r="H221">
        <v>30</v>
      </c>
      <c r="I221">
        <v>99.936400000000006</v>
      </c>
      <c r="J221">
        <v>251</v>
      </c>
      <c r="K221">
        <v>101.027</v>
      </c>
      <c r="L221">
        <v>241</v>
      </c>
      <c r="M221">
        <v>105.367</v>
      </c>
      <c r="N221">
        <v>237</v>
      </c>
      <c r="O221">
        <v>106.02200000000001</v>
      </c>
      <c r="P221">
        <v>211</v>
      </c>
      <c r="Q221">
        <v>-4.9949700000000004</v>
      </c>
      <c r="R221">
        <v>223</v>
      </c>
      <c r="S221">
        <f t="shared" si="77"/>
        <v>-6.8807434233454937E-2</v>
      </c>
      <c r="T221">
        <f t="shared" si="78"/>
        <v>221</v>
      </c>
      <c r="U221">
        <f t="shared" si="79"/>
        <v>740926.35395155323</v>
      </c>
      <c r="V221">
        <f t="shared" si="80"/>
        <v>190</v>
      </c>
      <c r="W221">
        <f t="shared" si="81"/>
        <v>23.973611277880881</v>
      </c>
      <c r="X221">
        <f t="shared" si="82"/>
        <v>152</v>
      </c>
      <c r="Y221">
        <f t="shared" si="83"/>
        <v>186.5</v>
      </c>
      <c r="Z221">
        <v>0.3846</v>
      </c>
      <c r="AA221">
        <f t="shared" si="84"/>
        <v>202</v>
      </c>
      <c r="AB221">
        <v>0.32419999999999999</v>
      </c>
      <c r="AC221">
        <f t="shared" si="85"/>
        <v>0.35439999999999999</v>
      </c>
      <c r="AD221">
        <f t="shared" si="86"/>
        <v>230</v>
      </c>
      <c r="AE221">
        <v>0.35299999999999998</v>
      </c>
      <c r="AF221">
        <f t="shared" si="87"/>
        <v>223</v>
      </c>
      <c r="AG221">
        <v>0.4037</v>
      </c>
      <c r="AH221">
        <f t="shared" si="88"/>
        <v>200</v>
      </c>
      <c r="AI221">
        <f t="shared" si="89"/>
        <v>208.41666666666666</v>
      </c>
      <c r="AJ221">
        <f>IF(C221=1,(AI221/Z221),REF)</f>
        <v>541.90500953371463</v>
      </c>
      <c r="AK221">
        <f t="shared" si="90"/>
        <v>207</v>
      </c>
      <c r="AL221">
        <f>IF(B221=1,(AI221/AC221),REF)</f>
        <v>588.08314522197134</v>
      </c>
      <c r="AM221">
        <f t="shared" si="91"/>
        <v>218</v>
      </c>
      <c r="AN221">
        <f t="shared" si="92"/>
        <v>207</v>
      </c>
      <c r="AO221" t="str">
        <f t="shared" si="93"/>
        <v>Long Beach St.</v>
      </c>
      <c r="AP221">
        <f t="shared" si="94"/>
        <v>0.23173467088181163</v>
      </c>
      <c r="AQ221">
        <f t="shared" si="95"/>
        <v>0.21195927340196119</v>
      </c>
      <c r="AR221">
        <f t="shared" si="96"/>
        <v>0.54754699804964657</v>
      </c>
      <c r="AS221" t="str">
        <f t="shared" si="97"/>
        <v>Long Beach St.</v>
      </c>
      <c r="AT221">
        <f t="shared" si="98"/>
        <v>220</v>
      </c>
      <c r="AU221">
        <f t="shared" si="99"/>
        <v>219</v>
      </c>
      <c r="AV221">
        <v>229</v>
      </c>
      <c r="AW221" t="str">
        <f t="shared" si="100"/>
        <v>Long Beach St.</v>
      </c>
      <c r="AX221" t="str">
        <f t="shared" si="101"/>
        <v/>
      </c>
      <c r="AY221">
        <v>220</v>
      </c>
      <c r="BG221" t="s">
        <v>245</v>
      </c>
      <c r="BH221">
        <v>498.82247392620837</v>
      </c>
    </row>
    <row r="222" spans="2:60" x14ac:dyDescent="0.25">
      <c r="B222">
        <v>1</v>
      </c>
      <c r="C222">
        <v>1</v>
      </c>
      <c r="D222" t="s">
        <v>366</v>
      </c>
      <c r="E222">
        <v>71.561700000000002</v>
      </c>
      <c r="F222">
        <v>59</v>
      </c>
      <c r="G222">
        <v>70.458600000000004</v>
      </c>
      <c r="H222">
        <v>49</v>
      </c>
      <c r="I222">
        <v>104.393</v>
      </c>
      <c r="J222">
        <v>145</v>
      </c>
      <c r="K222">
        <v>105.898</v>
      </c>
      <c r="L222">
        <v>143</v>
      </c>
      <c r="M222">
        <v>110.464</v>
      </c>
      <c r="N222">
        <v>318</v>
      </c>
      <c r="O222">
        <v>110.208</v>
      </c>
      <c r="P222">
        <v>291</v>
      </c>
      <c r="Q222">
        <v>-4.31013</v>
      </c>
      <c r="R222">
        <v>210</v>
      </c>
      <c r="S222">
        <f t="shared" si="77"/>
        <v>-6.0227747524164495E-2</v>
      </c>
      <c r="T222">
        <f t="shared" si="78"/>
        <v>210</v>
      </c>
      <c r="U222">
        <f t="shared" si="79"/>
        <v>802520.55552712677</v>
      </c>
      <c r="V222">
        <f t="shared" si="80"/>
        <v>107</v>
      </c>
      <c r="W222">
        <f t="shared" si="81"/>
        <v>25.87380762343334</v>
      </c>
      <c r="X222">
        <f t="shared" si="82"/>
        <v>243</v>
      </c>
      <c r="Y222">
        <f t="shared" si="83"/>
        <v>226.5</v>
      </c>
      <c r="Z222">
        <v>0.33439999999999998</v>
      </c>
      <c r="AA222">
        <f t="shared" si="84"/>
        <v>232</v>
      </c>
      <c r="AB222">
        <v>0.45889999999999997</v>
      </c>
      <c r="AC222">
        <f t="shared" si="85"/>
        <v>0.39664999999999995</v>
      </c>
      <c r="AD222">
        <f t="shared" si="86"/>
        <v>210</v>
      </c>
      <c r="AE222">
        <v>0.30959999999999999</v>
      </c>
      <c r="AF222">
        <f t="shared" si="87"/>
        <v>240</v>
      </c>
      <c r="AG222">
        <v>0.4577</v>
      </c>
      <c r="AH222">
        <f t="shared" si="88"/>
        <v>181</v>
      </c>
      <c r="AI222">
        <f t="shared" si="89"/>
        <v>195.75</v>
      </c>
      <c r="AJ222">
        <f>IF(C222=1,(AI222/Z222),REF)</f>
        <v>585.37679425837325</v>
      </c>
      <c r="AK222">
        <f t="shared" si="90"/>
        <v>215</v>
      </c>
      <c r="AL222">
        <f>IF(B222=1,(AI222/AC222),REF)</f>
        <v>493.50813059372251</v>
      </c>
      <c r="AM222">
        <f t="shared" si="91"/>
        <v>205</v>
      </c>
      <c r="AN222">
        <f t="shared" si="92"/>
        <v>205</v>
      </c>
      <c r="AO222" t="str">
        <f t="shared" si="93"/>
        <v>Washington St.</v>
      </c>
      <c r="AP222">
        <f t="shared" si="94"/>
        <v>0.19993865703557623</v>
      </c>
      <c r="AQ222">
        <f t="shared" si="95"/>
        <v>0.24142409357403494</v>
      </c>
      <c r="AR222">
        <f t="shared" si="96"/>
        <v>0.54639444168446971</v>
      </c>
      <c r="AS222" t="str">
        <f t="shared" si="97"/>
        <v>Washington St.</v>
      </c>
      <c r="AT222">
        <f t="shared" si="98"/>
        <v>221</v>
      </c>
      <c r="AU222">
        <f t="shared" si="99"/>
        <v>212</v>
      </c>
      <c r="AV222">
        <v>219</v>
      </c>
      <c r="AW222" t="str">
        <f t="shared" si="100"/>
        <v>Washington St.</v>
      </c>
      <c r="AX222" t="str">
        <f t="shared" si="101"/>
        <v/>
      </c>
      <c r="AY222">
        <v>221</v>
      </c>
      <c r="BG222" t="s">
        <v>246</v>
      </c>
      <c r="BH222">
        <v>71.501409633495285</v>
      </c>
    </row>
    <row r="223" spans="2:60" x14ac:dyDescent="0.25">
      <c r="B223">
        <v>1</v>
      </c>
      <c r="C223">
        <v>1</v>
      </c>
      <c r="D223" t="s">
        <v>113</v>
      </c>
      <c r="E223">
        <v>67.889499999999998</v>
      </c>
      <c r="F223">
        <v>237</v>
      </c>
      <c r="G223">
        <v>66.774199999999993</v>
      </c>
      <c r="H223">
        <v>214</v>
      </c>
      <c r="I223">
        <v>108.37</v>
      </c>
      <c r="J223">
        <v>65</v>
      </c>
      <c r="K223">
        <v>106.184</v>
      </c>
      <c r="L223">
        <v>137</v>
      </c>
      <c r="M223">
        <v>104.709</v>
      </c>
      <c r="N223">
        <v>214</v>
      </c>
      <c r="O223">
        <v>110.432</v>
      </c>
      <c r="P223">
        <v>295</v>
      </c>
      <c r="Q223">
        <v>-4.2487000000000004</v>
      </c>
      <c r="R223">
        <v>208</v>
      </c>
      <c r="S223">
        <f t="shared" si="77"/>
        <v>-6.2572268171072185E-2</v>
      </c>
      <c r="T223">
        <f t="shared" si="78"/>
        <v>212</v>
      </c>
      <c r="U223">
        <f t="shared" si="79"/>
        <v>765456.95408291195</v>
      </c>
      <c r="V223">
        <f t="shared" si="80"/>
        <v>153</v>
      </c>
      <c r="W223">
        <f t="shared" si="81"/>
        <v>27.362091447664461</v>
      </c>
      <c r="X223">
        <f t="shared" si="82"/>
        <v>311</v>
      </c>
      <c r="Y223">
        <f t="shared" si="83"/>
        <v>261.5</v>
      </c>
      <c r="Z223">
        <v>0.37569999999999998</v>
      </c>
      <c r="AA223">
        <f t="shared" si="84"/>
        <v>206</v>
      </c>
      <c r="AB223">
        <v>0.34039999999999998</v>
      </c>
      <c r="AC223">
        <f t="shared" si="85"/>
        <v>0.35804999999999998</v>
      </c>
      <c r="AD223">
        <f t="shared" si="86"/>
        <v>229</v>
      </c>
      <c r="AE223">
        <v>0.437</v>
      </c>
      <c r="AF223">
        <f t="shared" si="87"/>
        <v>196</v>
      </c>
      <c r="AG223">
        <v>0.31330000000000002</v>
      </c>
      <c r="AH223">
        <f t="shared" si="88"/>
        <v>242</v>
      </c>
      <c r="AI223">
        <f t="shared" si="89"/>
        <v>215.58333333333334</v>
      </c>
      <c r="AJ223">
        <f>IF(C223=1,(AI223/Z223),REF)</f>
        <v>573.81776239907731</v>
      </c>
      <c r="AK223">
        <f t="shared" si="90"/>
        <v>214</v>
      </c>
      <c r="AL223">
        <f>IF(B223=1,(AI223/AC223),REF)</f>
        <v>602.10398920076341</v>
      </c>
      <c r="AM223">
        <f t="shared" si="91"/>
        <v>226</v>
      </c>
      <c r="AN223">
        <f t="shared" si="92"/>
        <v>214</v>
      </c>
      <c r="AO223" t="str">
        <f t="shared" si="93"/>
        <v>Fairleigh Dickinson</v>
      </c>
      <c r="AP223">
        <f t="shared" si="94"/>
        <v>0.22508048816930082</v>
      </c>
      <c r="AQ223">
        <f t="shared" si="95"/>
        <v>0.21363829815362959</v>
      </c>
      <c r="AR223">
        <f t="shared" si="96"/>
        <v>0.54508282039830858</v>
      </c>
      <c r="AS223" t="str">
        <f t="shared" si="97"/>
        <v>Fairleigh Dickinson</v>
      </c>
      <c r="AT223">
        <f t="shared" si="98"/>
        <v>222</v>
      </c>
      <c r="AU223">
        <f t="shared" si="99"/>
        <v>221.66666666666666</v>
      </c>
      <c r="AV223">
        <v>221</v>
      </c>
      <c r="AW223" t="str">
        <f t="shared" si="100"/>
        <v>Fairleigh Dickinson</v>
      </c>
      <c r="AX223" t="str">
        <f t="shared" si="101"/>
        <v/>
      </c>
      <c r="AY223">
        <v>222</v>
      </c>
      <c r="BG223" t="s">
        <v>247</v>
      </c>
      <c r="BH223">
        <v>66.431340778890103</v>
      </c>
    </row>
    <row r="224" spans="2:60" x14ac:dyDescent="0.25">
      <c r="B224">
        <v>1</v>
      </c>
      <c r="C224">
        <v>1</v>
      </c>
      <c r="D224" t="s">
        <v>186</v>
      </c>
      <c r="E224">
        <v>65.486000000000004</v>
      </c>
      <c r="F224">
        <v>324</v>
      </c>
      <c r="G224">
        <v>64.3489</v>
      </c>
      <c r="H224">
        <v>323</v>
      </c>
      <c r="I224">
        <v>101.97799999999999</v>
      </c>
      <c r="J224">
        <v>205</v>
      </c>
      <c r="K224">
        <v>100.03400000000001</v>
      </c>
      <c r="L224">
        <v>255</v>
      </c>
      <c r="M224">
        <v>104.73399999999999</v>
      </c>
      <c r="N224">
        <v>215</v>
      </c>
      <c r="O224">
        <v>109.54</v>
      </c>
      <c r="P224">
        <v>273</v>
      </c>
      <c r="Q224">
        <v>-9.5055800000000001</v>
      </c>
      <c r="R224">
        <v>274</v>
      </c>
      <c r="S224">
        <f t="shared" si="77"/>
        <v>-0.14516079772775861</v>
      </c>
      <c r="T224">
        <f t="shared" si="78"/>
        <v>282</v>
      </c>
      <c r="U224">
        <f t="shared" si="79"/>
        <v>655305.38050181617</v>
      </c>
      <c r="V224">
        <f t="shared" si="80"/>
        <v>293</v>
      </c>
      <c r="W224">
        <f t="shared" si="81"/>
        <v>28.000637216026309</v>
      </c>
      <c r="X224">
        <f t="shared" si="82"/>
        <v>330</v>
      </c>
      <c r="Y224">
        <f t="shared" si="83"/>
        <v>306</v>
      </c>
      <c r="Z224">
        <v>0.4163</v>
      </c>
      <c r="AA224">
        <f t="shared" si="84"/>
        <v>187</v>
      </c>
      <c r="AB224">
        <v>0.23980000000000001</v>
      </c>
      <c r="AC224">
        <f t="shared" si="85"/>
        <v>0.32805000000000001</v>
      </c>
      <c r="AD224">
        <f t="shared" si="86"/>
        <v>245</v>
      </c>
      <c r="AE224">
        <v>0.29559999999999997</v>
      </c>
      <c r="AF224">
        <f t="shared" si="87"/>
        <v>248</v>
      </c>
      <c r="AG224">
        <v>0.45619999999999999</v>
      </c>
      <c r="AH224">
        <f t="shared" si="88"/>
        <v>183</v>
      </c>
      <c r="AI224">
        <f t="shared" si="89"/>
        <v>259.5</v>
      </c>
      <c r="AJ224">
        <f>IF(C224=1,(AI224/Z224),REF)</f>
        <v>623.34854672111453</v>
      </c>
      <c r="AK224">
        <f t="shared" si="90"/>
        <v>223</v>
      </c>
      <c r="AL224">
        <f>IF(B224=1,(AI224/AC224),REF)</f>
        <v>791.03795153177862</v>
      </c>
      <c r="AM224">
        <f t="shared" si="91"/>
        <v>251</v>
      </c>
      <c r="AN224">
        <f t="shared" si="92"/>
        <v>223</v>
      </c>
      <c r="AO224" t="str">
        <f t="shared" si="93"/>
        <v>Marist</v>
      </c>
      <c r="AP224">
        <f t="shared" si="94"/>
        <v>0.24734741038805086</v>
      </c>
      <c r="AQ224">
        <f t="shared" si="95"/>
        <v>0.19046838184737222</v>
      </c>
      <c r="AR224">
        <f t="shared" si="96"/>
        <v>0.54463377573545302</v>
      </c>
      <c r="AS224" t="str">
        <f t="shared" si="97"/>
        <v>Marist</v>
      </c>
      <c r="AT224">
        <f t="shared" si="98"/>
        <v>223</v>
      </c>
      <c r="AU224">
        <f t="shared" si="99"/>
        <v>230.33333333333334</v>
      </c>
      <c r="AV224">
        <v>227</v>
      </c>
      <c r="AW224" t="str">
        <f t="shared" si="100"/>
        <v>Marist</v>
      </c>
      <c r="AX224" t="str">
        <f t="shared" si="101"/>
        <v/>
      </c>
      <c r="AY224">
        <v>223</v>
      </c>
      <c r="BG224" t="s">
        <v>248</v>
      </c>
      <c r="BH224">
        <v>227.99944390379534</v>
      </c>
    </row>
    <row r="225" spans="2:60" x14ac:dyDescent="0.25">
      <c r="B225">
        <v>1</v>
      </c>
      <c r="C225">
        <v>1</v>
      </c>
      <c r="D225" t="s">
        <v>296</v>
      </c>
      <c r="E225">
        <v>68.242800000000003</v>
      </c>
      <c r="F225">
        <v>220</v>
      </c>
      <c r="G225">
        <v>66.7774</v>
      </c>
      <c r="H225">
        <v>213</v>
      </c>
      <c r="I225">
        <v>101.842</v>
      </c>
      <c r="J225">
        <v>209</v>
      </c>
      <c r="K225">
        <v>100.34</v>
      </c>
      <c r="L225">
        <v>253</v>
      </c>
      <c r="M225">
        <v>105.012</v>
      </c>
      <c r="N225">
        <v>224</v>
      </c>
      <c r="O225">
        <v>106.044</v>
      </c>
      <c r="P225">
        <v>212</v>
      </c>
      <c r="Q225">
        <v>-5.7033800000000001</v>
      </c>
      <c r="R225">
        <v>229</v>
      </c>
      <c r="S225">
        <f t="shared" si="77"/>
        <v>-8.3583909218261754E-2</v>
      </c>
      <c r="T225">
        <f t="shared" si="78"/>
        <v>229</v>
      </c>
      <c r="U225">
        <f t="shared" si="79"/>
        <v>687076.39926768013</v>
      </c>
      <c r="V225">
        <f t="shared" si="80"/>
        <v>259</v>
      </c>
      <c r="W225">
        <f t="shared" si="81"/>
        <v>25.510614736413171</v>
      </c>
      <c r="X225">
        <f t="shared" si="82"/>
        <v>227</v>
      </c>
      <c r="Y225">
        <f t="shared" si="83"/>
        <v>228</v>
      </c>
      <c r="Z225">
        <v>0.3533</v>
      </c>
      <c r="AA225">
        <f t="shared" si="84"/>
        <v>220</v>
      </c>
      <c r="AB225">
        <v>0.40660000000000002</v>
      </c>
      <c r="AC225">
        <f t="shared" si="85"/>
        <v>0.37995000000000001</v>
      </c>
      <c r="AD225">
        <f t="shared" si="86"/>
        <v>217</v>
      </c>
      <c r="AE225">
        <v>0.35449999999999998</v>
      </c>
      <c r="AF225">
        <f t="shared" si="87"/>
        <v>221</v>
      </c>
      <c r="AG225">
        <v>0.42820000000000003</v>
      </c>
      <c r="AH225">
        <f t="shared" si="88"/>
        <v>192</v>
      </c>
      <c r="AI225">
        <f t="shared" si="89"/>
        <v>224.33333333333334</v>
      </c>
      <c r="AJ225">
        <f>IF(C225=1,(AI225/Z225),REF)</f>
        <v>634.96556278894241</v>
      </c>
      <c r="AK225">
        <f t="shared" si="90"/>
        <v>226</v>
      </c>
      <c r="AL225">
        <f>IF(B225=1,(AI225/AC225),REF)</f>
        <v>590.42856516208269</v>
      </c>
      <c r="AM225">
        <f t="shared" si="91"/>
        <v>220</v>
      </c>
      <c r="AN225">
        <f t="shared" si="92"/>
        <v>217</v>
      </c>
      <c r="AO225" t="str">
        <f t="shared" si="93"/>
        <v>South Dakota</v>
      </c>
      <c r="AP225">
        <f t="shared" si="94"/>
        <v>0.20952829177963733</v>
      </c>
      <c r="AQ225">
        <f t="shared" si="95"/>
        <v>0.22714976659256828</v>
      </c>
      <c r="AR225">
        <f t="shared" si="96"/>
        <v>0.54406720682889231</v>
      </c>
      <c r="AS225" t="str">
        <f t="shared" si="97"/>
        <v>South Dakota</v>
      </c>
      <c r="AT225">
        <f t="shared" si="98"/>
        <v>224</v>
      </c>
      <c r="AU225">
        <f t="shared" si="99"/>
        <v>219.33333333333334</v>
      </c>
      <c r="AV225">
        <v>223</v>
      </c>
      <c r="AW225" t="str">
        <f t="shared" si="100"/>
        <v>South Dakota</v>
      </c>
      <c r="AX225" t="str">
        <f t="shared" si="101"/>
        <v/>
      </c>
      <c r="AY225">
        <v>224</v>
      </c>
      <c r="BG225" t="s">
        <v>249</v>
      </c>
      <c r="BH225">
        <v>154.77026289102113</v>
      </c>
    </row>
    <row r="226" spans="2:60" x14ac:dyDescent="0.25">
      <c r="B226">
        <v>1</v>
      </c>
      <c r="C226">
        <v>1</v>
      </c>
      <c r="D226" t="s">
        <v>374</v>
      </c>
      <c r="E226">
        <v>68.663200000000003</v>
      </c>
      <c r="F226">
        <v>189</v>
      </c>
      <c r="G226">
        <v>68.483900000000006</v>
      </c>
      <c r="H226">
        <v>118</v>
      </c>
      <c r="I226">
        <v>105.026</v>
      </c>
      <c r="J226">
        <v>133</v>
      </c>
      <c r="K226">
        <v>103.309</v>
      </c>
      <c r="L226">
        <v>192</v>
      </c>
      <c r="M226">
        <v>109.36</v>
      </c>
      <c r="N226">
        <v>303</v>
      </c>
      <c r="O226">
        <v>107.96</v>
      </c>
      <c r="P226">
        <v>247</v>
      </c>
      <c r="Q226">
        <v>-4.6514800000000003</v>
      </c>
      <c r="R226">
        <v>219</v>
      </c>
      <c r="S226">
        <f t="shared" si="77"/>
        <v>-6.773642941197025E-2</v>
      </c>
      <c r="T226">
        <f t="shared" si="78"/>
        <v>218</v>
      </c>
      <c r="U226">
        <f t="shared" si="79"/>
        <v>732825.13216379914</v>
      </c>
      <c r="V226">
        <f t="shared" si="80"/>
        <v>200</v>
      </c>
      <c r="W226">
        <f t="shared" si="81"/>
        <v>26.09135067462767</v>
      </c>
      <c r="X226">
        <f t="shared" si="82"/>
        <v>254</v>
      </c>
      <c r="Y226">
        <f t="shared" si="83"/>
        <v>236</v>
      </c>
      <c r="Z226">
        <v>0.36059999999999998</v>
      </c>
      <c r="AA226">
        <f t="shared" si="84"/>
        <v>215</v>
      </c>
      <c r="AB226">
        <v>0.38140000000000002</v>
      </c>
      <c r="AC226">
        <f t="shared" si="85"/>
        <v>0.371</v>
      </c>
      <c r="AD226">
        <f t="shared" si="86"/>
        <v>223</v>
      </c>
      <c r="AE226">
        <v>0.41149999999999998</v>
      </c>
      <c r="AF226">
        <f t="shared" si="87"/>
        <v>201</v>
      </c>
      <c r="AG226">
        <v>0.32469999999999999</v>
      </c>
      <c r="AH226">
        <f t="shared" si="88"/>
        <v>237</v>
      </c>
      <c r="AI226">
        <f t="shared" si="89"/>
        <v>219.16666666666666</v>
      </c>
      <c r="AJ226">
        <f>IF(C226=1,(AI226/Z226),REF)</f>
        <v>607.78332408948052</v>
      </c>
      <c r="AK226">
        <f t="shared" si="90"/>
        <v>219</v>
      </c>
      <c r="AL226">
        <f>IF(B226=1,(AI226/AC226),REF)</f>
        <v>590.74573225516622</v>
      </c>
      <c r="AM226">
        <f t="shared" si="91"/>
        <v>221</v>
      </c>
      <c r="AN226">
        <f t="shared" si="92"/>
        <v>219</v>
      </c>
      <c r="AO226" t="str">
        <f t="shared" si="93"/>
        <v>William &amp; Mary</v>
      </c>
      <c r="AP226">
        <f t="shared" si="94"/>
        <v>0.21479536047919084</v>
      </c>
      <c r="AQ226">
        <f t="shared" si="95"/>
        <v>0.22178717668012543</v>
      </c>
      <c r="AR226">
        <f t="shared" si="96"/>
        <v>0.54401959887667728</v>
      </c>
      <c r="AS226" t="str">
        <f t="shared" si="97"/>
        <v>William &amp; Mary</v>
      </c>
      <c r="AT226">
        <f t="shared" si="98"/>
        <v>225</v>
      </c>
      <c r="AU226">
        <f t="shared" si="99"/>
        <v>222.33333333333334</v>
      </c>
      <c r="AV226">
        <v>228</v>
      </c>
      <c r="AW226" t="str">
        <f t="shared" si="100"/>
        <v>William &amp; Mary</v>
      </c>
      <c r="AX226" t="str">
        <f t="shared" si="101"/>
        <v/>
      </c>
      <c r="AY226">
        <v>225</v>
      </c>
      <c r="BG226" t="s">
        <v>250</v>
      </c>
      <c r="BH226">
        <v>932.45901639344254</v>
      </c>
    </row>
    <row r="227" spans="2:60" x14ac:dyDescent="0.25">
      <c r="B227">
        <v>1</v>
      </c>
      <c r="C227">
        <v>1</v>
      </c>
      <c r="D227" t="s">
        <v>367</v>
      </c>
      <c r="E227">
        <v>72.793199999999999</v>
      </c>
      <c r="F227">
        <v>32</v>
      </c>
      <c r="G227">
        <v>70.968500000000006</v>
      </c>
      <c r="H227">
        <v>33</v>
      </c>
      <c r="I227">
        <v>104.86</v>
      </c>
      <c r="J227">
        <v>134</v>
      </c>
      <c r="K227">
        <v>101.315</v>
      </c>
      <c r="L227">
        <v>234</v>
      </c>
      <c r="M227">
        <v>102.986</v>
      </c>
      <c r="N227">
        <v>170</v>
      </c>
      <c r="O227">
        <v>106.372</v>
      </c>
      <c r="P227">
        <v>219</v>
      </c>
      <c r="Q227">
        <v>-5.05715</v>
      </c>
      <c r="R227">
        <v>224</v>
      </c>
      <c r="S227">
        <f t="shared" si="77"/>
        <v>-6.9470774742695779E-2</v>
      </c>
      <c r="T227">
        <f t="shared" si="78"/>
        <v>223</v>
      </c>
      <c r="U227">
        <f t="shared" si="79"/>
        <v>747202.48742126988</v>
      </c>
      <c r="V227">
        <f t="shared" si="80"/>
        <v>185</v>
      </c>
      <c r="W227">
        <f t="shared" si="81"/>
        <v>24.034379169946636</v>
      </c>
      <c r="X227">
        <f t="shared" si="82"/>
        <v>155</v>
      </c>
      <c r="Y227">
        <f t="shared" si="83"/>
        <v>189</v>
      </c>
      <c r="Z227">
        <v>0.3327</v>
      </c>
      <c r="AA227">
        <f t="shared" si="84"/>
        <v>234</v>
      </c>
      <c r="AB227">
        <v>0.43890000000000001</v>
      </c>
      <c r="AC227">
        <f t="shared" si="85"/>
        <v>0.38580000000000003</v>
      </c>
      <c r="AD227">
        <f t="shared" si="86"/>
        <v>212</v>
      </c>
      <c r="AE227">
        <v>0.18740000000000001</v>
      </c>
      <c r="AF227">
        <f t="shared" si="87"/>
        <v>297</v>
      </c>
      <c r="AG227">
        <v>0.35370000000000001</v>
      </c>
      <c r="AH227">
        <f t="shared" si="88"/>
        <v>224</v>
      </c>
      <c r="AI227">
        <f t="shared" si="89"/>
        <v>221.66666666666666</v>
      </c>
      <c r="AJ227">
        <f>IF(C227=1,(AI227/Z227),REF)</f>
        <v>666.26590521991784</v>
      </c>
      <c r="AK227">
        <f t="shared" si="90"/>
        <v>229</v>
      </c>
      <c r="AL227">
        <f>IF(B227=1,(AI227/AC227),REF)</f>
        <v>574.56367720753406</v>
      </c>
      <c r="AM227">
        <f t="shared" si="91"/>
        <v>216</v>
      </c>
      <c r="AN227">
        <f t="shared" si="92"/>
        <v>212</v>
      </c>
      <c r="AO227" t="str">
        <f t="shared" si="93"/>
        <v>Weber St.</v>
      </c>
      <c r="AP227">
        <f t="shared" si="94"/>
        <v>0.196364101173223</v>
      </c>
      <c r="AQ227">
        <f t="shared" si="95"/>
        <v>0.23127622432457673</v>
      </c>
      <c r="AR227">
        <f t="shared" si="96"/>
        <v>0.53953480048263192</v>
      </c>
      <c r="AS227" t="str">
        <f t="shared" si="97"/>
        <v>Weber St.</v>
      </c>
      <c r="AT227">
        <f t="shared" si="98"/>
        <v>226</v>
      </c>
      <c r="AU227">
        <f t="shared" si="99"/>
        <v>216.66666666666666</v>
      </c>
      <c r="AV227">
        <v>220</v>
      </c>
      <c r="AW227" t="str">
        <f t="shared" si="100"/>
        <v>Weber St.</v>
      </c>
      <c r="AX227" t="str">
        <f t="shared" si="101"/>
        <v/>
      </c>
      <c r="AY227">
        <v>226</v>
      </c>
      <c r="BG227" t="s">
        <v>251</v>
      </c>
      <c r="BH227">
        <v>56.641452344931913</v>
      </c>
    </row>
    <row r="228" spans="2:60" x14ac:dyDescent="0.25">
      <c r="B228">
        <v>1</v>
      </c>
      <c r="C228">
        <v>1</v>
      </c>
      <c r="D228" t="s">
        <v>66</v>
      </c>
      <c r="E228">
        <v>67.3977</v>
      </c>
      <c r="F228">
        <v>261</v>
      </c>
      <c r="G228">
        <v>65.293300000000002</v>
      </c>
      <c r="H228">
        <v>286</v>
      </c>
      <c r="I228">
        <v>102.349</v>
      </c>
      <c r="J228">
        <v>189</v>
      </c>
      <c r="K228">
        <v>102.465</v>
      </c>
      <c r="L228">
        <v>206</v>
      </c>
      <c r="M228">
        <v>106.371</v>
      </c>
      <c r="N228">
        <v>257</v>
      </c>
      <c r="O228">
        <v>107.629</v>
      </c>
      <c r="P228">
        <v>242</v>
      </c>
      <c r="Q228">
        <v>-5.1640199999999998</v>
      </c>
      <c r="R228">
        <v>226</v>
      </c>
      <c r="S228">
        <f t="shared" si="77"/>
        <v>-7.6619825305611344E-2</v>
      </c>
      <c r="T228">
        <f t="shared" si="78"/>
        <v>227</v>
      </c>
      <c r="U228">
        <f t="shared" si="79"/>
        <v>707613.58968968259</v>
      </c>
      <c r="V228">
        <f t="shared" si="80"/>
        <v>228</v>
      </c>
      <c r="W228">
        <f t="shared" si="81"/>
        <v>26.450982742029442</v>
      </c>
      <c r="X228">
        <f t="shared" si="82"/>
        <v>272</v>
      </c>
      <c r="Y228">
        <f t="shared" si="83"/>
        <v>249.5</v>
      </c>
      <c r="Z228">
        <v>0.35349999999999998</v>
      </c>
      <c r="AA228">
        <f t="shared" si="84"/>
        <v>219</v>
      </c>
      <c r="AB228">
        <v>0.38269999999999998</v>
      </c>
      <c r="AC228">
        <f t="shared" si="85"/>
        <v>0.36809999999999998</v>
      </c>
      <c r="AD228">
        <f t="shared" si="86"/>
        <v>225</v>
      </c>
      <c r="AE228">
        <v>0.22289999999999999</v>
      </c>
      <c r="AF228">
        <f t="shared" si="87"/>
        <v>284</v>
      </c>
      <c r="AG228">
        <v>0.38900000000000001</v>
      </c>
      <c r="AH228">
        <f t="shared" si="88"/>
        <v>209</v>
      </c>
      <c r="AI228">
        <f t="shared" si="89"/>
        <v>237.08333333333334</v>
      </c>
      <c r="AJ228">
        <f>IF(C228=1,(AI228/Z228),REF)</f>
        <v>670.67421027817079</v>
      </c>
      <c r="AK228">
        <f t="shared" si="90"/>
        <v>230</v>
      </c>
      <c r="AL228">
        <f>IF(B228=1,(AI228/AC228),REF)</f>
        <v>644.07316852304632</v>
      </c>
      <c r="AM228">
        <f t="shared" si="91"/>
        <v>233</v>
      </c>
      <c r="AN228">
        <f t="shared" si="92"/>
        <v>225</v>
      </c>
      <c r="AO228" t="str">
        <f t="shared" si="93"/>
        <v>Cal St. Bakersfield</v>
      </c>
      <c r="AP228">
        <f t="shared" si="94"/>
        <v>0.20850300070959663</v>
      </c>
      <c r="AQ228">
        <f t="shared" si="95"/>
        <v>0.21815987637672465</v>
      </c>
      <c r="AR228">
        <f t="shared" si="96"/>
        <v>0.53904118053012007</v>
      </c>
      <c r="AS228" t="str">
        <f t="shared" si="97"/>
        <v>Cal St. Bakersfield</v>
      </c>
      <c r="AT228">
        <f t="shared" si="98"/>
        <v>227</v>
      </c>
      <c r="AU228">
        <f t="shared" si="99"/>
        <v>225.66666666666666</v>
      </c>
      <c r="AV228">
        <v>232</v>
      </c>
      <c r="AW228" t="str">
        <f t="shared" si="100"/>
        <v>Cal St. Bakersfield</v>
      </c>
      <c r="AX228" t="str">
        <f t="shared" si="101"/>
        <v/>
      </c>
      <c r="AY228">
        <v>227</v>
      </c>
      <c r="BG228" t="s">
        <v>252</v>
      </c>
      <c r="BH228">
        <v>134.71351508966325</v>
      </c>
    </row>
    <row r="229" spans="2:60" x14ac:dyDescent="0.25">
      <c r="B229">
        <v>1</v>
      </c>
      <c r="C229">
        <v>1</v>
      </c>
      <c r="D229" t="s">
        <v>220</v>
      </c>
      <c r="E229">
        <v>74.137100000000004</v>
      </c>
      <c r="F229">
        <v>14</v>
      </c>
      <c r="G229">
        <v>72.656800000000004</v>
      </c>
      <c r="H229">
        <v>15</v>
      </c>
      <c r="I229">
        <v>101.962</v>
      </c>
      <c r="J229">
        <v>206</v>
      </c>
      <c r="K229">
        <v>103.911</v>
      </c>
      <c r="L229">
        <v>180</v>
      </c>
      <c r="M229">
        <v>104.783</v>
      </c>
      <c r="N229">
        <v>216</v>
      </c>
      <c r="O229">
        <v>105.512</v>
      </c>
      <c r="P229">
        <v>200</v>
      </c>
      <c r="Q229">
        <v>-1.60107</v>
      </c>
      <c r="R229">
        <v>183</v>
      </c>
      <c r="S229">
        <f t="shared" si="77"/>
        <v>-2.1595125787223928E-2</v>
      </c>
      <c r="T229">
        <f t="shared" si="78"/>
        <v>183</v>
      </c>
      <c r="U229">
        <f t="shared" si="79"/>
        <v>800495.03484476916</v>
      </c>
      <c r="V229">
        <f t="shared" si="80"/>
        <v>109</v>
      </c>
      <c r="W229">
        <f t="shared" si="81"/>
        <v>23.294177183857055</v>
      </c>
      <c r="X229">
        <f t="shared" si="82"/>
        <v>118</v>
      </c>
      <c r="Y229">
        <f t="shared" si="83"/>
        <v>150.5</v>
      </c>
      <c r="Z229">
        <v>0.26469999999999999</v>
      </c>
      <c r="AA229">
        <f t="shared" si="84"/>
        <v>265</v>
      </c>
      <c r="AB229">
        <v>0.61150000000000004</v>
      </c>
      <c r="AC229">
        <f t="shared" si="85"/>
        <v>0.43810000000000004</v>
      </c>
      <c r="AD229">
        <f t="shared" si="86"/>
        <v>194</v>
      </c>
      <c r="AE229">
        <v>0.26700000000000002</v>
      </c>
      <c r="AF229">
        <f t="shared" si="87"/>
        <v>264</v>
      </c>
      <c r="AG229">
        <v>0.34110000000000001</v>
      </c>
      <c r="AH229">
        <f t="shared" si="88"/>
        <v>230</v>
      </c>
      <c r="AI229">
        <f t="shared" si="89"/>
        <v>188.41666666666666</v>
      </c>
      <c r="AJ229">
        <f>IF(C229=1,(AI229/Z229),REF)</f>
        <v>711.81211434328168</v>
      </c>
      <c r="AK229">
        <f t="shared" si="90"/>
        <v>238</v>
      </c>
      <c r="AL229">
        <f>IF(B229=1,(AI229/AC229),REF)</f>
        <v>430.07684699079351</v>
      </c>
      <c r="AM229">
        <f t="shared" si="91"/>
        <v>190</v>
      </c>
      <c r="AN229">
        <f t="shared" si="92"/>
        <v>190</v>
      </c>
      <c r="AO229" t="str">
        <f t="shared" si="93"/>
        <v>New Mexico</v>
      </c>
      <c r="AP229">
        <f t="shared" si="94"/>
        <v>0.15519990672374823</v>
      </c>
      <c r="AQ229">
        <f t="shared" si="95"/>
        <v>0.27034679727779892</v>
      </c>
      <c r="AR229">
        <f t="shared" si="96"/>
        <v>0.53847667291098911</v>
      </c>
      <c r="AS229" t="str">
        <f t="shared" si="97"/>
        <v>New Mexico</v>
      </c>
      <c r="AT229">
        <f t="shared" si="98"/>
        <v>228</v>
      </c>
      <c r="AU229">
        <f t="shared" si="99"/>
        <v>204</v>
      </c>
      <c r="AV229">
        <v>207</v>
      </c>
      <c r="AW229" t="str">
        <f t="shared" si="100"/>
        <v>New Mexico</v>
      </c>
      <c r="AX229" t="str">
        <f t="shared" si="101"/>
        <v/>
      </c>
      <c r="AY229">
        <v>228</v>
      </c>
      <c r="BG229" t="s">
        <v>253</v>
      </c>
      <c r="BH229">
        <v>609.6597425767809</v>
      </c>
    </row>
    <row r="230" spans="2:60" x14ac:dyDescent="0.25">
      <c r="B230">
        <v>1</v>
      </c>
      <c r="C230">
        <v>1</v>
      </c>
      <c r="D230" t="s">
        <v>141</v>
      </c>
      <c r="E230">
        <v>65.002399999999994</v>
      </c>
      <c r="F230">
        <v>332</v>
      </c>
      <c r="G230">
        <v>63.4373</v>
      </c>
      <c r="H230">
        <v>335</v>
      </c>
      <c r="I230">
        <v>102.11499999999999</v>
      </c>
      <c r="J230">
        <v>197</v>
      </c>
      <c r="K230">
        <v>100.928</v>
      </c>
      <c r="L230">
        <v>243</v>
      </c>
      <c r="M230">
        <v>105.73399999999999</v>
      </c>
      <c r="N230">
        <v>244</v>
      </c>
      <c r="O230">
        <v>107.73099999999999</v>
      </c>
      <c r="P230">
        <v>245</v>
      </c>
      <c r="Q230">
        <v>-6.8026200000000001</v>
      </c>
      <c r="R230">
        <v>240</v>
      </c>
      <c r="S230">
        <f t="shared" si="77"/>
        <v>-0.10465767417818415</v>
      </c>
      <c r="T230">
        <f t="shared" si="78"/>
        <v>245</v>
      </c>
      <c r="U230">
        <f t="shared" si="79"/>
        <v>662144.4244668415</v>
      </c>
      <c r="V230">
        <f t="shared" si="80"/>
        <v>287</v>
      </c>
      <c r="W230">
        <f t="shared" si="81"/>
        <v>27.46728375036885</v>
      </c>
      <c r="X230">
        <f t="shared" si="82"/>
        <v>316</v>
      </c>
      <c r="Y230">
        <f t="shared" si="83"/>
        <v>280.5</v>
      </c>
      <c r="Z230">
        <v>0.36320000000000002</v>
      </c>
      <c r="AA230">
        <f t="shared" si="84"/>
        <v>213</v>
      </c>
      <c r="AB230">
        <v>0.3407</v>
      </c>
      <c r="AC230">
        <f t="shared" si="85"/>
        <v>0.35194999999999999</v>
      </c>
      <c r="AD230">
        <f t="shared" si="86"/>
        <v>231</v>
      </c>
      <c r="AE230">
        <v>0.1953</v>
      </c>
      <c r="AF230">
        <f t="shared" si="87"/>
        <v>293</v>
      </c>
      <c r="AG230">
        <v>0.57679999999999998</v>
      </c>
      <c r="AH230">
        <f t="shared" si="88"/>
        <v>144</v>
      </c>
      <c r="AI230">
        <f t="shared" si="89"/>
        <v>246.75</v>
      </c>
      <c r="AJ230">
        <f>IF(C230=1,(AI230/Z230),REF)</f>
        <v>679.37775330396471</v>
      </c>
      <c r="AK230">
        <f t="shared" si="90"/>
        <v>231</v>
      </c>
      <c r="AL230">
        <f>IF(B230=1,(AI230/AC230),REF)</f>
        <v>701.09390538428761</v>
      </c>
      <c r="AM230">
        <f t="shared" si="91"/>
        <v>240</v>
      </c>
      <c r="AN230">
        <f t="shared" si="92"/>
        <v>231</v>
      </c>
      <c r="AO230" t="str">
        <f t="shared" si="93"/>
        <v>Holy Cross</v>
      </c>
      <c r="AP230">
        <f t="shared" si="94"/>
        <v>0.21394826049525373</v>
      </c>
      <c r="AQ230">
        <f t="shared" si="95"/>
        <v>0.20682638082612664</v>
      </c>
      <c r="AR230">
        <f t="shared" si="96"/>
        <v>0.53605311633481489</v>
      </c>
      <c r="AS230" t="str">
        <f t="shared" si="97"/>
        <v>Holy Cross</v>
      </c>
      <c r="AT230">
        <f t="shared" si="98"/>
        <v>229</v>
      </c>
      <c r="AU230">
        <f t="shared" si="99"/>
        <v>230.33333333333334</v>
      </c>
      <c r="AV230">
        <v>233</v>
      </c>
      <c r="AW230" t="str">
        <f t="shared" si="100"/>
        <v>Holy Cross</v>
      </c>
      <c r="AX230" t="str">
        <f t="shared" si="101"/>
        <v/>
      </c>
      <c r="AY230">
        <v>229</v>
      </c>
      <c r="BG230" t="s">
        <v>254</v>
      </c>
      <c r="BH230">
        <v>160.74462584028959</v>
      </c>
    </row>
    <row r="231" spans="2:60" x14ac:dyDescent="0.25">
      <c r="B231">
        <v>1</v>
      </c>
      <c r="C231">
        <v>1</v>
      </c>
      <c r="D231" t="s">
        <v>90</v>
      </c>
      <c r="E231">
        <v>68.662599999999998</v>
      </c>
      <c r="F231">
        <v>190</v>
      </c>
      <c r="G231">
        <v>67.5458</v>
      </c>
      <c r="H231">
        <v>165</v>
      </c>
      <c r="I231">
        <v>97.567899999999995</v>
      </c>
      <c r="J231">
        <v>297</v>
      </c>
      <c r="K231">
        <v>99.046099999999996</v>
      </c>
      <c r="L231">
        <v>272</v>
      </c>
      <c r="M231">
        <v>103.447</v>
      </c>
      <c r="N231">
        <v>183</v>
      </c>
      <c r="O231">
        <v>103.678</v>
      </c>
      <c r="P231">
        <v>157</v>
      </c>
      <c r="Q231">
        <v>-4.6314500000000001</v>
      </c>
      <c r="R231">
        <v>217</v>
      </c>
      <c r="S231">
        <f t="shared" si="77"/>
        <v>-6.7458849504679425E-2</v>
      </c>
      <c r="T231">
        <f t="shared" si="78"/>
        <v>217</v>
      </c>
      <c r="U231">
        <f t="shared" si="79"/>
        <v>673589.02700272412</v>
      </c>
      <c r="V231">
        <f t="shared" si="80"/>
        <v>274</v>
      </c>
      <c r="W231">
        <f t="shared" si="81"/>
        <v>24.45560058825739</v>
      </c>
      <c r="X231">
        <f t="shared" si="82"/>
        <v>174</v>
      </c>
      <c r="Y231">
        <f t="shared" si="83"/>
        <v>195.5</v>
      </c>
      <c r="Z231">
        <v>0.32029999999999997</v>
      </c>
      <c r="AA231">
        <f t="shared" si="84"/>
        <v>242</v>
      </c>
      <c r="AB231">
        <v>0.44080000000000003</v>
      </c>
      <c r="AC231">
        <f t="shared" si="85"/>
        <v>0.38055</v>
      </c>
      <c r="AD231">
        <f t="shared" si="86"/>
        <v>216</v>
      </c>
      <c r="AE231">
        <v>0.25619999999999998</v>
      </c>
      <c r="AF231">
        <f t="shared" si="87"/>
        <v>269</v>
      </c>
      <c r="AG231">
        <v>0.31209999999999999</v>
      </c>
      <c r="AH231">
        <f t="shared" si="88"/>
        <v>245</v>
      </c>
      <c r="AI231">
        <f t="shared" si="89"/>
        <v>236.08333333333334</v>
      </c>
      <c r="AJ231">
        <f>IF(C231=1,(AI231/Z231),REF)</f>
        <v>737.06941409095646</v>
      </c>
      <c r="AK231">
        <f t="shared" si="90"/>
        <v>240</v>
      </c>
      <c r="AL231">
        <f>IF(B231=1,(AI231/AC231),REF)</f>
        <v>620.37402005868705</v>
      </c>
      <c r="AM231">
        <f t="shared" si="91"/>
        <v>230</v>
      </c>
      <c r="AN231">
        <f t="shared" si="92"/>
        <v>216</v>
      </c>
      <c r="AO231" t="str">
        <f t="shared" si="93"/>
        <v>Cornell</v>
      </c>
      <c r="AP231">
        <f t="shared" si="94"/>
        <v>0.18714582880175668</v>
      </c>
      <c r="AQ231">
        <f t="shared" si="95"/>
        <v>0.22638567793148517</v>
      </c>
      <c r="AR231">
        <f t="shared" si="96"/>
        <v>0.53234287194859409</v>
      </c>
      <c r="AS231" t="str">
        <f t="shared" si="97"/>
        <v>Cornell</v>
      </c>
      <c r="AT231">
        <f t="shared" si="98"/>
        <v>230</v>
      </c>
      <c r="AU231">
        <f t="shared" si="99"/>
        <v>220.66666666666666</v>
      </c>
      <c r="AV231">
        <v>225</v>
      </c>
      <c r="AW231" t="str">
        <f t="shared" si="100"/>
        <v>Cornell</v>
      </c>
      <c r="AX231" t="str">
        <f t="shared" si="101"/>
        <v/>
      </c>
      <c r="AY231">
        <v>230</v>
      </c>
      <c r="BG231" t="s">
        <v>255</v>
      </c>
      <c r="BH231">
        <v>71.001715874800297</v>
      </c>
    </row>
    <row r="232" spans="2:60" x14ac:dyDescent="0.25">
      <c r="B232">
        <v>1</v>
      </c>
      <c r="C232">
        <v>1</v>
      </c>
      <c r="D232" t="s">
        <v>326</v>
      </c>
      <c r="E232">
        <v>74.723699999999994</v>
      </c>
      <c r="F232">
        <v>9</v>
      </c>
      <c r="G232">
        <v>73.513499999999993</v>
      </c>
      <c r="H232">
        <v>11</v>
      </c>
      <c r="I232">
        <v>105.28</v>
      </c>
      <c r="J232">
        <v>127</v>
      </c>
      <c r="K232">
        <v>106.57299999999999</v>
      </c>
      <c r="L232">
        <v>126</v>
      </c>
      <c r="M232">
        <v>115.819</v>
      </c>
      <c r="N232">
        <v>348</v>
      </c>
      <c r="O232">
        <v>114.164</v>
      </c>
      <c r="P232">
        <v>336</v>
      </c>
      <c r="Q232">
        <v>-7.5907999999999998</v>
      </c>
      <c r="R232">
        <v>249</v>
      </c>
      <c r="S232">
        <f t="shared" si="77"/>
        <v>-0.10158758198536755</v>
      </c>
      <c r="T232">
        <f t="shared" si="78"/>
        <v>241</v>
      </c>
      <c r="U232">
        <f t="shared" si="79"/>
        <v>848697.16333889717</v>
      </c>
      <c r="V232">
        <f t="shared" si="80"/>
        <v>58</v>
      </c>
      <c r="W232">
        <f t="shared" si="81"/>
        <v>26.217321200749719</v>
      </c>
      <c r="X232">
        <f t="shared" si="82"/>
        <v>258</v>
      </c>
      <c r="Y232">
        <f t="shared" si="83"/>
        <v>249.5</v>
      </c>
      <c r="Z232">
        <v>0.373</v>
      </c>
      <c r="AA232">
        <f t="shared" si="84"/>
        <v>209</v>
      </c>
      <c r="AB232">
        <v>0.25469999999999998</v>
      </c>
      <c r="AC232">
        <f t="shared" si="85"/>
        <v>0.31384999999999996</v>
      </c>
      <c r="AD232">
        <f t="shared" si="86"/>
        <v>251</v>
      </c>
      <c r="AE232">
        <v>0.24</v>
      </c>
      <c r="AF232">
        <f t="shared" si="87"/>
        <v>276</v>
      </c>
      <c r="AG232">
        <v>0.51480000000000004</v>
      </c>
      <c r="AH232">
        <f t="shared" si="88"/>
        <v>163</v>
      </c>
      <c r="AI232">
        <f t="shared" si="89"/>
        <v>206.41666666666666</v>
      </c>
      <c r="AJ232">
        <f>IF(C232=1,(AI232/Z232),REF)</f>
        <v>553.39588918677384</v>
      </c>
      <c r="AK232">
        <f t="shared" si="90"/>
        <v>211</v>
      </c>
      <c r="AL232">
        <f>IF(B232=1,(AI232/AC232),REF)</f>
        <v>657.69210344644478</v>
      </c>
      <c r="AM232">
        <f t="shared" si="91"/>
        <v>234</v>
      </c>
      <c r="AN232">
        <f t="shared" si="92"/>
        <v>211</v>
      </c>
      <c r="AO232" t="str">
        <f t="shared" si="93"/>
        <v>The Citadel</v>
      </c>
      <c r="AP232">
        <f t="shared" si="94"/>
        <v>0.22427418701076848</v>
      </c>
      <c r="AQ232">
        <f t="shared" si="95"/>
        <v>0.18561901013389231</v>
      </c>
      <c r="AR232">
        <f t="shared" si="96"/>
        <v>0.53046445212562976</v>
      </c>
      <c r="AS232" t="str">
        <f t="shared" si="97"/>
        <v>The Citadel</v>
      </c>
      <c r="AT232">
        <f t="shared" si="98"/>
        <v>231</v>
      </c>
      <c r="AU232">
        <f t="shared" si="99"/>
        <v>231</v>
      </c>
      <c r="AV232">
        <v>237</v>
      </c>
      <c r="AW232" t="str">
        <f t="shared" si="100"/>
        <v>The Citadel</v>
      </c>
      <c r="AX232" t="str">
        <f t="shared" si="101"/>
        <v/>
      </c>
      <c r="AY232">
        <v>231</v>
      </c>
      <c r="BG232" t="s">
        <v>256</v>
      </c>
      <c r="BH232">
        <v>281.96966860138548</v>
      </c>
    </row>
    <row r="233" spans="2:60" x14ac:dyDescent="0.25">
      <c r="B233">
        <v>1</v>
      </c>
      <c r="C233">
        <v>1</v>
      </c>
      <c r="D233" t="s">
        <v>118</v>
      </c>
      <c r="E233">
        <v>70.481200000000001</v>
      </c>
      <c r="F233">
        <v>97</v>
      </c>
      <c r="G233">
        <v>67.826999999999998</v>
      </c>
      <c r="H233">
        <v>147</v>
      </c>
      <c r="I233">
        <v>99.839100000000002</v>
      </c>
      <c r="J233">
        <v>253</v>
      </c>
      <c r="K233">
        <v>101.328</v>
      </c>
      <c r="L233">
        <v>233</v>
      </c>
      <c r="M233">
        <v>105.167</v>
      </c>
      <c r="N233">
        <v>228</v>
      </c>
      <c r="O233">
        <v>106.002</v>
      </c>
      <c r="P233">
        <v>210</v>
      </c>
      <c r="Q233">
        <v>-4.6742800000000004</v>
      </c>
      <c r="R233">
        <v>220</v>
      </c>
      <c r="S233">
        <f t="shared" si="77"/>
        <v>-6.6315556488822439E-2</v>
      </c>
      <c r="T233">
        <f t="shared" si="78"/>
        <v>216</v>
      </c>
      <c r="U233">
        <f t="shared" si="79"/>
        <v>723656.10623662081</v>
      </c>
      <c r="V233">
        <f t="shared" si="80"/>
        <v>210</v>
      </c>
      <c r="W233">
        <f t="shared" si="81"/>
        <v>24.68477684054297</v>
      </c>
      <c r="X233">
        <f t="shared" si="82"/>
        <v>183</v>
      </c>
      <c r="Y233">
        <f t="shared" si="83"/>
        <v>199.5</v>
      </c>
      <c r="Z233">
        <v>0.3075</v>
      </c>
      <c r="AA233">
        <f t="shared" si="84"/>
        <v>245</v>
      </c>
      <c r="AB233">
        <v>0.43669999999999998</v>
      </c>
      <c r="AC233">
        <f t="shared" si="85"/>
        <v>0.37209999999999999</v>
      </c>
      <c r="AD233">
        <f t="shared" si="86"/>
        <v>222</v>
      </c>
      <c r="AE233">
        <v>0.27339999999999998</v>
      </c>
      <c r="AF233">
        <f t="shared" si="87"/>
        <v>258</v>
      </c>
      <c r="AG233">
        <v>0.30359999999999998</v>
      </c>
      <c r="AH233">
        <f t="shared" si="88"/>
        <v>249</v>
      </c>
      <c r="AI233">
        <f t="shared" si="89"/>
        <v>225.75</v>
      </c>
      <c r="AJ233">
        <f>IF(C233=1,(AI233/Z233),REF)</f>
        <v>734.14634146341461</v>
      </c>
      <c r="AK233">
        <f t="shared" si="90"/>
        <v>239</v>
      </c>
      <c r="AL233">
        <f>IF(B233=1,(AI233/AC233),REF)</f>
        <v>606.69174952969638</v>
      </c>
      <c r="AM233">
        <f t="shared" si="91"/>
        <v>227</v>
      </c>
      <c r="AN233">
        <f t="shared" si="92"/>
        <v>222</v>
      </c>
      <c r="AO233" t="str">
        <f t="shared" si="93"/>
        <v>Florida Gulf Coast</v>
      </c>
      <c r="AP233">
        <f t="shared" si="94"/>
        <v>0.17973841530161203</v>
      </c>
      <c r="AQ233">
        <f t="shared" si="95"/>
        <v>0.22185307019469849</v>
      </c>
      <c r="AR233">
        <f t="shared" si="96"/>
        <v>0.52614058129332908</v>
      </c>
      <c r="AS233" t="str">
        <f t="shared" si="97"/>
        <v>Florida Gulf Coast</v>
      </c>
      <c r="AT233">
        <f t="shared" si="98"/>
        <v>232</v>
      </c>
      <c r="AU233">
        <f t="shared" si="99"/>
        <v>225.33333333333334</v>
      </c>
      <c r="AV233">
        <v>231</v>
      </c>
      <c r="AW233" t="str">
        <f t="shared" si="100"/>
        <v>Florida Gulf Coast</v>
      </c>
      <c r="AX233" t="str">
        <f t="shared" si="101"/>
        <v/>
      </c>
      <c r="AY233">
        <v>232</v>
      </c>
      <c r="BG233" t="s">
        <v>257</v>
      </c>
      <c r="BH233">
        <v>191.50720439124797</v>
      </c>
    </row>
    <row r="234" spans="2:60" x14ac:dyDescent="0.25">
      <c r="B234">
        <v>1</v>
      </c>
      <c r="C234">
        <v>1</v>
      </c>
      <c r="D234" t="s">
        <v>107</v>
      </c>
      <c r="E234">
        <v>78.831100000000006</v>
      </c>
      <c r="F234">
        <v>2</v>
      </c>
      <c r="G234">
        <v>76.441800000000001</v>
      </c>
      <c r="H234">
        <v>2</v>
      </c>
      <c r="I234">
        <v>99.281400000000005</v>
      </c>
      <c r="J234">
        <v>266</v>
      </c>
      <c r="K234">
        <v>99.245199999999997</v>
      </c>
      <c r="L234">
        <v>269</v>
      </c>
      <c r="M234">
        <v>105.125</v>
      </c>
      <c r="N234">
        <v>227</v>
      </c>
      <c r="O234">
        <v>105.819</v>
      </c>
      <c r="P234">
        <v>204</v>
      </c>
      <c r="Q234">
        <v>-6.5732900000000001</v>
      </c>
      <c r="R234">
        <v>238</v>
      </c>
      <c r="S234">
        <f t="shared" si="77"/>
        <v>-8.3390945959145632E-2</v>
      </c>
      <c r="T234">
        <f t="shared" si="78"/>
        <v>228</v>
      </c>
      <c r="U234">
        <f t="shared" si="79"/>
        <v>776455.56903793849</v>
      </c>
      <c r="V234">
        <f t="shared" si="80"/>
        <v>138</v>
      </c>
      <c r="W234">
        <f t="shared" si="81"/>
        <v>22.009200067332948</v>
      </c>
      <c r="X234">
        <f t="shared" si="82"/>
        <v>58</v>
      </c>
      <c r="Y234">
        <f t="shared" si="83"/>
        <v>143</v>
      </c>
      <c r="Z234">
        <v>0.33900000000000002</v>
      </c>
      <c r="AA234">
        <f t="shared" si="84"/>
        <v>230</v>
      </c>
      <c r="AB234">
        <v>0.33310000000000001</v>
      </c>
      <c r="AC234">
        <f t="shared" si="85"/>
        <v>0.33605000000000002</v>
      </c>
      <c r="AD234">
        <f t="shared" si="86"/>
        <v>240</v>
      </c>
      <c r="AE234">
        <v>0.254</v>
      </c>
      <c r="AF234">
        <f t="shared" si="87"/>
        <v>270</v>
      </c>
      <c r="AG234">
        <v>0.32490000000000002</v>
      </c>
      <c r="AH234">
        <f t="shared" si="88"/>
        <v>236</v>
      </c>
      <c r="AI234">
        <f t="shared" si="89"/>
        <v>209.16666666666666</v>
      </c>
      <c r="AJ234">
        <f>IF(C234=1,(AI234/Z234),REF)</f>
        <v>617.01081612586029</v>
      </c>
      <c r="AK234">
        <f t="shared" si="90"/>
        <v>221</v>
      </c>
      <c r="AL234">
        <f>IF(B234=1,(AI234/AC234),REF)</f>
        <v>622.42721817189897</v>
      </c>
      <c r="AM234">
        <f t="shared" si="91"/>
        <v>231</v>
      </c>
      <c r="AN234">
        <f t="shared" si="92"/>
        <v>221</v>
      </c>
      <c r="AO234" t="str">
        <f t="shared" si="93"/>
        <v>Eastern Kentucky</v>
      </c>
      <c r="AP234">
        <f t="shared" si="94"/>
        <v>0.20162504279977725</v>
      </c>
      <c r="AQ234">
        <f t="shared" si="95"/>
        <v>0.19984699587619087</v>
      </c>
      <c r="AR234">
        <f t="shared" si="96"/>
        <v>0.52607797894204766</v>
      </c>
      <c r="AS234" t="str">
        <f t="shared" si="97"/>
        <v>Eastern Kentucky</v>
      </c>
      <c r="AT234">
        <f t="shared" si="98"/>
        <v>233</v>
      </c>
      <c r="AU234">
        <f t="shared" si="99"/>
        <v>231.33333333333334</v>
      </c>
      <c r="AV234">
        <v>238</v>
      </c>
      <c r="AW234" t="str">
        <f t="shared" si="100"/>
        <v>Eastern Kentucky</v>
      </c>
      <c r="AX234" t="str">
        <f t="shared" si="101"/>
        <v/>
      </c>
      <c r="AY234">
        <v>233</v>
      </c>
      <c r="BG234" t="s">
        <v>258</v>
      </c>
      <c r="BH234">
        <v>1877.7506112469437</v>
      </c>
    </row>
    <row r="235" spans="2:60" x14ac:dyDescent="0.25">
      <c r="B235">
        <v>1</v>
      </c>
      <c r="C235">
        <v>1</v>
      </c>
      <c r="D235" t="s">
        <v>139</v>
      </c>
      <c r="E235">
        <v>64.739999999999995</v>
      </c>
      <c r="F235">
        <v>340</v>
      </c>
      <c r="G235">
        <v>63.539900000000003</v>
      </c>
      <c r="H235">
        <v>334</v>
      </c>
      <c r="I235">
        <v>101.532</v>
      </c>
      <c r="J235">
        <v>214</v>
      </c>
      <c r="K235">
        <v>99.130899999999997</v>
      </c>
      <c r="L235">
        <v>271</v>
      </c>
      <c r="M235">
        <v>103.15900000000001</v>
      </c>
      <c r="N235">
        <v>173</v>
      </c>
      <c r="O235">
        <v>104.648</v>
      </c>
      <c r="P235">
        <v>179</v>
      </c>
      <c r="Q235">
        <v>-5.5175999999999998</v>
      </c>
      <c r="R235">
        <v>228</v>
      </c>
      <c r="S235">
        <f t="shared" si="77"/>
        <v>-8.5219338894037683E-2</v>
      </c>
      <c r="T235">
        <f t="shared" si="78"/>
        <v>230</v>
      </c>
      <c r="U235">
        <f t="shared" si="79"/>
        <v>636195.79357559932</v>
      </c>
      <c r="V235">
        <f t="shared" si="80"/>
        <v>304</v>
      </c>
      <c r="W235">
        <f t="shared" si="81"/>
        <v>26.326722587961914</v>
      </c>
      <c r="X235">
        <f t="shared" si="82"/>
        <v>264</v>
      </c>
      <c r="Y235">
        <f t="shared" si="83"/>
        <v>247</v>
      </c>
      <c r="Z235">
        <v>0.26800000000000002</v>
      </c>
      <c r="AA235">
        <f t="shared" si="84"/>
        <v>263</v>
      </c>
      <c r="AB235">
        <v>0.55779999999999996</v>
      </c>
      <c r="AC235">
        <f t="shared" si="85"/>
        <v>0.41289999999999999</v>
      </c>
      <c r="AD235">
        <f t="shared" si="86"/>
        <v>204</v>
      </c>
      <c r="AE235">
        <v>0.27239999999999998</v>
      </c>
      <c r="AF235">
        <f t="shared" si="87"/>
        <v>259</v>
      </c>
      <c r="AG235">
        <v>0.35549999999999998</v>
      </c>
      <c r="AH235">
        <f t="shared" si="88"/>
        <v>220</v>
      </c>
      <c r="AI235">
        <f t="shared" si="89"/>
        <v>244</v>
      </c>
      <c r="AJ235">
        <f>IF(C235=1,(AI235/Z235),REF)</f>
        <v>910.44776119402979</v>
      </c>
      <c r="AK235">
        <f t="shared" si="90"/>
        <v>259</v>
      </c>
      <c r="AL235">
        <f>IF(B235=1,(AI235/AC235),REF)</f>
        <v>590.94211673528696</v>
      </c>
      <c r="AM235">
        <f t="shared" si="91"/>
        <v>222</v>
      </c>
      <c r="AN235">
        <f t="shared" si="92"/>
        <v>204</v>
      </c>
      <c r="AO235" t="str">
        <f t="shared" si="93"/>
        <v>High Point</v>
      </c>
      <c r="AP235">
        <f t="shared" si="94"/>
        <v>0.15331453950655857</v>
      </c>
      <c r="AQ235">
        <f t="shared" si="95"/>
        <v>0.24682717386695582</v>
      </c>
      <c r="AR235">
        <f t="shared" si="96"/>
        <v>0.52537999579324868</v>
      </c>
      <c r="AS235" t="str">
        <f t="shared" si="97"/>
        <v>High Point</v>
      </c>
      <c r="AT235">
        <f t="shared" si="98"/>
        <v>234</v>
      </c>
      <c r="AU235">
        <f t="shared" si="99"/>
        <v>214</v>
      </c>
      <c r="AV235">
        <v>216</v>
      </c>
      <c r="AW235" t="str">
        <f t="shared" si="100"/>
        <v>High Point</v>
      </c>
      <c r="AX235" t="str">
        <f t="shared" si="101"/>
        <v/>
      </c>
      <c r="AY235">
        <v>234</v>
      </c>
      <c r="BG235" t="s">
        <v>259</v>
      </c>
      <c r="BH235">
        <v>1131.0289389067523</v>
      </c>
    </row>
    <row r="236" spans="2:60" x14ac:dyDescent="0.25">
      <c r="B236">
        <v>1</v>
      </c>
      <c r="C236">
        <v>1</v>
      </c>
      <c r="D236" t="s">
        <v>372</v>
      </c>
      <c r="E236">
        <v>70.218100000000007</v>
      </c>
      <c r="F236">
        <v>108</v>
      </c>
      <c r="G236">
        <v>69.066000000000003</v>
      </c>
      <c r="H236">
        <v>94</v>
      </c>
      <c r="I236">
        <v>97.081299999999999</v>
      </c>
      <c r="J236">
        <v>306</v>
      </c>
      <c r="K236">
        <v>99.002700000000004</v>
      </c>
      <c r="L236">
        <v>273</v>
      </c>
      <c r="M236">
        <v>108.039</v>
      </c>
      <c r="N236">
        <v>284</v>
      </c>
      <c r="O236">
        <v>106.614</v>
      </c>
      <c r="P236">
        <v>225</v>
      </c>
      <c r="Q236">
        <v>-7.61137</v>
      </c>
      <c r="R236">
        <v>251</v>
      </c>
      <c r="S236">
        <f t="shared" si="77"/>
        <v>-0.10839512889126876</v>
      </c>
      <c r="T236">
        <f t="shared" si="78"/>
        <v>251</v>
      </c>
      <c r="U236">
        <f t="shared" si="79"/>
        <v>688245.13720815012</v>
      </c>
      <c r="V236">
        <f t="shared" si="80"/>
        <v>257</v>
      </c>
      <c r="W236">
        <f t="shared" si="81"/>
        <v>25.006545828844381</v>
      </c>
      <c r="X236">
        <f t="shared" si="82"/>
        <v>201</v>
      </c>
      <c r="Y236">
        <f t="shared" si="83"/>
        <v>226</v>
      </c>
      <c r="Z236">
        <v>0.34910000000000002</v>
      </c>
      <c r="AA236">
        <f t="shared" si="84"/>
        <v>225</v>
      </c>
      <c r="AB236">
        <v>0.31180000000000002</v>
      </c>
      <c r="AC236">
        <f t="shared" si="85"/>
        <v>0.33045000000000002</v>
      </c>
      <c r="AD236">
        <f t="shared" si="86"/>
        <v>243</v>
      </c>
      <c r="AE236">
        <v>0.24529999999999999</v>
      </c>
      <c r="AF236">
        <f t="shared" si="87"/>
        <v>274</v>
      </c>
      <c r="AG236">
        <v>0.46339999999999998</v>
      </c>
      <c r="AH236">
        <f t="shared" si="88"/>
        <v>180</v>
      </c>
      <c r="AI236">
        <f t="shared" si="89"/>
        <v>238.5</v>
      </c>
      <c r="AJ236">
        <f>IF(C236=1,(AI236/Z236),REF)</f>
        <v>683.1853337152678</v>
      </c>
      <c r="AK236">
        <f t="shared" si="90"/>
        <v>232</v>
      </c>
      <c r="AL236">
        <f>IF(B236=1,(AI236/AC236),REF)</f>
        <v>721.7430776214253</v>
      </c>
      <c r="AM236">
        <f t="shared" si="91"/>
        <v>243</v>
      </c>
      <c r="AN236">
        <f t="shared" si="92"/>
        <v>232</v>
      </c>
      <c r="AO236" t="str">
        <f t="shared" si="93"/>
        <v>Western Michigan</v>
      </c>
      <c r="AP236">
        <f t="shared" si="94"/>
        <v>0.20552755105088139</v>
      </c>
      <c r="AQ236">
        <f t="shared" si="95"/>
        <v>0.19362885423418205</v>
      </c>
      <c r="AR236">
        <f t="shared" si="96"/>
        <v>0.52486213519398794</v>
      </c>
      <c r="AS236" t="str">
        <f t="shared" si="97"/>
        <v>Western Michigan</v>
      </c>
      <c r="AT236">
        <f t="shared" si="98"/>
        <v>235</v>
      </c>
      <c r="AU236">
        <f t="shared" si="99"/>
        <v>236.66666666666666</v>
      </c>
      <c r="AV236">
        <v>239</v>
      </c>
      <c r="AW236" t="str">
        <f t="shared" si="100"/>
        <v>Western Michigan</v>
      </c>
      <c r="AX236" t="str">
        <f t="shared" si="101"/>
        <v/>
      </c>
      <c r="AY236">
        <v>235</v>
      </c>
      <c r="BG236" t="s">
        <v>260</v>
      </c>
      <c r="BH236">
        <v>436.01151531012823</v>
      </c>
    </row>
    <row r="237" spans="2:60" x14ac:dyDescent="0.25">
      <c r="B237">
        <v>1</v>
      </c>
      <c r="C237">
        <v>1</v>
      </c>
      <c r="D237" t="s">
        <v>99</v>
      </c>
      <c r="E237">
        <v>70.222200000000001</v>
      </c>
      <c r="F237">
        <v>107</v>
      </c>
      <c r="G237">
        <v>68.424700000000001</v>
      </c>
      <c r="H237">
        <v>122</v>
      </c>
      <c r="I237">
        <v>104.702</v>
      </c>
      <c r="J237">
        <v>137</v>
      </c>
      <c r="K237">
        <v>106.062</v>
      </c>
      <c r="L237">
        <v>138</v>
      </c>
      <c r="M237">
        <v>113.187</v>
      </c>
      <c r="N237">
        <v>342</v>
      </c>
      <c r="O237">
        <v>112.521</v>
      </c>
      <c r="P237">
        <v>322</v>
      </c>
      <c r="Q237">
        <v>-6.4586199999999998</v>
      </c>
      <c r="R237">
        <v>236</v>
      </c>
      <c r="S237">
        <f t="shared" si="77"/>
        <v>-9.1979459487170762E-2</v>
      </c>
      <c r="T237">
        <f t="shared" si="78"/>
        <v>238</v>
      </c>
      <c r="U237">
        <f t="shared" si="79"/>
        <v>789939.90973093675</v>
      </c>
      <c r="V237">
        <f t="shared" si="80"/>
        <v>124</v>
      </c>
      <c r="W237">
        <f t="shared" si="81"/>
        <v>27.258333559973011</v>
      </c>
      <c r="X237">
        <f t="shared" si="82"/>
        <v>304</v>
      </c>
      <c r="Y237">
        <f t="shared" si="83"/>
        <v>271</v>
      </c>
      <c r="Z237">
        <v>0.29670000000000002</v>
      </c>
      <c r="AA237">
        <f t="shared" si="84"/>
        <v>253</v>
      </c>
      <c r="AB237">
        <v>0.4582</v>
      </c>
      <c r="AC237">
        <f t="shared" si="85"/>
        <v>0.37745000000000001</v>
      </c>
      <c r="AD237">
        <f t="shared" si="86"/>
        <v>219</v>
      </c>
      <c r="AE237">
        <v>0.2364</v>
      </c>
      <c r="AF237">
        <f t="shared" si="87"/>
        <v>279</v>
      </c>
      <c r="AG237">
        <v>0.3493</v>
      </c>
      <c r="AH237">
        <f t="shared" si="88"/>
        <v>227</v>
      </c>
      <c r="AI237">
        <f t="shared" si="89"/>
        <v>226.33333333333334</v>
      </c>
      <c r="AJ237">
        <f>IF(C237=1,(AI237/Z237),REF)</f>
        <v>762.8356364453432</v>
      </c>
      <c r="AK237">
        <f t="shared" si="90"/>
        <v>241</v>
      </c>
      <c r="AL237">
        <f>IF(B237=1,(AI237/AC237),REF)</f>
        <v>599.63792113745751</v>
      </c>
      <c r="AM237">
        <f t="shared" si="91"/>
        <v>225</v>
      </c>
      <c r="AN237">
        <f t="shared" si="92"/>
        <v>219</v>
      </c>
      <c r="AO237" t="str">
        <f t="shared" si="93"/>
        <v>Detroit</v>
      </c>
      <c r="AP237">
        <f t="shared" si="94"/>
        <v>0.17276211060102797</v>
      </c>
      <c r="AQ237">
        <f t="shared" si="95"/>
        <v>0.22530617924016091</v>
      </c>
      <c r="AR237">
        <f t="shared" si="96"/>
        <v>0.52428934885898792</v>
      </c>
      <c r="AS237" t="str">
        <f t="shared" si="97"/>
        <v>Detroit</v>
      </c>
      <c r="AT237">
        <f t="shared" si="98"/>
        <v>236</v>
      </c>
      <c r="AU237">
        <f t="shared" si="99"/>
        <v>224.66666666666666</v>
      </c>
      <c r="AV237">
        <v>230</v>
      </c>
      <c r="AW237" t="str">
        <f t="shared" si="100"/>
        <v>Detroit</v>
      </c>
      <c r="AX237" t="str">
        <f t="shared" si="101"/>
        <v/>
      </c>
      <c r="AY237">
        <v>236</v>
      </c>
      <c r="BG237" t="s">
        <v>261</v>
      </c>
      <c r="BH237">
        <v>434.68667255075019</v>
      </c>
    </row>
    <row r="238" spans="2:60" x14ac:dyDescent="0.25">
      <c r="B238">
        <v>1</v>
      </c>
      <c r="C238">
        <v>1</v>
      </c>
      <c r="D238" t="s">
        <v>172</v>
      </c>
      <c r="E238">
        <v>72.723100000000002</v>
      </c>
      <c r="F238">
        <v>33</v>
      </c>
      <c r="G238">
        <v>70.278400000000005</v>
      </c>
      <c r="H238">
        <v>54</v>
      </c>
      <c r="I238">
        <v>100.61799999999999</v>
      </c>
      <c r="J238">
        <v>236</v>
      </c>
      <c r="K238">
        <v>99.740200000000002</v>
      </c>
      <c r="L238">
        <v>260</v>
      </c>
      <c r="M238">
        <v>104.28</v>
      </c>
      <c r="N238">
        <v>198</v>
      </c>
      <c r="O238">
        <v>104.679</v>
      </c>
      <c r="P238">
        <v>182</v>
      </c>
      <c r="Q238">
        <v>-4.9390000000000001</v>
      </c>
      <c r="R238">
        <v>222</v>
      </c>
      <c r="S238">
        <f t="shared" si="77"/>
        <v>-6.791239647374768E-2</v>
      </c>
      <c r="T238">
        <f t="shared" si="78"/>
        <v>220</v>
      </c>
      <c r="U238">
        <f t="shared" si="79"/>
        <v>723457.21624526661</v>
      </c>
      <c r="V238">
        <f t="shared" si="80"/>
        <v>211</v>
      </c>
      <c r="W238">
        <f t="shared" si="81"/>
        <v>23.447844256013731</v>
      </c>
      <c r="X238">
        <f t="shared" si="82"/>
        <v>127</v>
      </c>
      <c r="Y238">
        <f t="shared" si="83"/>
        <v>173.5</v>
      </c>
      <c r="Z238">
        <v>0.2989</v>
      </c>
      <c r="AA238">
        <f t="shared" si="84"/>
        <v>250</v>
      </c>
      <c r="AB238">
        <v>0.43269999999999997</v>
      </c>
      <c r="AC238">
        <f t="shared" si="85"/>
        <v>0.36580000000000001</v>
      </c>
      <c r="AD238">
        <f t="shared" si="86"/>
        <v>227</v>
      </c>
      <c r="AE238">
        <v>0.34179999999999999</v>
      </c>
      <c r="AF238">
        <f t="shared" si="87"/>
        <v>226</v>
      </c>
      <c r="AG238">
        <v>0.43530000000000002</v>
      </c>
      <c r="AH238">
        <f t="shared" si="88"/>
        <v>189</v>
      </c>
      <c r="AI238">
        <f t="shared" si="89"/>
        <v>207.75</v>
      </c>
      <c r="AJ238">
        <f>IF(C238=1,(AI238/Z238),REF)</f>
        <v>695.04851120776175</v>
      </c>
      <c r="AK238">
        <f t="shared" si="90"/>
        <v>234</v>
      </c>
      <c r="AL238">
        <f>IF(B238=1,(AI238/AC238),REF)</f>
        <v>567.93329688354288</v>
      </c>
      <c r="AM238">
        <f t="shared" si="91"/>
        <v>214</v>
      </c>
      <c r="AN238">
        <f t="shared" si="92"/>
        <v>214</v>
      </c>
      <c r="AO238" t="str">
        <f t="shared" si="93"/>
        <v>Little Rock</v>
      </c>
      <c r="AP238">
        <f t="shared" si="94"/>
        <v>0.17567034548259383</v>
      </c>
      <c r="AQ238">
        <f t="shared" si="95"/>
        <v>0.21954146105394892</v>
      </c>
      <c r="AR238">
        <f t="shared" si="96"/>
        <v>0.52278120542793882</v>
      </c>
      <c r="AS238" t="str">
        <f t="shared" si="97"/>
        <v>Little Rock</v>
      </c>
      <c r="AT238">
        <f t="shared" si="98"/>
        <v>237</v>
      </c>
      <c r="AU238">
        <f t="shared" si="99"/>
        <v>226</v>
      </c>
      <c r="AV238">
        <v>234</v>
      </c>
      <c r="AW238" t="str">
        <f t="shared" si="100"/>
        <v>Little Rock</v>
      </c>
      <c r="AX238" t="str">
        <f t="shared" si="101"/>
        <v/>
      </c>
      <c r="AY238">
        <v>237</v>
      </c>
      <c r="BG238" t="s">
        <v>262</v>
      </c>
      <c r="BH238">
        <v>420.78310039475082</v>
      </c>
    </row>
    <row r="239" spans="2:60" x14ac:dyDescent="0.25">
      <c r="B239">
        <v>1</v>
      </c>
      <c r="C239">
        <v>1</v>
      </c>
      <c r="D239" t="s">
        <v>78</v>
      </c>
      <c r="E239">
        <v>68.677499999999995</v>
      </c>
      <c r="F239">
        <v>187</v>
      </c>
      <c r="G239">
        <v>65.985399999999998</v>
      </c>
      <c r="H239">
        <v>257</v>
      </c>
      <c r="I239">
        <v>100.145</v>
      </c>
      <c r="J239">
        <v>249</v>
      </c>
      <c r="K239">
        <v>101.47499999999999</v>
      </c>
      <c r="L239">
        <v>230</v>
      </c>
      <c r="M239">
        <v>110.46</v>
      </c>
      <c r="N239">
        <v>317</v>
      </c>
      <c r="O239">
        <v>109.32599999999999</v>
      </c>
      <c r="P239">
        <v>268</v>
      </c>
      <c r="Q239">
        <v>-7.8510200000000001</v>
      </c>
      <c r="R239">
        <v>257</v>
      </c>
      <c r="S239">
        <f t="shared" si="77"/>
        <v>-0.11431691602053073</v>
      </c>
      <c r="T239">
        <f t="shared" si="78"/>
        <v>259</v>
      </c>
      <c r="U239">
        <f t="shared" si="79"/>
        <v>707184.27898593736</v>
      </c>
      <c r="V239">
        <f t="shared" si="80"/>
        <v>229</v>
      </c>
      <c r="W239">
        <f t="shared" si="81"/>
        <v>26.616016435098679</v>
      </c>
      <c r="X239">
        <f t="shared" si="82"/>
        <v>280</v>
      </c>
      <c r="Y239">
        <f t="shared" si="83"/>
        <v>269.5</v>
      </c>
      <c r="Z239">
        <v>0.33900000000000002</v>
      </c>
      <c r="AA239">
        <f t="shared" si="84"/>
        <v>230</v>
      </c>
      <c r="AB239">
        <v>0.3145</v>
      </c>
      <c r="AC239">
        <f t="shared" si="85"/>
        <v>0.32674999999999998</v>
      </c>
      <c r="AD239">
        <f t="shared" si="86"/>
        <v>246</v>
      </c>
      <c r="AE239">
        <v>0.49359999999999998</v>
      </c>
      <c r="AF239">
        <f t="shared" si="87"/>
        <v>167</v>
      </c>
      <c r="AG239">
        <v>0.25919999999999999</v>
      </c>
      <c r="AH239">
        <f t="shared" si="88"/>
        <v>275</v>
      </c>
      <c r="AI239">
        <f t="shared" si="89"/>
        <v>240.91666666666666</v>
      </c>
      <c r="AJ239">
        <f>IF(C239=1,(AI239/Z239),REF)</f>
        <v>710.66863323500479</v>
      </c>
      <c r="AK239">
        <f t="shared" si="90"/>
        <v>237</v>
      </c>
      <c r="AL239">
        <f>IF(B239=1,(AI239/AC239),REF)</f>
        <v>737.31191022698295</v>
      </c>
      <c r="AM239">
        <f t="shared" si="91"/>
        <v>245</v>
      </c>
      <c r="AN239">
        <f t="shared" si="92"/>
        <v>237</v>
      </c>
      <c r="AO239" t="str">
        <f t="shared" si="93"/>
        <v>Chattanooga</v>
      </c>
      <c r="AP239">
        <f t="shared" si="94"/>
        <v>0.19879572256740502</v>
      </c>
      <c r="AQ239">
        <f t="shared" si="95"/>
        <v>0.19105264448781464</v>
      </c>
      <c r="AR239">
        <f t="shared" si="96"/>
        <v>0.51993169106211745</v>
      </c>
      <c r="AS239" t="str">
        <f t="shared" si="97"/>
        <v>Chattanooga</v>
      </c>
      <c r="AT239">
        <f t="shared" si="98"/>
        <v>238</v>
      </c>
      <c r="AU239">
        <f t="shared" si="99"/>
        <v>240.33333333333334</v>
      </c>
      <c r="AV239">
        <v>244</v>
      </c>
      <c r="AW239" t="str">
        <f t="shared" si="100"/>
        <v>Chattanooga</v>
      </c>
      <c r="AX239" t="str">
        <f t="shared" si="101"/>
        <v/>
      </c>
      <c r="AY239">
        <v>238</v>
      </c>
      <c r="BG239" t="s">
        <v>263</v>
      </c>
      <c r="BH239">
        <v>98.620407048217459</v>
      </c>
    </row>
    <row r="240" spans="2:60" x14ac:dyDescent="0.25">
      <c r="B240">
        <v>1</v>
      </c>
      <c r="C240">
        <v>1</v>
      </c>
      <c r="D240" t="s">
        <v>266</v>
      </c>
      <c r="E240">
        <v>67.432500000000005</v>
      </c>
      <c r="F240">
        <v>259</v>
      </c>
      <c r="G240">
        <v>66.685299999999998</v>
      </c>
      <c r="H240">
        <v>219</v>
      </c>
      <c r="I240">
        <v>106.651</v>
      </c>
      <c r="J240">
        <v>94</v>
      </c>
      <c r="K240">
        <v>104.36199999999999</v>
      </c>
      <c r="L240">
        <v>171</v>
      </c>
      <c r="M240">
        <v>104.235</v>
      </c>
      <c r="N240">
        <v>197</v>
      </c>
      <c r="O240">
        <v>110.337</v>
      </c>
      <c r="P240">
        <v>294</v>
      </c>
      <c r="Q240">
        <v>-5.9750300000000003</v>
      </c>
      <c r="R240">
        <v>233</v>
      </c>
      <c r="S240">
        <f t="shared" si="77"/>
        <v>-8.8607125644162801E-2</v>
      </c>
      <c r="T240">
        <f t="shared" si="78"/>
        <v>234</v>
      </c>
      <c r="U240">
        <f t="shared" si="79"/>
        <v>734436.15414452995</v>
      </c>
      <c r="V240">
        <f t="shared" si="80"/>
        <v>195</v>
      </c>
      <c r="W240">
        <f t="shared" si="81"/>
        <v>27.509621398289998</v>
      </c>
      <c r="X240">
        <f t="shared" si="82"/>
        <v>321</v>
      </c>
      <c r="Y240">
        <f t="shared" si="83"/>
        <v>277.5</v>
      </c>
      <c r="Z240">
        <v>0.33929999999999999</v>
      </c>
      <c r="AA240">
        <f t="shared" si="84"/>
        <v>229</v>
      </c>
      <c r="AB240">
        <v>0.29609999999999997</v>
      </c>
      <c r="AC240">
        <f t="shared" si="85"/>
        <v>0.31769999999999998</v>
      </c>
      <c r="AD240">
        <f t="shared" si="86"/>
        <v>249</v>
      </c>
      <c r="AE240">
        <v>0.40939999999999999</v>
      </c>
      <c r="AF240">
        <f t="shared" si="87"/>
        <v>203</v>
      </c>
      <c r="AG240">
        <v>0.2646</v>
      </c>
      <c r="AH240">
        <f t="shared" si="88"/>
        <v>271</v>
      </c>
      <c r="AI240">
        <f t="shared" si="89"/>
        <v>238.25</v>
      </c>
      <c r="AJ240">
        <f>IF(C240=1,(AI240/Z240),REF)</f>
        <v>702.18096080165049</v>
      </c>
      <c r="AK240">
        <f t="shared" si="90"/>
        <v>236</v>
      </c>
      <c r="AL240">
        <f>IF(B240=1,(AI240/AC240),REF)</f>
        <v>749.92130941139442</v>
      </c>
      <c r="AM240">
        <f t="shared" si="91"/>
        <v>247</v>
      </c>
      <c r="AN240">
        <f t="shared" si="92"/>
        <v>236</v>
      </c>
      <c r="AO240" t="str">
        <f t="shared" si="93"/>
        <v>Quinnipiac</v>
      </c>
      <c r="AP240">
        <f t="shared" si="94"/>
        <v>0.19921085836922753</v>
      </c>
      <c r="AQ240">
        <f t="shared" si="95"/>
        <v>0.18544632336809275</v>
      </c>
      <c r="AR240">
        <f t="shared" si="96"/>
        <v>0.5171512037034055</v>
      </c>
      <c r="AS240" t="str">
        <f t="shared" si="97"/>
        <v>Quinnipiac</v>
      </c>
      <c r="AT240">
        <f t="shared" si="98"/>
        <v>239</v>
      </c>
      <c r="AU240">
        <f t="shared" si="99"/>
        <v>241.33333333333334</v>
      </c>
      <c r="AV240">
        <v>236</v>
      </c>
      <c r="AW240" t="str">
        <f t="shared" si="100"/>
        <v>Quinnipiac</v>
      </c>
      <c r="AX240" t="str">
        <f t="shared" si="101"/>
        <v/>
      </c>
      <c r="AY240">
        <v>239</v>
      </c>
      <c r="BG240" t="s">
        <v>264</v>
      </c>
      <c r="BH240">
        <v>15.482206214385551</v>
      </c>
    </row>
    <row r="241" spans="2:60" x14ac:dyDescent="0.25">
      <c r="B241">
        <v>1</v>
      </c>
      <c r="C241">
        <v>1</v>
      </c>
      <c r="D241" t="s">
        <v>323</v>
      </c>
      <c r="E241">
        <v>75.602000000000004</v>
      </c>
      <c r="F241">
        <v>6</v>
      </c>
      <c r="G241">
        <v>74.498199999999997</v>
      </c>
      <c r="H241">
        <v>4</v>
      </c>
      <c r="I241">
        <v>104.633</v>
      </c>
      <c r="J241">
        <v>140</v>
      </c>
      <c r="K241">
        <v>103.973</v>
      </c>
      <c r="L241">
        <v>178</v>
      </c>
      <c r="M241">
        <v>102.711</v>
      </c>
      <c r="N241">
        <v>165</v>
      </c>
      <c r="O241">
        <v>108.477</v>
      </c>
      <c r="P241">
        <v>255</v>
      </c>
      <c r="Q241">
        <v>-4.50359</v>
      </c>
      <c r="R241">
        <v>214</v>
      </c>
      <c r="S241">
        <f t="shared" si="77"/>
        <v>-5.9575143514721894E-2</v>
      </c>
      <c r="T241">
        <f t="shared" si="78"/>
        <v>208</v>
      </c>
      <c r="U241">
        <f t="shared" si="79"/>
        <v>817286.70628185803</v>
      </c>
      <c r="V241">
        <f t="shared" si="80"/>
        <v>93</v>
      </c>
      <c r="W241">
        <f t="shared" si="81"/>
        <v>23.878496656167428</v>
      </c>
      <c r="X241">
        <f t="shared" si="82"/>
        <v>144</v>
      </c>
      <c r="Y241">
        <f t="shared" si="83"/>
        <v>176</v>
      </c>
      <c r="Z241">
        <v>0.3266</v>
      </c>
      <c r="AA241">
        <f t="shared" si="84"/>
        <v>238</v>
      </c>
      <c r="AB241">
        <v>0.30880000000000002</v>
      </c>
      <c r="AC241">
        <f t="shared" si="85"/>
        <v>0.31769999999999998</v>
      </c>
      <c r="AD241">
        <f t="shared" si="86"/>
        <v>249</v>
      </c>
      <c r="AE241">
        <v>0.32250000000000001</v>
      </c>
      <c r="AF241">
        <f t="shared" si="87"/>
        <v>232</v>
      </c>
      <c r="AG241">
        <v>0.39989999999999998</v>
      </c>
      <c r="AH241">
        <f t="shared" si="88"/>
        <v>202</v>
      </c>
      <c r="AI241">
        <f t="shared" si="89"/>
        <v>193.33333333333334</v>
      </c>
      <c r="AJ241">
        <f>IF(C241=1,(AI241/Z241),REF)</f>
        <v>591.95754235558275</v>
      </c>
      <c r="AK241">
        <f t="shared" si="90"/>
        <v>217</v>
      </c>
      <c r="AL241">
        <f>IF(B241=1,(AI241/AC241),REF)</f>
        <v>608.54055188332813</v>
      </c>
      <c r="AM241">
        <f t="shared" si="91"/>
        <v>229</v>
      </c>
      <c r="AN241">
        <f t="shared" si="92"/>
        <v>217</v>
      </c>
      <c r="AO241" t="str">
        <f t="shared" si="93"/>
        <v>Texas Southern</v>
      </c>
      <c r="AP241">
        <f t="shared" si="94"/>
        <v>0.19505683661936513</v>
      </c>
      <c r="AQ241">
        <f t="shared" si="95"/>
        <v>0.18936113348161002</v>
      </c>
      <c r="AR241">
        <f t="shared" si="96"/>
        <v>0.51702253674604604</v>
      </c>
      <c r="AS241" t="str">
        <f t="shared" si="97"/>
        <v>Texas Southern</v>
      </c>
      <c r="AT241">
        <f t="shared" si="98"/>
        <v>240</v>
      </c>
      <c r="AU241">
        <f t="shared" si="99"/>
        <v>235.33333333333334</v>
      </c>
      <c r="AV241">
        <v>235</v>
      </c>
      <c r="AW241" t="str">
        <f t="shared" si="100"/>
        <v>Texas Southern</v>
      </c>
      <c r="AX241" t="str">
        <f t="shared" si="101"/>
        <v/>
      </c>
      <c r="AY241">
        <v>240</v>
      </c>
      <c r="BG241" t="s">
        <v>265</v>
      </c>
      <c r="BH241">
        <v>364.58659977004288</v>
      </c>
    </row>
    <row r="242" spans="2:60" x14ac:dyDescent="0.25">
      <c r="B242">
        <v>1</v>
      </c>
      <c r="C242">
        <v>1</v>
      </c>
      <c r="D242" t="s">
        <v>333</v>
      </c>
      <c r="E242">
        <v>66.627899999999997</v>
      </c>
      <c r="F242">
        <v>290</v>
      </c>
      <c r="G242">
        <v>65.713999999999999</v>
      </c>
      <c r="H242">
        <v>270</v>
      </c>
      <c r="I242">
        <v>95.086600000000004</v>
      </c>
      <c r="J242">
        <v>324</v>
      </c>
      <c r="K242">
        <v>96.206299999999999</v>
      </c>
      <c r="L242">
        <v>308</v>
      </c>
      <c r="M242">
        <v>102.092</v>
      </c>
      <c r="N242">
        <v>151</v>
      </c>
      <c r="O242">
        <v>103.699</v>
      </c>
      <c r="P242">
        <v>158</v>
      </c>
      <c r="Q242">
        <v>-7.4928600000000003</v>
      </c>
      <c r="R242">
        <v>248</v>
      </c>
      <c r="S242">
        <f t="shared" si="77"/>
        <v>-0.11245589310183872</v>
      </c>
      <c r="T242">
        <f t="shared" si="78"/>
        <v>257</v>
      </c>
      <c r="U242">
        <f t="shared" si="79"/>
        <v>616684.66653060936</v>
      </c>
      <c r="V242">
        <f t="shared" si="80"/>
        <v>320</v>
      </c>
      <c r="W242">
        <f t="shared" si="81"/>
        <v>25.210600137164164</v>
      </c>
      <c r="X242">
        <f t="shared" si="82"/>
        <v>206</v>
      </c>
      <c r="Y242">
        <f t="shared" si="83"/>
        <v>231.5</v>
      </c>
      <c r="Z242">
        <v>0.3639</v>
      </c>
      <c r="AA242">
        <f t="shared" si="84"/>
        <v>212</v>
      </c>
      <c r="AB242">
        <v>0.20449999999999999</v>
      </c>
      <c r="AC242">
        <f t="shared" si="85"/>
        <v>0.28420000000000001</v>
      </c>
      <c r="AD242">
        <f t="shared" si="86"/>
        <v>266</v>
      </c>
      <c r="AE242">
        <v>0.47149999999999997</v>
      </c>
      <c r="AF242">
        <f t="shared" si="87"/>
        <v>180</v>
      </c>
      <c r="AG242">
        <v>0.25779999999999997</v>
      </c>
      <c r="AH242">
        <f t="shared" si="88"/>
        <v>278</v>
      </c>
      <c r="AI242">
        <f t="shared" si="89"/>
        <v>255.41666666666666</v>
      </c>
      <c r="AJ242">
        <f>IF(C242=1,(AI242/Z242),REF)</f>
        <v>701.88696528350272</v>
      </c>
      <c r="AK242">
        <f t="shared" si="90"/>
        <v>235</v>
      </c>
      <c r="AL242">
        <f>IF(B242=1,(AI242/AC242),REF)</f>
        <v>898.72155758855263</v>
      </c>
      <c r="AM242">
        <f t="shared" si="91"/>
        <v>267</v>
      </c>
      <c r="AN242">
        <f t="shared" si="92"/>
        <v>235</v>
      </c>
      <c r="AO242" t="str">
        <f t="shared" si="93"/>
        <v>UC Davis</v>
      </c>
      <c r="AP242">
        <f t="shared" si="94"/>
        <v>0.21366303346766308</v>
      </c>
      <c r="AQ242">
        <f t="shared" si="95"/>
        <v>0.16291615052584912</v>
      </c>
      <c r="AR242">
        <f t="shared" si="96"/>
        <v>0.51277934792417268</v>
      </c>
      <c r="AS242" t="str">
        <f t="shared" si="97"/>
        <v>UC Davis</v>
      </c>
      <c r="AT242">
        <f t="shared" si="98"/>
        <v>241</v>
      </c>
      <c r="AU242">
        <f t="shared" si="99"/>
        <v>247.33333333333334</v>
      </c>
      <c r="AV242">
        <v>252</v>
      </c>
      <c r="AW242" t="str">
        <f t="shared" si="100"/>
        <v>UC Davis</v>
      </c>
      <c r="AX242" t="str">
        <f t="shared" si="101"/>
        <v/>
      </c>
      <c r="AY242">
        <v>241</v>
      </c>
      <c r="BG242" t="s">
        <v>266</v>
      </c>
      <c r="BH242">
        <v>618.1932640856154</v>
      </c>
    </row>
    <row r="243" spans="2:60" x14ac:dyDescent="0.25">
      <c r="B243">
        <v>1</v>
      </c>
      <c r="C243">
        <v>1</v>
      </c>
      <c r="D243" t="s">
        <v>307</v>
      </c>
      <c r="E243">
        <v>70.216700000000003</v>
      </c>
      <c r="F243">
        <v>109</v>
      </c>
      <c r="G243">
        <v>67.989800000000002</v>
      </c>
      <c r="H243">
        <v>142</v>
      </c>
      <c r="I243">
        <v>106.496</v>
      </c>
      <c r="J243">
        <v>100</v>
      </c>
      <c r="K243">
        <v>105.136</v>
      </c>
      <c r="L243">
        <v>153</v>
      </c>
      <c r="M243">
        <v>109.309</v>
      </c>
      <c r="N243">
        <v>302</v>
      </c>
      <c r="O243">
        <v>113.251</v>
      </c>
      <c r="P243">
        <v>330</v>
      </c>
      <c r="Q243">
        <v>-8.1144300000000005</v>
      </c>
      <c r="R243">
        <v>261</v>
      </c>
      <c r="S243">
        <f t="shared" si="77"/>
        <v>-0.11557079726048089</v>
      </c>
      <c r="T243">
        <f t="shared" si="78"/>
        <v>260</v>
      </c>
      <c r="U243">
        <f t="shared" si="79"/>
        <v>776145.80518008315</v>
      </c>
      <c r="V243">
        <f t="shared" si="80"/>
        <v>139</v>
      </c>
      <c r="W243">
        <f t="shared" si="81"/>
        <v>27.543990371716831</v>
      </c>
      <c r="X243">
        <f t="shared" si="82"/>
        <v>322</v>
      </c>
      <c r="Y243">
        <f t="shared" si="83"/>
        <v>291</v>
      </c>
      <c r="Z243">
        <v>0.33439999999999998</v>
      </c>
      <c r="AA243">
        <f t="shared" si="84"/>
        <v>232</v>
      </c>
      <c r="AB243">
        <v>0.2707</v>
      </c>
      <c r="AC243">
        <f t="shared" si="85"/>
        <v>0.30254999999999999</v>
      </c>
      <c r="AD243">
        <f t="shared" si="86"/>
        <v>259</v>
      </c>
      <c r="AE243">
        <v>0.47670000000000001</v>
      </c>
      <c r="AF243">
        <f t="shared" si="87"/>
        <v>179</v>
      </c>
      <c r="AG243">
        <v>0.2838</v>
      </c>
      <c r="AH243">
        <f t="shared" si="88"/>
        <v>258</v>
      </c>
      <c r="AI243">
        <f t="shared" si="89"/>
        <v>231</v>
      </c>
      <c r="AJ243">
        <f>IF(C243=1,(AI243/Z243),REF)</f>
        <v>690.78947368421063</v>
      </c>
      <c r="AK243">
        <f t="shared" si="90"/>
        <v>233</v>
      </c>
      <c r="AL243">
        <f>IF(B243=1,(AI243/AC243),REF)</f>
        <v>763.51016360932078</v>
      </c>
      <c r="AM243">
        <f t="shared" si="91"/>
        <v>248</v>
      </c>
      <c r="AN243">
        <f t="shared" si="92"/>
        <v>233</v>
      </c>
      <c r="AO243" t="str">
        <f t="shared" si="93"/>
        <v>St. Francis PA</v>
      </c>
      <c r="AP243">
        <f t="shared" si="94"/>
        <v>0.19665534270626367</v>
      </c>
      <c r="AQ243">
        <f t="shared" si="95"/>
        <v>0.17628617598575511</v>
      </c>
      <c r="AR243">
        <f t="shared" si="96"/>
        <v>0.5107922458125399</v>
      </c>
      <c r="AS243" t="str">
        <f t="shared" si="97"/>
        <v>St. Francis PA</v>
      </c>
      <c r="AT243">
        <f t="shared" si="98"/>
        <v>242</v>
      </c>
      <c r="AU243">
        <f t="shared" si="99"/>
        <v>244.66666666666666</v>
      </c>
      <c r="AV243">
        <v>247</v>
      </c>
      <c r="AW243" t="str">
        <f t="shared" si="100"/>
        <v>St. Francis PA</v>
      </c>
      <c r="AX243" t="str">
        <f t="shared" si="101"/>
        <v/>
      </c>
      <c r="AY243">
        <v>242</v>
      </c>
      <c r="BG243" t="s">
        <v>267</v>
      </c>
      <c r="BH243">
        <v>199.34379710916025</v>
      </c>
    </row>
    <row r="244" spans="2:60" x14ac:dyDescent="0.25">
      <c r="B244">
        <v>1</v>
      </c>
      <c r="C244">
        <v>1</v>
      </c>
      <c r="D244" t="s">
        <v>290</v>
      </c>
      <c r="E244">
        <v>61.341799999999999</v>
      </c>
      <c r="F244">
        <v>352</v>
      </c>
      <c r="G244">
        <v>60.471800000000002</v>
      </c>
      <c r="H244">
        <v>352</v>
      </c>
      <c r="I244">
        <v>103.08</v>
      </c>
      <c r="J244">
        <v>172</v>
      </c>
      <c r="K244">
        <v>100.485</v>
      </c>
      <c r="L244">
        <v>249</v>
      </c>
      <c r="M244">
        <v>105.309</v>
      </c>
      <c r="N244">
        <v>234</v>
      </c>
      <c r="O244">
        <v>108.896</v>
      </c>
      <c r="P244">
        <v>262</v>
      </c>
      <c r="Q244">
        <v>-8.41038</v>
      </c>
      <c r="R244">
        <v>265</v>
      </c>
      <c r="S244">
        <f t="shared" si="77"/>
        <v>-0.13711694146568901</v>
      </c>
      <c r="T244">
        <f t="shared" si="78"/>
        <v>275</v>
      </c>
      <c r="U244">
        <f t="shared" si="79"/>
        <v>619382.58372490504</v>
      </c>
      <c r="V244">
        <f t="shared" si="80"/>
        <v>317</v>
      </c>
      <c r="W244">
        <f t="shared" si="81"/>
        <v>29.611647318345472</v>
      </c>
      <c r="X244">
        <f t="shared" si="82"/>
        <v>346</v>
      </c>
      <c r="Y244">
        <f t="shared" si="83"/>
        <v>310.5</v>
      </c>
      <c r="Z244">
        <v>0.31609999999999999</v>
      </c>
      <c r="AA244">
        <f t="shared" si="84"/>
        <v>244</v>
      </c>
      <c r="AB244">
        <v>0.33069999999999999</v>
      </c>
      <c r="AC244">
        <f t="shared" si="85"/>
        <v>0.32340000000000002</v>
      </c>
      <c r="AD244">
        <f t="shared" si="86"/>
        <v>247</v>
      </c>
      <c r="AE244">
        <v>0.39910000000000001</v>
      </c>
      <c r="AF244">
        <f t="shared" si="87"/>
        <v>205</v>
      </c>
      <c r="AG244">
        <v>0.28570000000000001</v>
      </c>
      <c r="AH244">
        <f t="shared" si="88"/>
        <v>254</v>
      </c>
      <c r="AI244">
        <f t="shared" si="89"/>
        <v>268.08333333333331</v>
      </c>
      <c r="AJ244">
        <f>IF(C244=1,(AI244/Z244),REF)</f>
        <v>848.09659390488241</v>
      </c>
      <c r="AK244">
        <f t="shared" si="90"/>
        <v>254</v>
      </c>
      <c r="AL244">
        <f>IF(B244=1,(AI244/AC244),REF)</f>
        <v>828.95279323850741</v>
      </c>
      <c r="AM244">
        <f t="shared" si="91"/>
        <v>256</v>
      </c>
      <c r="AN244">
        <f t="shared" si="92"/>
        <v>247</v>
      </c>
      <c r="AO244" t="str">
        <f t="shared" si="93"/>
        <v>Siena</v>
      </c>
      <c r="AP244">
        <f t="shared" si="94"/>
        <v>0.18211847962612349</v>
      </c>
      <c r="AQ244">
        <f t="shared" si="95"/>
        <v>0.18689152928182307</v>
      </c>
      <c r="AR244">
        <f t="shared" si="96"/>
        <v>0.50863150844642158</v>
      </c>
      <c r="AS244" t="str">
        <f t="shared" si="97"/>
        <v>Siena</v>
      </c>
      <c r="AT244">
        <f t="shared" si="98"/>
        <v>243</v>
      </c>
      <c r="AU244">
        <f t="shared" si="99"/>
        <v>245.66666666666666</v>
      </c>
      <c r="AV244">
        <v>240</v>
      </c>
      <c r="AW244" t="str">
        <f t="shared" si="100"/>
        <v>Siena</v>
      </c>
      <c r="AX244" t="str">
        <f t="shared" si="101"/>
        <v/>
      </c>
      <c r="AY244">
        <v>243</v>
      </c>
      <c r="BG244" t="s">
        <v>268</v>
      </c>
      <c r="BH244">
        <v>230.44309585169171</v>
      </c>
    </row>
    <row r="245" spans="2:60" x14ac:dyDescent="0.25">
      <c r="B245">
        <v>1</v>
      </c>
      <c r="C245">
        <v>1</v>
      </c>
      <c r="D245" t="s">
        <v>111</v>
      </c>
      <c r="E245">
        <v>70.354799999999997</v>
      </c>
      <c r="F245">
        <v>100</v>
      </c>
      <c r="G245">
        <v>69.3429</v>
      </c>
      <c r="H245">
        <v>85</v>
      </c>
      <c r="I245">
        <v>97.156700000000001</v>
      </c>
      <c r="J245">
        <v>303</v>
      </c>
      <c r="K245">
        <v>99.286600000000007</v>
      </c>
      <c r="L245">
        <v>265</v>
      </c>
      <c r="M245">
        <v>102.991</v>
      </c>
      <c r="N245">
        <v>171</v>
      </c>
      <c r="O245">
        <v>104.65600000000001</v>
      </c>
      <c r="P245">
        <v>181</v>
      </c>
      <c r="Q245">
        <v>-5.3691300000000002</v>
      </c>
      <c r="R245">
        <v>227</v>
      </c>
      <c r="S245">
        <f t="shared" si="77"/>
        <v>-7.6318886557846785E-2</v>
      </c>
      <c r="T245">
        <f t="shared" si="78"/>
        <v>226</v>
      </c>
      <c r="U245">
        <f t="shared" si="79"/>
        <v>693545.583476956</v>
      </c>
      <c r="V245">
        <f t="shared" si="80"/>
        <v>250</v>
      </c>
      <c r="W245">
        <f t="shared" si="81"/>
        <v>24.228631131180727</v>
      </c>
      <c r="X245">
        <f t="shared" si="82"/>
        <v>164</v>
      </c>
      <c r="Y245">
        <f t="shared" si="83"/>
        <v>195</v>
      </c>
      <c r="Z245">
        <v>0.29570000000000002</v>
      </c>
      <c r="AA245">
        <f t="shared" si="84"/>
        <v>254</v>
      </c>
      <c r="AB245">
        <v>0.37459999999999999</v>
      </c>
      <c r="AC245">
        <f t="shared" si="85"/>
        <v>0.33515</v>
      </c>
      <c r="AD245">
        <f t="shared" si="86"/>
        <v>241</v>
      </c>
      <c r="AE245">
        <v>0.21729999999999999</v>
      </c>
      <c r="AF245">
        <f t="shared" si="87"/>
        <v>286</v>
      </c>
      <c r="AG245">
        <v>0.43120000000000003</v>
      </c>
      <c r="AH245">
        <f t="shared" si="88"/>
        <v>191</v>
      </c>
      <c r="AI245">
        <f t="shared" si="89"/>
        <v>231.5</v>
      </c>
      <c r="AJ245">
        <f>IF(C245=1,(AI245/Z245),REF)</f>
        <v>782.88806222522817</v>
      </c>
      <c r="AK245">
        <f t="shared" si="90"/>
        <v>245</v>
      </c>
      <c r="AL245">
        <f>IF(B245=1,(AI245/AC245),REF)</f>
        <v>690.73549157093839</v>
      </c>
      <c r="AM245">
        <f t="shared" si="91"/>
        <v>237</v>
      </c>
      <c r="AN245">
        <f t="shared" si="92"/>
        <v>237</v>
      </c>
      <c r="AO245" t="str">
        <f t="shared" si="93"/>
        <v>Evansville</v>
      </c>
      <c r="AP245">
        <f t="shared" si="94"/>
        <v>0.17173365359988235</v>
      </c>
      <c r="AQ245">
        <f t="shared" si="95"/>
        <v>0.19724710086710862</v>
      </c>
      <c r="AR245">
        <f t="shared" si="96"/>
        <v>0.50861537871120666</v>
      </c>
      <c r="AS245" t="str">
        <f t="shared" si="97"/>
        <v>Evansville</v>
      </c>
      <c r="AT245">
        <f t="shared" si="98"/>
        <v>244</v>
      </c>
      <c r="AU245">
        <f t="shared" si="99"/>
        <v>240.66666666666666</v>
      </c>
      <c r="AV245">
        <v>245</v>
      </c>
      <c r="AW245" t="str">
        <f t="shared" si="100"/>
        <v>Evansville</v>
      </c>
      <c r="AX245" t="str">
        <f t="shared" si="101"/>
        <v/>
      </c>
      <c r="AY245">
        <v>244</v>
      </c>
      <c r="BG245" t="s">
        <v>269</v>
      </c>
      <c r="BH245">
        <v>874.71673680802837</v>
      </c>
    </row>
    <row r="246" spans="2:60" x14ac:dyDescent="0.25">
      <c r="B246">
        <v>1</v>
      </c>
      <c r="C246">
        <v>1</v>
      </c>
      <c r="D246" t="s">
        <v>120</v>
      </c>
      <c r="E246">
        <v>65.979600000000005</v>
      </c>
      <c r="F246">
        <v>314</v>
      </c>
      <c r="G246">
        <v>65.012100000000004</v>
      </c>
      <c r="H246">
        <v>302</v>
      </c>
      <c r="I246">
        <v>97.1477</v>
      </c>
      <c r="J246">
        <v>304</v>
      </c>
      <c r="K246">
        <v>96.489699999999999</v>
      </c>
      <c r="L246">
        <v>303</v>
      </c>
      <c r="M246">
        <v>100.851</v>
      </c>
      <c r="N246">
        <v>121</v>
      </c>
      <c r="O246">
        <v>104.334</v>
      </c>
      <c r="P246">
        <v>169</v>
      </c>
      <c r="Q246">
        <v>-7.8444200000000004</v>
      </c>
      <c r="R246">
        <v>256</v>
      </c>
      <c r="S246">
        <f t="shared" si="77"/>
        <v>-0.11888977805261025</v>
      </c>
      <c r="T246">
        <f t="shared" si="78"/>
        <v>262</v>
      </c>
      <c r="U246">
        <f t="shared" si="79"/>
        <v>614287.37625293573</v>
      </c>
      <c r="V246">
        <f t="shared" si="80"/>
        <v>321</v>
      </c>
      <c r="W246">
        <f t="shared" si="81"/>
        <v>25.708201442426216</v>
      </c>
      <c r="X246">
        <f t="shared" si="82"/>
        <v>236</v>
      </c>
      <c r="Y246">
        <f t="shared" si="83"/>
        <v>249</v>
      </c>
      <c r="Z246">
        <v>0.29770000000000002</v>
      </c>
      <c r="AA246">
        <f t="shared" si="84"/>
        <v>252</v>
      </c>
      <c r="AB246">
        <v>0.36049999999999999</v>
      </c>
      <c r="AC246">
        <f t="shared" si="85"/>
        <v>0.3291</v>
      </c>
      <c r="AD246">
        <f t="shared" si="86"/>
        <v>244</v>
      </c>
      <c r="AE246">
        <v>0.38540000000000002</v>
      </c>
      <c r="AF246">
        <f t="shared" si="87"/>
        <v>213</v>
      </c>
      <c r="AG246">
        <v>0.48399999999999999</v>
      </c>
      <c r="AH246">
        <f t="shared" si="88"/>
        <v>173</v>
      </c>
      <c r="AI246">
        <f t="shared" si="89"/>
        <v>243.66666666666666</v>
      </c>
      <c r="AJ246">
        <f>IF(C246=1,(AI246/Z246),REF)</f>
        <v>818.49736871570929</v>
      </c>
      <c r="AK246">
        <f t="shared" si="90"/>
        <v>248</v>
      </c>
      <c r="AL246">
        <f>IF(B246=1,(AI246/AC246),REF)</f>
        <v>740.40311961916336</v>
      </c>
      <c r="AM246">
        <f t="shared" si="91"/>
        <v>246</v>
      </c>
      <c r="AN246">
        <f t="shared" si="92"/>
        <v>244</v>
      </c>
      <c r="AO246" t="str">
        <f t="shared" si="93"/>
        <v>Fordham</v>
      </c>
      <c r="AP246">
        <f t="shared" si="94"/>
        <v>0.17212785549166817</v>
      </c>
      <c r="AQ246">
        <f t="shared" si="95"/>
        <v>0.19234621312075259</v>
      </c>
      <c r="AR246">
        <f t="shared" si="96"/>
        <v>0.50612134753127691</v>
      </c>
      <c r="AS246" t="str">
        <f t="shared" si="97"/>
        <v>Fordham</v>
      </c>
      <c r="AT246">
        <f t="shared" si="98"/>
        <v>245</v>
      </c>
      <c r="AU246">
        <f t="shared" si="99"/>
        <v>244.33333333333334</v>
      </c>
      <c r="AV246">
        <v>243</v>
      </c>
      <c r="AW246" t="str">
        <f t="shared" si="100"/>
        <v>Fordham</v>
      </c>
      <c r="AX246" t="str">
        <f t="shared" si="101"/>
        <v/>
      </c>
      <c r="AY246">
        <v>245</v>
      </c>
      <c r="BG246" t="s">
        <v>270</v>
      </c>
      <c r="BH246">
        <v>354.91606714628301</v>
      </c>
    </row>
    <row r="247" spans="2:60" x14ac:dyDescent="0.25">
      <c r="B247">
        <v>1</v>
      </c>
      <c r="C247">
        <v>1</v>
      </c>
      <c r="D247" t="s">
        <v>44</v>
      </c>
      <c r="E247">
        <v>69.738500000000002</v>
      </c>
      <c r="F247">
        <v>131</v>
      </c>
      <c r="G247">
        <v>68.132499999999993</v>
      </c>
      <c r="H247">
        <v>140</v>
      </c>
      <c r="I247">
        <v>101.69199999999999</v>
      </c>
      <c r="J247">
        <v>212</v>
      </c>
      <c r="K247">
        <v>102.253</v>
      </c>
      <c r="L247">
        <v>209</v>
      </c>
      <c r="M247">
        <v>110.33</v>
      </c>
      <c r="N247">
        <v>316</v>
      </c>
      <c r="O247">
        <v>109.94</v>
      </c>
      <c r="P247">
        <v>284</v>
      </c>
      <c r="Q247">
        <v>-7.68696</v>
      </c>
      <c r="R247">
        <v>254</v>
      </c>
      <c r="S247">
        <f t="shared" si="77"/>
        <v>-0.11022605877671583</v>
      </c>
      <c r="T247">
        <f t="shared" si="78"/>
        <v>253</v>
      </c>
      <c r="U247">
        <f t="shared" si="79"/>
        <v>729163.16135364654</v>
      </c>
      <c r="V247">
        <f t="shared" si="80"/>
        <v>203</v>
      </c>
      <c r="W247">
        <f t="shared" si="81"/>
        <v>26.447009441959377</v>
      </c>
      <c r="X247">
        <f t="shared" si="82"/>
        <v>270</v>
      </c>
      <c r="Y247">
        <f t="shared" si="83"/>
        <v>261.5</v>
      </c>
      <c r="Z247">
        <v>0.27560000000000001</v>
      </c>
      <c r="AA247">
        <f t="shared" si="84"/>
        <v>259</v>
      </c>
      <c r="AB247">
        <v>0.41789999999999999</v>
      </c>
      <c r="AC247">
        <f t="shared" si="85"/>
        <v>0.34675</v>
      </c>
      <c r="AD247">
        <f t="shared" si="86"/>
        <v>236</v>
      </c>
      <c r="AE247">
        <v>0.28050000000000003</v>
      </c>
      <c r="AF247">
        <f t="shared" si="87"/>
        <v>255</v>
      </c>
      <c r="AG247">
        <v>0.31080000000000002</v>
      </c>
      <c r="AH247">
        <f t="shared" si="88"/>
        <v>247</v>
      </c>
      <c r="AI247">
        <f t="shared" si="89"/>
        <v>242.58333333333334</v>
      </c>
      <c r="AJ247">
        <f>IF(C247=1,(AI247/Z247),REF)</f>
        <v>880.20077406869859</v>
      </c>
      <c r="AK247">
        <f t="shared" si="90"/>
        <v>256</v>
      </c>
      <c r="AL247">
        <f>IF(B247=1,(AI247/AC247),REF)</f>
        <v>699.59144436433553</v>
      </c>
      <c r="AM247">
        <f t="shared" si="91"/>
        <v>239</v>
      </c>
      <c r="AN247">
        <f t="shared" si="92"/>
        <v>236</v>
      </c>
      <c r="AO247" t="str">
        <f t="shared" si="93"/>
        <v>Arkansas St.</v>
      </c>
      <c r="AP247">
        <f t="shared" si="94"/>
        <v>0.15819585160093511</v>
      </c>
      <c r="AQ247">
        <f t="shared" si="95"/>
        <v>0.20381427710941288</v>
      </c>
      <c r="AR247">
        <f t="shared" si="96"/>
        <v>0.50474995683945012</v>
      </c>
      <c r="AS247" t="str">
        <f t="shared" si="97"/>
        <v>Arkansas St.</v>
      </c>
      <c r="AT247">
        <f t="shared" si="98"/>
        <v>246</v>
      </c>
      <c r="AU247">
        <f t="shared" si="99"/>
        <v>239.33333333333334</v>
      </c>
      <c r="AV247">
        <v>241</v>
      </c>
      <c r="AW247" t="str">
        <f t="shared" si="100"/>
        <v>Arkansas St.</v>
      </c>
      <c r="AX247" t="str">
        <f t="shared" si="101"/>
        <v/>
      </c>
      <c r="AY247">
        <v>246</v>
      </c>
      <c r="BG247" t="s">
        <v>271</v>
      </c>
      <c r="BH247">
        <v>422.29315001227599</v>
      </c>
    </row>
    <row r="248" spans="2:60" x14ac:dyDescent="0.25">
      <c r="B248">
        <v>1</v>
      </c>
      <c r="C248">
        <v>1</v>
      </c>
      <c r="D248" t="s">
        <v>95</v>
      </c>
      <c r="E248">
        <v>63.999499999999998</v>
      </c>
      <c r="F248">
        <v>348</v>
      </c>
      <c r="G248">
        <v>63.132300000000001</v>
      </c>
      <c r="H248">
        <v>340</v>
      </c>
      <c r="I248">
        <v>107.129</v>
      </c>
      <c r="J248">
        <v>86</v>
      </c>
      <c r="K248">
        <v>104.733</v>
      </c>
      <c r="L248">
        <v>162</v>
      </c>
      <c r="M248">
        <v>111.702</v>
      </c>
      <c r="N248">
        <v>332</v>
      </c>
      <c r="O248">
        <v>112.79900000000001</v>
      </c>
      <c r="P248">
        <v>325</v>
      </c>
      <c r="Q248">
        <v>-8.0662099999999999</v>
      </c>
      <c r="R248">
        <v>260</v>
      </c>
      <c r="S248">
        <f t="shared" si="77"/>
        <v>-0.12603223462683308</v>
      </c>
      <c r="T248">
        <f t="shared" si="78"/>
        <v>266</v>
      </c>
      <c r="U248">
        <f t="shared" si="79"/>
        <v>702010.59799535561</v>
      </c>
      <c r="V248">
        <f t="shared" si="80"/>
        <v>241</v>
      </c>
      <c r="W248">
        <f t="shared" si="81"/>
        <v>30.026991301424108</v>
      </c>
      <c r="X248">
        <f t="shared" si="82"/>
        <v>347</v>
      </c>
      <c r="Y248">
        <f t="shared" si="83"/>
        <v>306.5</v>
      </c>
      <c r="Z248">
        <v>0.3306</v>
      </c>
      <c r="AA248">
        <f t="shared" si="84"/>
        <v>236</v>
      </c>
      <c r="AB248">
        <v>0.25640000000000002</v>
      </c>
      <c r="AC248">
        <f t="shared" si="85"/>
        <v>0.29349999999999998</v>
      </c>
      <c r="AD248">
        <f t="shared" si="86"/>
        <v>261</v>
      </c>
      <c r="AE248">
        <v>0.23419999999999999</v>
      </c>
      <c r="AF248">
        <f t="shared" si="87"/>
        <v>280</v>
      </c>
      <c r="AG248">
        <v>0.313</v>
      </c>
      <c r="AH248">
        <f t="shared" si="88"/>
        <v>244</v>
      </c>
      <c r="AI248">
        <f t="shared" si="89"/>
        <v>266.41666666666669</v>
      </c>
      <c r="AJ248">
        <f>IF(C248=1,(AI248/Z248),REF)</f>
        <v>805.85803589433363</v>
      </c>
      <c r="AK248">
        <f t="shared" si="90"/>
        <v>247</v>
      </c>
      <c r="AL248">
        <f>IF(B248=1,(AI248/AC248),REF)</f>
        <v>907.72288472458843</v>
      </c>
      <c r="AM248">
        <f t="shared" si="91"/>
        <v>268</v>
      </c>
      <c r="AN248">
        <f t="shared" si="92"/>
        <v>247</v>
      </c>
      <c r="AO248" t="str">
        <f t="shared" si="93"/>
        <v>Delaware</v>
      </c>
      <c r="AP248">
        <f t="shared" si="94"/>
        <v>0.19144809410749189</v>
      </c>
      <c r="AQ248">
        <f t="shared" si="95"/>
        <v>0.16807973676316545</v>
      </c>
      <c r="AR248">
        <f t="shared" si="96"/>
        <v>0.5033626734323402</v>
      </c>
      <c r="AS248" t="str">
        <f t="shared" si="97"/>
        <v>Delaware</v>
      </c>
      <c r="AT248">
        <f t="shared" si="98"/>
        <v>247</v>
      </c>
      <c r="AU248">
        <f t="shared" si="99"/>
        <v>251.66666666666666</v>
      </c>
      <c r="AV248">
        <v>253</v>
      </c>
      <c r="AW248" t="str">
        <f t="shared" si="100"/>
        <v>Delaware</v>
      </c>
      <c r="AX248" t="str">
        <f t="shared" si="101"/>
        <v/>
      </c>
      <c r="AY248">
        <v>247</v>
      </c>
      <c r="BG248" t="s">
        <v>272</v>
      </c>
      <c r="BH248">
        <v>948.1535382936147</v>
      </c>
    </row>
    <row r="249" spans="2:60" x14ac:dyDescent="0.25">
      <c r="B249">
        <v>1</v>
      </c>
      <c r="C249">
        <v>1</v>
      </c>
      <c r="D249" t="s">
        <v>231</v>
      </c>
      <c r="E249">
        <v>71.081699999999998</v>
      </c>
      <c r="F249">
        <v>79</v>
      </c>
      <c r="G249">
        <v>69.538300000000007</v>
      </c>
      <c r="H249">
        <v>78</v>
      </c>
      <c r="I249">
        <v>99.341200000000001</v>
      </c>
      <c r="J249">
        <v>265</v>
      </c>
      <c r="K249">
        <v>97.321399999999997</v>
      </c>
      <c r="L249">
        <v>295</v>
      </c>
      <c r="M249">
        <v>106.482</v>
      </c>
      <c r="N249">
        <v>261</v>
      </c>
      <c r="O249">
        <v>106.096</v>
      </c>
      <c r="P249">
        <v>213</v>
      </c>
      <c r="Q249">
        <v>-8.7750699999999995</v>
      </c>
      <c r="R249">
        <v>268</v>
      </c>
      <c r="S249">
        <f t="shared" si="77"/>
        <v>-0.12344386811232717</v>
      </c>
      <c r="T249">
        <f t="shared" si="78"/>
        <v>264</v>
      </c>
      <c r="U249">
        <f t="shared" si="79"/>
        <v>673247.11562032322</v>
      </c>
      <c r="V249">
        <f t="shared" si="80"/>
        <v>275</v>
      </c>
      <c r="W249">
        <f t="shared" si="81"/>
        <v>24.510976354422919</v>
      </c>
      <c r="X249">
        <f t="shared" si="82"/>
        <v>176</v>
      </c>
      <c r="Y249">
        <f t="shared" si="83"/>
        <v>220</v>
      </c>
      <c r="Z249">
        <v>0.32840000000000003</v>
      </c>
      <c r="AA249">
        <f t="shared" si="84"/>
        <v>237</v>
      </c>
      <c r="AB249">
        <v>0.25929999999999997</v>
      </c>
      <c r="AC249">
        <f t="shared" si="85"/>
        <v>0.29385</v>
      </c>
      <c r="AD249">
        <f t="shared" si="86"/>
        <v>260</v>
      </c>
      <c r="AE249">
        <v>0.2712</v>
      </c>
      <c r="AF249">
        <f t="shared" si="87"/>
        <v>260</v>
      </c>
      <c r="AG249">
        <v>0.24510000000000001</v>
      </c>
      <c r="AH249">
        <f t="shared" si="88"/>
        <v>284</v>
      </c>
      <c r="AI249">
        <f t="shared" si="89"/>
        <v>260.5</v>
      </c>
      <c r="AJ249">
        <f>IF(C249=1,(AI249/Z249),REF)</f>
        <v>793.23995127892806</v>
      </c>
      <c r="AK249">
        <f t="shared" si="90"/>
        <v>246</v>
      </c>
      <c r="AL249">
        <f>IF(B249=1,(AI249/AC249),REF)</f>
        <v>886.50672111621577</v>
      </c>
      <c r="AM249">
        <f t="shared" si="91"/>
        <v>261</v>
      </c>
      <c r="AN249">
        <f t="shared" si="92"/>
        <v>246</v>
      </c>
      <c r="AO249" t="str">
        <f t="shared" si="93"/>
        <v>North Dakota</v>
      </c>
      <c r="AP249">
        <f t="shared" si="94"/>
        <v>0.19047445632655136</v>
      </c>
      <c r="AQ249">
        <f t="shared" si="95"/>
        <v>0.16867863344357467</v>
      </c>
      <c r="AR249">
        <f t="shared" si="96"/>
        <v>0.50315274287056311</v>
      </c>
      <c r="AS249" t="str">
        <f t="shared" si="97"/>
        <v>North Dakota</v>
      </c>
      <c r="AT249">
        <f t="shared" si="98"/>
        <v>248</v>
      </c>
      <c r="AU249">
        <f t="shared" si="99"/>
        <v>251.33333333333334</v>
      </c>
      <c r="AV249">
        <v>256</v>
      </c>
      <c r="AW249" t="str">
        <f t="shared" si="100"/>
        <v>North Dakota</v>
      </c>
      <c r="AX249" t="str">
        <f t="shared" si="101"/>
        <v/>
      </c>
      <c r="AY249">
        <v>248</v>
      </c>
      <c r="BG249" t="s">
        <v>273</v>
      </c>
      <c r="BH249">
        <v>139.69503197245453</v>
      </c>
    </row>
    <row r="250" spans="2:60" x14ac:dyDescent="0.25">
      <c r="B250">
        <v>1</v>
      </c>
      <c r="C250">
        <v>1</v>
      </c>
      <c r="D250" t="s">
        <v>382</v>
      </c>
      <c r="E250">
        <v>69.337500000000006</v>
      </c>
      <c r="F250">
        <v>151</v>
      </c>
      <c r="G250">
        <v>66.898799999999994</v>
      </c>
      <c r="H250">
        <v>206</v>
      </c>
      <c r="I250">
        <v>103.621</v>
      </c>
      <c r="J250">
        <v>155</v>
      </c>
      <c r="K250">
        <v>103.895</v>
      </c>
      <c r="L250">
        <v>181</v>
      </c>
      <c r="M250">
        <v>111.72</v>
      </c>
      <c r="N250">
        <v>333</v>
      </c>
      <c r="O250">
        <v>112.196</v>
      </c>
      <c r="P250">
        <v>317</v>
      </c>
      <c r="Q250">
        <v>-8.3007399999999993</v>
      </c>
      <c r="R250">
        <v>263</v>
      </c>
      <c r="S250">
        <f t="shared" si="77"/>
        <v>-0.1197187669010276</v>
      </c>
      <c r="T250">
        <f t="shared" si="78"/>
        <v>263</v>
      </c>
      <c r="U250">
        <f t="shared" si="79"/>
        <v>748440.83344593749</v>
      </c>
      <c r="V250">
        <f t="shared" si="80"/>
        <v>183</v>
      </c>
      <c r="W250">
        <f t="shared" si="81"/>
        <v>27.47866434483576</v>
      </c>
      <c r="X250">
        <f t="shared" si="82"/>
        <v>317</v>
      </c>
      <c r="Y250">
        <f t="shared" si="83"/>
        <v>290</v>
      </c>
      <c r="Z250">
        <v>0.30280000000000001</v>
      </c>
      <c r="AA250">
        <f t="shared" si="84"/>
        <v>248</v>
      </c>
      <c r="AB250">
        <v>0.3231</v>
      </c>
      <c r="AC250">
        <f t="shared" si="85"/>
        <v>0.31295000000000001</v>
      </c>
      <c r="AD250">
        <f t="shared" si="86"/>
        <v>252</v>
      </c>
      <c r="AE250">
        <v>0.30590000000000001</v>
      </c>
      <c r="AF250">
        <f t="shared" si="87"/>
        <v>243</v>
      </c>
      <c r="AG250">
        <v>0.2359</v>
      </c>
      <c r="AH250">
        <f t="shared" si="88"/>
        <v>287</v>
      </c>
      <c r="AI250">
        <f t="shared" si="89"/>
        <v>253</v>
      </c>
      <c r="AJ250">
        <f>IF(C250=1,(AI250/Z250),REF)</f>
        <v>835.53500660501982</v>
      </c>
      <c r="AK250">
        <f t="shared" si="90"/>
        <v>252</v>
      </c>
      <c r="AL250">
        <f>IF(B250=1,(AI250/AC250),REF)</f>
        <v>808.43585237258344</v>
      </c>
      <c r="AM250">
        <f t="shared" si="91"/>
        <v>254</v>
      </c>
      <c r="AN250">
        <f t="shared" si="92"/>
        <v>252</v>
      </c>
      <c r="AO250" t="str">
        <f t="shared" si="93"/>
        <v>Youngstown St.</v>
      </c>
      <c r="AP250">
        <f t="shared" si="94"/>
        <v>0.1747163136434714</v>
      </c>
      <c r="AQ250">
        <f t="shared" si="95"/>
        <v>0.18130633603840304</v>
      </c>
      <c r="AR250">
        <f t="shared" si="96"/>
        <v>0.5013939080536558</v>
      </c>
      <c r="AS250" t="str">
        <f t="shared" si="97"/>
        <v>Youngstown St.</v>
      </c>
      <c r="AT250">
        <f t="shared" si="98"/>
        <v>249</v>
      </c>
      <c r="AU250">
        <f t="shared" si="99"/>
        <v>251</v>
      </c>
      <c r="AV250">
        <v>255</v>
      </c>
      <c r="AW250" t="str">
        <f t="shared" si="100"/>
        <v>Youngstown St.</v>
      </c>
      <c r="AX250" t="str">
        <f t="shared" si="101"/>
        <v/>
      </c>
      <c r="AY250">
        <v>249</v>
      </c>
      <c r="BG250" t="s">
        <v>274</v>
      </c>
      <c r="BH250">
        <v>913.12021965091196</v>
      </c>
    </row>
    <row r="251" spans="2:60" x14ac:dyDescent="0.25">
      <c r="B251">
        <v>1</v>
      </c>
      <c r="C251">
        <v>1</v>
      </c>
      <c r="D251" t="s">
        <v>340</v>
      </c>
      <c r="E251">
        <v>64.999099999999999</v>
      </c>
      <c r="F251">
        <v>333</v>
      </c>
      <c r="G251">
        <v>64.823899999999995</v>
      </c>
      <c r="H251">
        <v>309</v>
      </c>
      <c r="I251">
        <v>97.250500000000002</v>
      </c>
      <c r="J251">
        <v>301</v>
      </c>
      <c r="K251">
        <v>95.911799999999999</v>
      </c>
      <c r="L251">
        <v>313</v>
      </c>
      <c r="M251">
        <v>97.136300000000006</v>
      </c>
      <c r="N251">
        <v>46</v>
      </c>
      <c r="O251">
        <v>101.66200000000001</v>
      </c>
      <c r="P251">
        <v>123</v>
      </c>
      <c r="Q251">
        <v>-5.7506399999999998</v>
      </c>
      <c r="R251">
        <v>230</v>
      </c>
      <c r="S251">
        <f t="shared" si="77"/>
        <v>-8.8465840296250361E-2</v>
      </c>
      <c r="T251">
        <f t="shared" si="78"/>
        <v>233</v>
      </c>
      <c r="U251">
        <f t="shared" si="79"/>
        <v>597931.49048455874</v>
      </c>
      <c r="V251">
        <f t="shared" si="80"/>
        <v>331</v>
      </c>
      <c r="W251">
        <f t="shared" si="81"/>
        <v>25.034936585585967</v>
      </c>
      <c r="X251">
        <f t="shared" si="82"/>
        <v>202</v>
      </c>
      <c r="Y251">
        <f t="shared" si="83"/>
        <v>217.5</v>
      </c>
      <c r="Z251">
        <v>0.28120000000000001</v>
      </c>
      <c r="AA251">
        <f t="shared" si="84"/>
        <v>257</v>
      </c>
      <c r="AB251">
        <v>0.38179999999999997</v>
      </c>
      <c r="AC251">
        <f t="shared" si="85"/>
        <v>0.33150000000000002</v>
      </c>
      <c r="AD251">
        <f t="shared" si="86"/>
        <v>242</v>
      </c>
      <c r="AE251">
        <v>0.14799999999999999</v>
      </c>
      <c r="AF251">
        <f t="shared" si="87"/>
        <v>318</v>
      </c>
      <c r="AG251">
        <v>0.30840000000000001</v>
      </c>
      <c r="AH251">
        <f t="shared" si="88"/>
        <v>248</v>
      </c>
      <c r="AI251">
        <f t="shared" si="89"/>
        <v>264.91666666666669</v>
      </c>
      <c r="AJ251">
        <f>IF(C251=1,(AI251/Z251),REF)</f>
        <v>942.09340919867236</v>
      </c>
      <c r="AK251">
        <f t="shared" si="90"/>
        <v>262</v>
      </c>
      <c r="AL251">
        <f>IF(B251=1,(AI251/AC251),REF)</f>
        <v>799.14529914529919</v>
      </c>
      <c r="AM251">
        <f t="shared" si="91"/>
        <v>253</v>
      </c>
      <c r="AN251">
        <f t="shared" si="92"/>
        <v>242</v>
      </c>
      <c r="AO251" t="str">
        <f t="shared" si="93"/>
        <v>UMBC</v>
      </c>
      <c r="AP251">
        <f t="shared" si="94"/>
        <v>0.1603171456490402</v>
      </c>
      <c r="AQ251">
        <f t="shared" si="95"/>
        <v>0.19227531872697698</v>
      </c>
      <c r="AR251">
        <f t="shared" si="96"/>
        <v>0.4994559741788222</v>
      </c>
      <c r="AS251" t="str">
        <f t="shared" si="97"/>
        <v>UMBC</v>
      </c>
      <c r="AT251">
        <f t="shared" si="98"/>
        <v>250</v>
      </c>
      <c r="AU251">
        <f t="shared" si="99"/>
        <v>244.66666666666666</v>
      </c>
      <c r="AV251">
        <v>249</v>
      </c>
      <c r="AW251" t="str">
        <f t="shared" si="100"/>
        <v>UMBC</v>
      </c>
      <c r="AX251" t="str">
        <f t="shared" si="101"/>
        <v/>
      </c>
      <c r="AY251">
        <v>250</v>
      </c>
      <c r="BG251" t="s">
        <v>275</v>
      </c>
      <c r="BH251">
        <v>663.8078902229845</v>
      </c>
    </row>
    <row r="252" spans="2:60" x14ac:dyDescent="0.25">
      <c r="B252">
        <v>1</v>
      </c>
      <c r="C252">
        <v>1</v>
      </c>
      <c r="D252" t="s">
        <v>36</v>
      </c>
      <c r="E252">
        <v>66.311899999999994</v>
      </c>
      <c r="F252">
        <v>301</v>
      </c>
      <c r="G252">
        <v>65.735100000000003</v>
      </c>
      <c r="H252">
        <v>268</v>
      </c>
      <c r="I252">
        <v>99.260099999999994</v>
      </c>
      <c r="J252">
        <v>267</v>
      </c>
      <c r="K252">
        <v>98.153999999999996</v>
      </c>
      <c r="L252">
        <v>283</v>
      </c>
      <c r="M252">
        <v>103.21599999999999</v>
      </c>
      <c r="N252">
        <v>176</v>
      </c>
      <c r="O252">
        <v>108.006</v>
      </c>
      <c r="P252">
        <v>250</v>
      </c>
      <c r="Q252">
        <v>-9.8522099999999995</v>
      </c>
      <c r="R252">
        <v>277</v>
      </c>
      <c r="S252">
        <f t="shared" si="77"/>
        <v>-0.14857061854659578</v>
      </c>
      <c r="T252">
        <f t="shared" si="78"/>
        <v>284</v>
      </c>
      <c r="U252">
        <f t="shared" si="79"/>
        <v>638862.61864262028</v>
      </c>
      <c r="V252">
        <f t="shared" si="80"/>
        <v>301</v>
      </c>
      <c r="W252">
        <f t="shared" si="81"/>
        <v>27.034923186083272</v>
      </c>
      <c r="X252">
        <f t="shared" si="82"/>
        <v>298</v>
      </c>
      <c r="Y252">
        <f t="shared" si="83"/>
        <v>291</v>
      </c>
      <c r="Z252">
        <v>0.35320000000000001</v>
      </c>
      <c r="AA252">
        <f t="shared" si="84"/>
        <v>221</v>
      </c>
      <c r="AB252">
        <v>0.16689999999999999</v>
      </c>
      <c r="AC252">
        <f t="shared" si="85"/>
        <v>0.26005</v>
      </c>
      <c r="AD252">
        <f t="shared" si="86"/>
        <v>286</v>
      </c>
      <c r="AE252">
        <v>0.3911</v>
      </c>
      <c r="AF252">
        <f t="shared" si="87"/>
        <v>209</v>
      </c>
      <c r="AG252">
        <v>0.25190000000000001</v>
      </c>
      <c r="AH252">
        <f t="shared" si="88"/>
        <v>280</v>
      </c>
      <c r="AI252">
        <f t="shared" si="89"/>
        <v>275.16666666666669</v>
      </c>
      <c r="AJ252">
        <f>IF(C252=1,(AI252/Z252),REF)</f>
        <v>779.06757266893169</v>
      </c>
      <c r="AK252">
        <f t="shared" si="90"/>
        <v>243</v>
      </c>
      <c r="AL252">
        <f>IF(B252=1,(AI252/AC252),REF)</f>
        <v>1058.1298468243288</v>
      </c>
      <c r="AM252">
        <f t="shared" si="91"/>
        <v>289</v>
      </c>
      <c r="AN252">
        <f t="shared" si="92"/>
        <v>243</v>
      </c>
      <c r="AO252" t="str">
        <f t="shared" si="93"/>
        <v>Albany</v>
      </c>
      <c r="AP252">
        <f t="shared" si="94"/>
        <v>0.20522829362787359</v>
      </c>
      <c r="AQ252">
        <f t="shared" si="95"/>
        <v>0.14665792759646071</v>
      </c>
      <c r="AR252">
        <f t="shared" si="96"/>
        <v>0.49905556908372772</v>
      </c>
      <c r="AS252" t="str">
        <f t="shared" si="97"/>
        <v>Albany</v>
      </c>
      <c r="AT252">
        <f t="shared" si="98"/>
        <v>251</v>
      </c>
      <c r="AU252">
        <f t="shared" si="99"/>
        <v>260</v>
      </c>
      <c r="AV252">
        <v>260</v>
      </c>
      <c r="AW252" t="str">
        <f t="shared" si="100"/>
        <v>Albany</v>
      </c>
      <c r="AX252" t="str">
        <f t="shared" si="101"/>
        <v/>
      </c>
      <c r="AY252">
        <v>251</v>
      </c>
      <c r="BG252" t="s">
        <v>276</v>
      </c>
      <c r="BH252">
        <v>357.12116610993019</v>
      </c>
    </row>
    <row r="253" spans="2:60" x14ac:dyDescent="0.25">
      <c r="B253">
        <v>1</v>
      </c>
      <c r="C253">
        <v>1</v>
      </c>
      <c r="D253" t="s">
        <v>210</v>
      </c>
      <c r="E253">
        <v>70.3078</v>
      </c>
      <c r="F253">
        <v>102</v>
      </c>
      <c r="G253">
        <v>67.014300000000006</v>
      </c>
      <c r="H253">
        <v>200</v>
      </c>
      <c r="I253">
        <v>101.34399999999999</v>
      </c>
      <c r="J253">
        <v>217</v>
      </c>
      <c r="K253">
        <v>102.20099999999999</v>
      </c>
      <c r="L253">
        <v>211</v>
      </c>
      <c r="M253">
        <v>109.568</v>
      </c>
      <c r="N253">
        <v>308</v>
      </c>
      <c r="O253">
        <v>109.91500000000001</v>
      </c>
      <c r="P253">
        <v>283</v>
      </c>
      <c r="Q253">
        <v>-7.7144599999999999</v>
      </c>
      <c r="R253">
        <v>255</v>
      </c>
      <c r="S253">
        <f t="shared" si="77"/>
        <v>-0.10971755623131449</v>
      </c>
      <c r="T253">
        <f t="shared" si="78"/>
        <v>252</v>
      </c>
      <c r="U253">
        <f t="shared" si="79"/>
        <v>734368.09273662779</v>
      </c>
      <c r="V253">
        <f t="shared" si="80"/>
        <v>196</v>
      </c>
      <c r="W253">
        <f t="shared" si="81"/>
        <v>26.223317554920541</v>
      </c>
      <c r="X253">
        <f t="shared" si="82"/>
        <v>259</v>
      </c>
      <c r="Y253">
        <f t="shared" si="83"/>
        <v>255.5</v>
      </c>
      <c r="Z253">
        <v>0.3196</v>
      </c>
      <c r="AA253">
        <f t="shared" si="84"/>
        <v>243</v>
      </c>
      <c r="AB253">
        <v>0.25280000000000002</v>
      </c>
      <c r="AC253">
        <f t="shared" si="85"/>
        <v>0.28620000000000001</v>
      </c>
      <c r="AD253">
        <f t="shared" si="86"/>
        <v>265</v>
      </c>
      <c r="AE253">
        <v>0.29170000000000001</v>
      </c>
      <c r="AF253">
        <f t="shared" si="87"/>
        <v>251</v>
      </c>
      <c r="AG253">
        <v>0.27960000000000002</v>
      </c>
      <c r="AH253">
        <f t="shared" si="88"/>
        <v>259</v>
      </c>
      <c r="AI253">
        <f t="shared" si="89"/>
        <v>246.41666666666666</v>
      </c>
      <c r="AJ253">
        <f>IF(C253=1,(AI253/Z253),REF)</f>
        <v>771.01585314977058</v>
      </c>
      <c r="AK253">
        <f t="shared" si="90"/>
        <v>242</v>
      </c>
      <c r="AL253">
        <f>IF(B253=1,(AI253/AC253),REF)</f>
        <v>860.99464244118326</v>
      </c>
      <c r="AM253">
        <f t="shared" si="91"/>
        <v>258</v>
      </c>
      <c r="AN253">
        <f t="shared" si="92"/>
        <v>242</v>
      </c>
      <c r="AO253" t="str">
        <f t="shared" si="93"/>
        <v>Morehead St.</v>
      </c>
      <c r="AP253">
        <f t="shared" si="94"/>
        <v>0.18589790350268803</v>
      </c>
      <c r="AQ253">
        <f t="shared" si="95"/>
        <v>0.16476773309121562</v>
      </c>
      <c r="AR253">
        <f t="shared" si="96"/>
        <v>0.49836241934272946</v>
      </c>
      <c r="AS253" t="str">
        <f t="shared" si="97"/>
        <v>Morehead St.</v>
      </c>
      <c r="AT253">
        <f t="shared" si="98"/>
        <v>252</v>
      </c>
      <c r="AU253">
        <f t="shared" si="99"/>
        <v>253</v>
      </c>
      <c r="AV253">
        <v>261</v>
      </c>
      <c r="AW253" t="str">
        <f t="shared" si="100"/>
        <v>Morehead St.</v>
      </c>
      <c r="AX253" t="str">
        <f t="shared" si="101"/>
        <v/>
      </c>
      <c r="AY253">
        <v>252</v>
      </c>
      <c r="BG253" t="s">
        <v>277</v>
      </c>
      <c r="BH253">
        <v>162.65560165975106</v>
      </c>
    </row>
    <row r="254" spans="2:60" x14ac:dyDescent="0.25">
      <c r="B254">
        <v>1</v>
      </c>
      <c r="C254">
        <v>1</v>
      </c>
      <c r="D254" t="s">
        <v>45</v>
      </c>
      <c r="E254">
        <v>71.408500000000004</v>
      </c>
      <c r="F254">
        <v>64</v>
      </c>
      <c r="G254">
        <v>69.594200000000001</v>
      </c>
      <c r="H254">
        <v>76</v>
      </c>
      <c r="I254">
        <v>98.561899999999994</v>
      </c>
      <c r="J254">
        <v>275</v>
      </c>
      <c r="K254">
        <v>96.119</v>
      </c>
      <c r="L254">
        <v>311</v>
      </c>
      <c r="M254">
        <v>102.098</v>
      </c>
      <c r="N254">
        <v>153</v>
      </c>
      <c r="O254">
        <v>102.97199999999999</v>
      </c>
      <c r="P254">
        <v>148</v>
      </c>
      <c r="Q254">
        <v>-6.8532200000000003</v>
      </c>
      <c r="R254">
        <v>242</v>
      </c>
      <c r="S254">
        <f t="shared" si="77"/>
        <v>-9.5968967279805542E-2</v>
      </c>
      <c r="T254">
        <f t="shared" si="78"/>
        <v>240</v>
      </c>
      <c r="U254">
        <f t="shared" si="79"/>
        <v>659733.28862376849</v>
      </c>
      <c r="V254">
        <f t="shared" si="80"/>
        <v>290</v>
      </c>
      <c r="W254">
        <f t="shared" si="81"/>
        <v>23.259518839575037</v>
      </c>
      <c r="X254">
        <f t="shared" si="82"/>
        <v>116</v>
      </c>
      <c r="Y254">
        <f t="shared" si="83"/>
        <v>178</v>
      </c>
      <c r="Z254">
        <v>0.25080000000000002</v>
      </c>
      <c r="AA254">
        <f t="shared" si="84"/>
        <v>275</v>
      </c>
      <c r="AB254">
        <v>0.44290000000000002</v>
      </c>
      <c r="AC254">
        <f t="shared" si="85"/>
        <v>0.34684999999999999</v>
      </c>
      <c r="AD254">
        <f t="shared" si="86"/>
        <v>234</v>
      </c>
      <c r="AE254">
        <v>0.34439999999999998</v>
      </c>
      <c r="AF254">
        <f t="shared" si="87"/>
        <v>225</v>
      </c>
      <c r="AG254">
        <v>0.217</v>
      </c>
      <c r="AH254">
        <f t="shared" si="88"/>
        <v>294</v>
      </c>
      <c r="AI254">
        <f t="shared" si="89"/>
        <v>243.5</v>
      </c>
      <c r="AJ254">
        <f>IF(C254=1,(AI254/Z254),REF)</f>
        <v>970.89314194577344</v>
      </c>
      <c r="AK254">
        <f t="shared" si="90"/>
        <v>266</v>
      </c>
      <c r="AL254">
        <f>IF(B254=1,(AI254/AC254),REF)</f>
        <v>702.03257892460715</v>
      </c>
      <c r="AM254">
        <f t="shared" si="91"/>
        <v>241</v>
      </c>
      <c r="AN254">
        <f t="shared" si="92"/>
        <v>234</v>
      </c>
      <c r="AO254" t="str">
        <f t="shared" si="93"/>
        <v>Army</v>
      </c>
      <c r="AP254">
        <f t="shared" si="94"/>
        <v>0.1425556520568263</v>
      </c>
      <c r="AQ254">
        <f t="shared" si="95"/>
        <v>0.20380205286759354</v>
      </c>
      <c r="AR254">
        <f t="shared" si="96"/>
        <v>0.49590437870944654</v>
      </c>
      <c r="AS254" t="str">
        <f t="shared" si="97"/>
        <v>Army</v>
      </c>
      <c r="AT254">
        <f t="shared" si="98"/>
        <v>253</v>
      </c>
      <c r="AU254">
        <f t="shared" si="99"/>
        <v>240.33333333333334</v>
      </c>
      <c r="AV254">
        <v>242</v>
      </c>
      <c r="AW254" t="str">
        <f t="shared" si="100"/>
        <v>Army</v>
      </c>
      <c r="AX254" t="str">
        <f t="shared" si="101"/>
        <v/>
      </c>
      <c r="AY254">
        <v>253</v>
      </c>
      <c r="BG254" t="s">
        <v>278</v>
      </c>
      <c r="BH254">
        <v>39.177050130396985</v>
      </c>
    </row>
    <row r="255" spans="2:60" x14ac:dyDescent="0.25">
      <c r="B255">
        <v>1</v>
      </c>
      <c r="C255">
        <v>1</v>
      </c>
      <c r="D255" t="s">
        <v>109</v>
      </c>
      <c r="E255">
        <v>69.264600000000002</v>
      </c>
      <c r="F255">
        <v>154</v>
      </c>
      <c r="G255">
        <v>67.621700000000004</v>
      </c>
      <c r="H255">
        <v>159</v>
      </c>
      <c r="I255">
        <v>102.07599999999999</v>
      </c>
      <c r="J255">
        <v>201</v>
      </c>
      <c r="K255">
        <v>100.902</v>
      </c>
      <c r="L255">
        <v>245</v>
      </c>
      <c r="M255">
        <v>106.01600000000001</v>
      </c>
      <c r="N255">
        <v>248</v>
      </c>
      <c r="O255">
        <v>107.476</v>
      </c>
      <c r="P255">
        <v>240</v>
      </c>
      <c r="Q255">
        <v>-6.5732200000000001</v>
      </c>
      <c r="R255">
        <v>237</v>
      </c>
      <c r="S255">
        <f t="shared" si="77"/>
        <v>-9.4911397741414771E-2</v>
      </c>
      <c r="T255">
        <f t="shared" si="78"/>
        <v>239</v>
      </c>
      <c r="U255">
        <f t="shared" si="79"/>
        <v>705197.68779561843</v>
      </c>
      <c r="V255">
        <f t="shared" si="80"/>
        <v>235</v>
      </c>
      <c r="W255">
        <f t="shared" si="81"/>
        <v>25.679529416591986</v>
      </c>
      <c r="X255">
        <f t="shared" si="82"/>
        <v>233</v>
      </c>
      <c r="Y255">
        <f t="shared" si="83"/>
        <v>236</v>
      </c>
      <c r="Z255">
        <v>0.28410000000000002</v>
      </c>
      <c r="AA255">
        <f t="shared" si="84"/>
        <v>256</v>
      </c>
      <c r="AB255">
        <v>0.3382</v>
      </c>
      <c r="AC255">
        <f t="shared" si="85"/>
        <v>0.31115000000000004</v>
      </c>
      <c r="AD255">
        <f t="shared" si="86"/>
        <v>253</v>
      </c>
      <c r="AE255">
        <v>0.49130000000000001</v>
      </c>
      <c r="AF255">
        <f t="shared" si="87"/>
        <v>170</v>
      </c>
      <c r="AG255">
        <v>0.18940000000000001</v>
      </c>
      <c r="AH255">
        <f t="shared" si="88"/>
        <v>309</v>
      </c>
      <c r="AI255">
        <f t="shared" si="89"/>
        <v>240.33333333333334</v>
      </c>
      <c r="AJ255">
        <f>IF(C255=1,(AI255/Z255),REF)</f>
        <v>845.94626305291558</v>
      </c>
      <c r="AK255">
        <f t="shared" si="90"/>
        <v>253</v>
      </c>
      <c r="AL255">
        <f>IF(B255=1,(AI255/AC255),REF)</f>
        <v>772.40344956880381</v>
      </c>
      <c r="AM255">
        <f t="shared" si="91"/>
        <v>249</v>
      </c>
      <c r="AN255">
        <f t="shared" si="92"/>
        <v>249</v>
      </c>
      <c r="AO255" t="str">
        <f t="shared" si="93"/>
        <v>Eastern Washington</v>
      </c>
      <c r="AP255">
        <f t="shared" si="94"/>
        <v>0.16372349547487861</v>
      </c>
      <c r="AQ255">
        <f t="shared" si="95"/>
        <v>0.18108728894533876</v>
      </c>
      <c r="AR255">
        <f t="shared" si="96"/>
        <v>0.49501725542907754</v>
      </c>
      <c r="AS255" t="str">
        <f t="shared" si="97"/>
        <v>Eastern Washington</v>
      </c>
      <c r="AT255">
        <f t="shared" si="98"/>
        <v>254</v>
      </c>
      <c r="AU255">
        <f t="shared" si="99"/>
        <v>252</v>
      </c>
      <c r="AV255">
        <v>254</v>
      </c>
      <c r="AW255" t="str">
        <f t="shared" si="100"/>
        <v>Eastern Washington</v>
      </c>
      <c r="AX255" t="str">
        <f t="shared" si="101"/>
        <v/>
      </c>
      <c r="AY255">
        <v>254</v>
      </c>
      <c r="BG255" t="s">
        <v>279</v>
      </c>
      <c r="BH255">
        <v>1598.1137018600996</v>
      </c>
    </row>
    <row r="256" spans="2:60" x14ac:dyDescent="0.25">
      <c r="B256">
        <v>1</v>
      </c>
      <c r="C256">
        <v>1</v>
      </c>
      <c r="D256" t="s">
        <v>68</v>
      </c>
      <c r="E256">
        <v>71.707599999999999</v>
      </c>
      <c r="F256">
        <v>55</v>
      </c>
      <c r="G256">
        <v>70.431299999999993</v>
      </c>
      <c r="H256">
        <v>50</v>
      </c>
      <c r="I256">
        <v>105.17</v>
      </c>
      <c r="J256">
        <v>129</v>
      </c>
      <c r="K256">
        <v>104.404</v>
      </c>
      <c r="L256">
        <v>169</v>
      </c>
      <c r="M256">
        <v>109.455</v>
      </c>
      <c r="N256">
        <v>307</v>
      </c>
      <c r="O256">
        <v>112.376</v>
      </c>
      <c r="P256">
        <v>320</v>
      </c>
      <c r="Q256">
        <v>-7.9723499999999996</v>
      </c>
      <c r="R256">
        <v>259</v>
      </c>
      <c r="S256">
        <f t="shared" si="77"/>
        <v>-0.11117371101528999</v>
      </c>
      <c r="T256">
        <f t="shared" si="78"/>
        <v>255</v>
      </c>
      <c r="U256">
        <f t="shared" si="79"/>
        <v>781626.83847084164</v>
      </c>
      <c r="V256">
        <f t="shared" si="80"/>
        <v>134</v>
      </c>
      <c r="W256">
        <f t="shared" si="81"/>
        <v>26.63866914079459</v>
      </c>
      <c r="X256">
        <f t="shared" si="82"/>
        <v>281</v>
      </c>
      <c r="Y256">
        <f t="shared" si="83"/>
        <v>268</v>
      </c>
      <c r="Z256">
        <v>0.30159999999999998</v>
      </c>
      <c r="AA256">
        <f t="shared" si="84"/>
        <v>249</v>
      </c>
      <c r="AB256">
        <v>0.27900000000000003</v>
      </c>
      <c r="AC256">
        <f t="shared" si="85"/>
        <v>0.2903</v>
      </c>
      <c r="AD256">
        <f t="shared" si="86"/>
        <v>262</v>
      </c>
      <c r="AE256">
        <v>0.33360000000000001</v>
      </c>
      <c r="AF256">
        <f t="shared" si="87"/>
        <v>228</v>
      </c>
      <c r="AG256">
        <v>0.27360000000000001</v>
      </c>
      <c r="AH256">
        <f t="shared" si="88"/>
        <v>265</v>
      </c>
      <c r="AI256">
        <f t="shared" si="89"/>
        <v>235.33333333333334</v>
      </c>
      <c r="AJ256">
        <f>IF(C256=1,(AI256/Z256),REF)</f>
        <v>780.28293545534939</v>
      </c>
      <c r="AK256">
        <f t="shared" si="90"/>
        <v>244</v>
      </c>
      <c r="AL256">
        <f>IF(B256=1,(AI256/AC256),REF)</f>
        <v>810.65564358709389</v>
      </c>
      <c r="AM256">
        <f t="shared" si="91"/>
        <v>255</v>
      </c>
      <c r="AN256">
        <f t="shared" si="92"/>
        <v>244</v>
      </c>
      <c r="AO256" t="str">
        <f t="shared" si="93"/>
        <v>Cal St. Northridge</v>
      </c>
      <c r="AP256">
        <f t="shared" si="94"/>
        <v>0.17521858886462197</v>
      </c>
      <c r="AQ256">
        <f t="shared" si="95"/>
        <v>0.16813803860311904</v>
      </c>
      <c r="AR256">
        <f t="shared" si="96"/>
        <v>0.4941811498466458</v>
      </c>
      <c r="AS256" t="str">
        <f t="shared" si="97"/>
        <v>Cal St. Northridge</v>
      </c>
      <c r="AT256">
        <f t="shared" si="98"/>
        <v>255</v>
      </c>
      <c r="AU256">
        <f t="shared" si="99"/>
        <v>253.66666666666666</v>
      </c>
      <c r="AV256">
        <v>259</v>
      </c>
      <c r="AW256" t="str">
        <f t="shared" si="100"/>
        <v>Cal St. Northridge</v>
      </c>
      <c r="AX256" t="str">
        <f t="shared" si="101"/>
        <v/>
      </c>
      <c r="AY256">
        <v>255</v>
      </c>
      <c r="BG256" t="s">
        <v>280</v>
      </c>
      <c r="BH256">
        <v>298.63515991036871</v>
      </c>
    </row>
    <row r="257" spans="2:60" x14ac:dyDescent="0.25">
      <c r="B257">
        <v>1</v>
      </c>
      <c r="C257">
        <v>1</v>
      </c>
      <c r="D257" t="s">
        <v>31</v>
      </c>
      <c r="E257">
        <v>67.279399999999995</v>
      </c>
      <c r="F257">
        <v>269</v>
      </c>
      <c r="G257">
        <v>66.406999999999996</v>
      </c>
      <c r="H257">
        <v>234</v>
      </c>
      <c r="I257">
        <v>98.768699999999995</v>
      </c>
      <c r="J257">
        <v>274</v>
      </c>
      <c r="K257">
        <v>100.431</v>
      </c>
      <c r="L257">
        <v>250</v>
      </c>
      <c r="M257">
        <v>105.682</v>
      </c>
      <c r="N257">
        <v>242</v>
      </c>
      <c r="O257">
        <v>107.27500000000001</v>
      </c>
      <c r="P257">
        <v>238</v>
      </c>
      <c r="Q257">
        <v>-6.8443199999999997</v>
      </c>
      <c r="R257">
        <v>241</v>
      </c>
      <c r="S257">
        <f t="shared" si="77"/>
        <v>-0.10172504511039053</v>
      </c>
      <c r="T257">
        <f t="shared" si="78"/>
        <v>242</v>
      </c>
      <c r="U257">
        <f t="shared" si="79"/>
        <v>678605.98216862336</v>
      </c>
      <c r="V257">
        <f t="shared" si="80"/>
        <v>268</v>
      </c>
      <c r="W257">
        <f t="shared" si="81"/>
        <v>26.358186549730213</v>
      </c>
      <c r="X257">
        <f t="shared" si="82"/>
        <v>266</v>
      </c>
      <c r="Y257">
        <f t="shared" si="83"/>
        <v>254</v>
      </c>
      <c r="Z257">
        <v>0.2467</v>
      </c>
      <c r="AA257">
        <f t="shared" si="84"/>
        <v>276</v>
      </c>
      <c r="AB257">
        <v>0.44479999999999997</v>
      </c>
      <c r="AC257">
        <f t="shared" si="85"/>
        <v>0.34575</v>
      </c>
      <c r="AD257">
        <f t="shared" si="86"/>
        <v>238</v>
      </c>
      <c r="AE257">
        <v>0.30990000000000001</v>
      </c>
      <c r="AF257">
        <f t="shared" si="87"/>
        <v>239</v>
      </c>
      <c r="AG257">
        <v>0.31480000000000002</v>
      </c>
      <c r="AH257">
        <f t="shared" si="88"/>
        <v>241</v>
      </c>
      <c r="AI257">
        <f t="shared" si="89"/>
        <v>247</v>
      </c>
      <c r="AJ257">
        <f>IF(C257=1,(AI257/Z257),REF)</f>
        <v>1001.2160518848804</v>
      </c>
      <c r="AK257">
        <f t="shared" si="90"/>
        <v>271</v>
      </c>
      <c r="AL257">
        <f>IF(B257=1,(AI257/AC257),REF)</f>
        <v>714.38900939985535</v>
      </c>
      <c r="AM257">
        <f t="shared" si="91"/>
        <v>242</v>
      </c>
      <c r="AN257">
        <f t="shared" si="92"/>
        <v>238</v>
      </c>
      <c r="AO257" t="str">
        <f t="shared" si="93"/>
        <v>Air Force</v>
      </c>
      <c r="AP257">
        <f t="shared" si="94"/>
        <v>0.13979460819428438</v>
      </c>
      <c r="AQ257">
        <f t="shared" si="95"/>
        <v>0.20280156143360822</v>
      </c>
      <c r="AR257">
        <f t="shared" si="96"/>
        <v>0.4937430584962636</v>
      </c>
      <c r="AS257" t="str">
        <f t="shared" si="97"/>
        <v>Air Force</v>
      </c>
      <c r="AT257">
        <f t="shared" si="98"/>
        <v>256</v>
      </c>
      <c r="AU257">
        <f t="shared" si="99"/>
        <v>244</v>
      </c>
      <c r="AV257">
        <v>248</v>
      </c>
      <c r="AW257" t="str">
        <f t="shared" si="100"/>
        <v>Air Force</v>
      </c>
      <c r="AX257" t="str">
        <f t="shared" si="101"/>
        <v/>
      </c>
      <c r="AY257">
        <v>256</v>
      </c>
      <c r="BG257" t="s">
        <v>281</v>
      </c>
      <c r="BH257">
        <v>222.5732841846586</v>
      </c>
    </row>
    <row r="258" spans="2:60" x14ac:dyDescent="0.25">
      <c r="B258">
        <v>1</v>
      </c>
      <c r="C258">
        <v>1</v>
      </c>
      <c r="D258" t="s">
        <v>200</v>
      </c>
      <c r="E258">
        <v>68.740300000000005</v>
      </c>
      <c r="F258">
        <v>184</v>
      </c>
      <c r="G258">
        <v>65.901600000000002</v>
      </c>
      <c r="H258">
        <v>261</v>
      </c>
      <c r="I258">
        <v>99.200299999999999</v>
      </c>
      <c r="J258">
        <v>269</v>
      </c>
      <c r="K258">
        <v>98.155299999999997</v>
      </c>
      <c r="L258">
        <v>282</v>
      </c>
      <c r="M258">
        <v>108.492</v>
      </c>
      <c r="N258">
        <v>291</v>
      </c>
      <c r="O258">
        <v>109.495</v>
      </c>
      <c r="P258">
        <v>272</v>
      </c>
      <c r="Q258">
        <v>-11.339499999999999</v>
      </c>
      <c r="R258">
        <v>300</v>
      </c>
      <c r="S258">
        <f t="shared" ref="S258:S321" si="102">(K258-O258)/E258</f>
        <v>-0.16496436588144084</v>
      </c>
      <c r="T258">
        <f t="shared" ref="T258:T321" si="103">RANK(S258,S:S,0)</f>
        <v>300</v>
      </c>
      <c r="U258">
        <f t="shared" ref="U258:U321" si="104">(K258^2)*E258</f>
        <v>662275.87132838205</v>
      </c>
      <c r="V258">
        <f t="shared" ref="V258:V321" si="105">RANK(U258,U:U,0)</f>
        <v>286</v>
      </c>
      <c r="W258">
        <f t="shared" ref="W258:W321" si="106">O258^1.6/E258</f>
        <v>26.657501204603324</v>
      </c>
      <c r="X258">
        <f t="shared" ref="X258:X321" si="107">RANK(W258,W:W,1)</f>
        <v>283</v>
      </c>
      <c r="Y258">
        <f t="shared" ref="Y258:Y321" si="108">AVERAGE(X258,T258)</f>
        <v>291.5</v>
      </c>
      <c r="Z258">
        <v>0.32429999999999998</v>
      </c>
      <c r="AA258">
        <f t="shared" ref="AA258:AA321" si="109">RANK(Z258,Z:Z,0)</f>
        <v>239</v>
      </c>
      <c r="AB258">
        <v>0.22850000000000001</v>
      </c>
      <c r="AC258">
        <f t="shared" ref="AC258:AC321" si="110">(Z258+AB258)/2</f>
        <v>0.27639999999999998</v>
      </c>
      <c r="AD258">
        <f t="shared" ref="AD258:AD321" si="111">RANK(AC258,AC:AC,0)</f>
        <v>275</v>
      </c>
      <c r="AE258">
        <v>0.19259999999999999</v>
      </c>
      <c r="AF258">
        <f t="shared" ref="AF258:AF321" si="112">RANK(AE258,AE:AE,0)</f>
        <v>296</v>
      </c>
      <c r="AG258">
        <v>0.28539999999999999</v>
      </c>
      <c r="AH258">
        <f t="shared" ref="AH258:AH321" si="113">RANK(AG258,AG:AG,0)</f>
        <v>255</v>
      </c>
      <c r="AI258">
        <f t="shared" ref="AI258:AI321" si="114">(T258+V258+(AD258)+AF258+AH258+Y258)/6</f>
        <v>283.91666666666669</v>
      </c>
      <c r="AJ258">
        <f>IF(C258=1,(AI258/Z258),REF)</f>
        <v>875.47538287593807</v>
      </c>
      <c r="AK258">
        <f t="shared" ref="AK258:AK321" si="115">RANK(AJ258,AJ:AJ,1)</f>
        <v>255</v>
      </c>
      <c r="AL258">
        <f>IF(B258=1,(AI258/AC258),REF)</f>
        <v>1027.1948866377234</v>
      </c>
      <c r="AM258">
        <f t="shared" ref="AM258:AM321" si="116">RANK(AL258,AL:AL,1)</f>
        <v>285</v>
      </c>
      <c r="AN258">
        <f t="shared" ref="AN258:AN321" si="117">MIN(AK258,AM258,AD258)</f>
        <v>255</v>
      </c>
      <c r="AO258" t="str">
        <f t="shared" ref="AO258:AO321" si="118">D258</f>
        <v>Milwaukee</v>
      </c>
      <c r="AP258">
        <f t="shared" ref="AP258:AP321" si="119">(Z258*(($BC$3)/((AJ258)))^(1/10))</f>
        <v>0.18625013958184247</v>
      </c>
      <c r="AQ258">
        <f t="shared" ref="AQ258:AQ321" si="120">(AC258*(($BC$2)/((AL258)))^(1/10))</f>
        <v>0.15634188213089698</v>
      </c>
      <c r="AR258">
        <f t="shared" ref="AR258:AR321" si="121">((AP258+AQ258)/2)^(1/2.5)</f>
        <v>0.49374066732912936</v>
      </c>
      <c r="AS258" t="str">
        <f t="shared" ref="AS258:AS321" si="122">AO258</f>
        <v>Milwaukee</v>
      </c>
      <c r="AT258">
        <f t="shared" ref="AT258:AT321" si="123">RANK(AR258,AR:AR,0)</f>
        <v>257</v>
      </c>
      <c r="AU258">
        <f t="shared" ref="AU258:AU321" si="124">(AT258+AN258+AD258)/3</f>
        <v>262.33333333333331</v>
      </c>
      <c r="AV258">
        <v>268</v>
      </c>
      <c r="AW258" t="str">
        <f t="shared" ref="AW258:AW321" si="125">AS258</f>
        <v>Milwaukee</v>
      </c>
      <c r="AX258" t="str">
        <f t="shared" ref="AX258:AX321" si="126">IF(OR(((RANK(Z258,Z:Z,0))&lt;17),(RANK(AB258,AB:AB,0)&lt;17)),"y","")</f>
        <v/>
      </c>
      <c r="AY258">
        <v>257</v>
      </c>
      <c r="BG258" t="s">
        <v>282</v>
      </c>
      <c r="BH258">
        <v>119.70952835032641</v>
      </c>
    </row>
    <row r="259" spans="2:60" x14ac:dyDescent="0.25">
      <c r="B259">
        <v>1</v>
      </c>
      <c r="C259">
        <v>1</v>
      </c>
      <c r="D259" t="s">
        <v>71</v>
      </c>
      <c r="E259">
        <v>68.494799999999998</v>
      </c>
      <c r="F259">
        <v>204</v>
      </c>
      <c r="G259">
        <v>67.533600000000007</v>
      </c>
      <c r="H259">
        <v>167</v>
      </c>
      <c r="I259">
        <v>101.709</v>
      </c>
      <c r="J259">
        <v>211</v>
      </c>
      <c r="K259">
        <v>101.476</v>
      </c>
      <c r="L259">
        <v>229</v>
      </c>
      <c r="M259">
        <v>107.196</v>
      </c>
      <c r="N259">
        <v>268</v>
      </c>
      <c r="O259">
        <v>111.34399999999999</v>
      </c>
      <c r="P259">
        <v>309</v>
      </c>
      <c r="Q259">
        <v>-9.8679000000000006</v>
      </c>
      <c r="R259">
        <v>279</v>
      </c>
      <c r="S259">
        <f t="shared" si="102"/>
        <v>-0.14406933081051401</v>
      </c>
      <c r="T259">
        <f t="shared" si="103"/>
        <v>279</v>
      </c>
      <c r="U259">
        <f t="shared" si="104"/>
        <v>705316.88608740468</v>
      </c>
      <c r="V259">
        <f t="shared" si="105"/>
        <v>234</v>
      </c>
      <c r="W259">
        <f t="shared" si="106"/>
        <v>27.47953052557536</v>
      </c>
      <c r="X259">
        <f t="shared" si="107"/>
        <v>318</v>
      </c>
      <c r="Y259">
        <f t="shared" si="108"/>
        <v>298.5</v>
      </c>
      <c r="Z259">
        <v>0.3226</v>
      </c>
      <c r="AA259">
        <f t="shared" si="109"/>
        <v>240</v>
      </c>
      <c r="AB259">
        <v>0.2185</v>
      </c>
      <c r="AC259">
        <f t="shared" si="110"/>
        <v>0.27055000000000001</v>
      </c>
      <c r="AD259">
        <f t="shared" si="111"/>
        <v>281</v>
      </c>
      <c r="AE259">
        <v>0.25269999999999998</v>
      </c>
      <c r="AF259">
        <f t="shared" si="112"/>
        <v>271</v>
      </c>
      <c r="AG259">
        <v>0.33739999999999998</v>
      </c>
      <c r="AH259">
        <f t="shared" si="113"/>
        <v>231</v>
      </c>
      <c r="AI259">
        <f t="shared" si="114"/>
        <v>265.75</v>
      </c>
      <c r="AJ259">
        <f>IF(C259=1,(AI259/Z259),REF)</f>
        <v>823.77557346559206</v>
      </c>
      <c r="AK259">
        <f t="shared" si="115"/>
        <v>249</v>
      </c>
      <c r="AL259">
        <f>IF(B259=1,(AI259/AC259),REF)</f>
        <v>982.25836259471441</v>
      </c>
      <c r="AM259">
        <f t="shared" si="116"/>
        <v>276</v>
      </c>
      <c r="AN259">
        <f t="shared" si="117"/>
        <v>249</v>
      </c>
      <c r="AO259" t="str">
        <f t="shared" si="118"/>
        <v>Canisius</v>
      </c>
      <c r="AP259">
        <f t="shared" si="119"/>
        <v>0.18640498573009059</v>
      </c>
      <c r="AQ259">
        <f t="shared" si="120"/>
        <v>0.15371899870290395</v>
      </c>
      <c r="AR259">
        <f t="shared" si="121"/>
        <v>0.4923148149551767</v>
      </c>
      <c r="AS259" t="str">
        <f t="shared" si="122"/>
        <v>Canisius</v>
      </c>
      <c r="AT259">
        <f t="shared" si="123"/>
        <v>258</v>
      </c>
      <c r="AU259">
        <f t="shared" si="124"/>
        <v>262.66666666666669</v>
      </c>
      <c r="AV259">
        <v>264</v>
      </c>
      <c r="AW259" t="str">
        <f t="shared" si="125"/>
        <v>Canisius</v>
      </c>
      <c r="AX259" t="str">
        <f t="shared" si="126"/>
        <v/>
      </c>
      <c r="AY259">
        <v>258</v>
      </c>
      <c r="BG259" t="s">
        <v>283</v>
      </c>
      <c r="BH259">
        <v>193.77272008850954</v>
      </c>
    </row>
    <row r="260" spans="2:60" x14ac:dyDescent="0.25">
      <c r="B260">
        <v>1</v>
      </c>
      <c r="C260">
        <v>1</v>
      </c>
      <c r="D260" t="s">
        <v>344</v>
      </c>
      <c r="E260">
        <v>69.760400000000004</v>
      </c>
      <c r="F260">
        <v>130</v>
      </c>
      <c r="G260">
        <v>69.132300000000001</v>
      </c>
      <c r="H260">
        <v>91</v>
      </c>
      <c r="I260">
        <v>106.32899999999999</v>
      </c>
      <c r="J260">
        <v>105</v>
      </c>
      <c r="K260">
        <v>105.285</v>
      </c>
      <c r="L260">
        <v>151</v>
      </c>
      <c r="M260">
        <v>115.072</v>
      </c>
      <c r="N260">
        <v>347</v>
      </c>
      <c r="O260">
        <v>114.322</v>
      </c>
      <c r="P260">
        <v>338</v>
      </c>
      <c r="Q260">
        <v>-9.0374599999999994</v>
      </c>
      <c r="R260">
        <v>270</v>
      </c>
      <c r="S260">
        <f t="shared" si="102"/>
        <v>-0.12954340858137289</v>
      </c>
      <c r="T260">
        <f t="shared" si="103"/>
        <v>270</v>
      </c>
      <c r="U260">
        <f t="shared" si="104"/>
        <v>773289.2362284899</v>
      </c>
      <c r="V260">
        <f t="shared" si="105"/>
        <v>145</v>
      </c>
      <c r="W260">
        <f t="shared" si="106"/>
        <v>28.144837117110367</v>
      </c>
      <c r="X260">
        <f t="shared" si="107"/>
        <v>332</v>
      </c>
      <c r="Y260">
        <f t="shared" si="108"/>
        <v>301</v>
      </c>
      <c r="Z260">
        <v>0.30399999999999999</v>
      </c>
      <c r="AA260">
        <f t="shared" si="109"/>
        <v>247</v>
      </c>
      <c r="AB260">
        <v>0.26219999999999999</v>
      </c>
      <c r="AC260">
        <f t="shared" si="110"/>
        <v>0.28310000000000002</v>
      </c>
      <c r="AD260">
        <f t="shared" si="111"/>
        <v>268</v>
      </c>
      <c r="AE260">
        <v>0.1741</v>
      </c>
      <c r="AF260">
        <f t="shared" si="112"/>
        <v>303</v>
      </c>
      <c r="AG260">
        <v>0.35489999999999999</v>
      </c>
      <c r="AH260">
        <f t="shared" si="113"/>
        <v>221</v>
      </c>
      <c r="AI260">
        <f t="shared" si="114"/>
        <v>251.33333333333334</v>
      </c>
      <c r="AJ260">
        <f>IF(C260=1,(AI260/Z260),REF)</f>
        <v>826.75438596491233</v>
      </c>
      <c r="AK260">
        <f t="shared" si="115"/>
        <v>251</v>
      </c>
      <c r="AL260">
        <f>IF(B260=1,(AI260/AC260),REF)</f>
        <v>887.78994466030849</v>
      </c>
      <c r="AM260">
        <f t="shared" si="116"/>
        <v>262</v>
      </c>
      <c r="AN260">
        <f t="shared" si="117"/>
        <v>251</v>
      </c>
      <c r="AO260" t="str">
        <f t="shared" si="118"/>
        <v>UNC Wilmington</v>
      </c>
      <c r="AP260">
        <f t="shared" si="119"/>
        <v>0.17559412649714115</v>
      </c>
      <c r="AQ260">
        <f t="shared" si="120"/>
        <v>0.16248430955499393</v>
      </c>
      <c r="AR260">
        <f t="shared" si="121"/>
        <v>0.49112833398468964</v>
      </c>
      <c r="AS260" t="str">
        <f t="shared" si="122"/>
        <v>UNC Wilmington</v>
      </c>
      <c r="AT260">
        <f t="shared" si="123"/>
        <v>259</v>
      </c>
      <c r="AU260">
        <f t="shared" si="124"/>
        <v>259.33333333333331</v>
      </c>
      <c r="AV260">
        <v>265</v>
      </c>
      <c r="AW260" t="str">
        <f t="shared" si="125"/>
        <v>UNC Wilmington</v>
      </c>
      <c r="AX260" t="str">
        <f t="shared" si="126"/>
        <v/>
      </c>
      <c r="AY260">
        <v>259</v>
      </c>
      <c r="BG260" t="s">
        <v>284</v>
      </c>
      <c r="BH260">
        <v>94.321338587764075</v>
      </c>
    </row>
    <row r="261" spans="2:60" x14ac:dyDescent="0.25">
      <c r="B261">
        <v>1</v>
      </c>
      <c r="C261">
        <v>1</v>
      </c>
      <c r="D261" t="s">
        <v>269</v>
      </c>
      <c r="E261">
        <v>71.508200000000002</v>
      </c>
      <c r="F261">
        <v>62</v>
      </c>
      <c r="G261">
        <v>69.996099999999998</v>
      </c>
      <c r="H261">
        <v>62</v>
      </c>
      <c r="I261">
        <v>101.121</v>
      </c>
      <c r="J261">
        <v>222</v>
      </c>
      <c r="K261">
        <v>102.845</v>
      </c>
      <c r="L261">
        <v>200</v>
      </c>
      <c r="M261">
        <v>107.321</v>
      </c>
      <c r="N261">
        <v>273</v>
      </c>
      <c r="O261">
        <v>110.328</v>
      </c>
      <c r="P261">
        <v>293</v>
      </c>
      <c r="Q261">
        <v>-7.4834199999999997</v>
      </c>
      <c r="R261">
        <v>247</v>
      </c>
      <c r="S261">
        <f t="shared" si="102"/>
        <v>-0.10464534137343695</v>
      </c>
      <c r="T261">
        <f t="shared" si="103"/>
        <v>244</v>
      </c>
      <c r="U261">
        <f t="shared" si="104"/>
        <v>756348.954958505</v>
      </c>
      <c r="V261">
        <f t="shared" si="105"/>
        <v>170</v>
      </c>
      <c r="W261">
        <f t="shared" si="106"/>
        <v>25.938290302908843</v>
      </c>
      <c r="X261">
        <f t="shared" si="107"/>
        <v>248</v>
      </c>
      <c r="Y261">
        <f t="shared" si="108"/>
        <v>246</v>
      </c>
      <c r="Z261">
        <v>0.2732</v>
      </c>
      <c r="AA261">
        <f t="shared" si="109"/>
        <v>260</v>
      </c>
      <c r="AB261">
        <v>0.34460000000000002</v>
      </c>
      <c r="AC261">
        <f t="shared" si="110"/>
        <v>0.30890000000000001</v>
      </c>
      <c r="AD261">
        <f t="shared" si="111"/>
        <v>254</v>
      </c>
      <c r="AE261">
        <v>0.2092</v>
      </c>
      <c r="AF261">
        <f t="shared" si="112"/>
        <v>288</v>
      </c>
      <c r="AG261">
        <v>0.26040000000000002</v>
      </c>
      <c r="AH261">
        <f t="shared" si="113"/>
        <v>274</v>
      </c>
      <c r="AI261">
        <f t="shared" si="114"/>
        <v>246</v>
      </c>
      <c r="AJ261">
        <f>IF(C261=1,(AI261/Z261),REF)</f>
        <v>900.43923865300144</v>
      </c>
      <c r="AK261">
        <f t="shared" si="115"/>
        <v>257</v>
      </c>
      <c r="AL261">
        <f>IF(B261=1,(AI261/AC261),REF)</f>
        <v>796.37423114276464</v>
      </c>
      <c r="AM261">
        <f t="shared" si="116"/>
        <v>252</v>
      </c>
      <c r="AN261">
        <f t="shared" si="117"/>
        <v>252</v>
      </c>
      <c r="AO261" t="str">
        <f t="shared" si="118"/>
        <v>Rice</v>
      </c>
      <c r="AP261">
        <f t="shared" si="119"/>
        <v>0.15646215438312391</v>
      </c>
      <c r="AQ261">
        <f t="shared" si="120"/>
        <v>0.17922920174860971</v>
      </c>
      <c r="AR261">
        <f t="shared" si="121"/>
        <v>0.4897382952554713</v>
      </c>
      <c r="AS261" t="str">
        <f t="shared" si="122"/>
        <v>Rice</v>
      </c>
      <c r="AT261">
        <f t="shared" si="123"/>
        <v>260</v>
      </c>
      <c r="AU261">
        <f t="shared" si="124"/>
        <v>255.33333333333334</v>
      </c>
      <c r="AV261">
        <v>262</v>
      </c>
      <c r="AW261" t="str">
        <f t="shared" si="125"/>
        <v>Rice</v>
      </c>
      <c r="AX261" t="str">
        <f t="shared" si="126"/>
        <v/>
      </c>
      <c r="AY261">
        <v>260</v>
      </c>
      <c r="BG261" t="s">
        <v>285</v>
      </c>
      <c r="BH261">
        <v>3192.8838951310863</v>
      </c>
    </row>
    <row r="262" spans="2:60" x14ac:dyDescent="0.25">
      <c r="B262">
        <v>1</v>
      </c>
      <c r="C262">
        <v>1</v>
      </c>
      <c r="D262" t="s">
        <v>300</v>
      </c>
      <c r="E262">
        <v>67.056899999999999</v>
      </c>
      <c r="F262">
        <v>279</v>
      </c>
      <c r="G262">
        <v>65.093999999999994</v>
      </c>
      <c r="H262">
        <v>295</v>
      </c>
      <c r="I262">
        <v>99.480599999999995</v>
      </c>
      <c r="J262">
        <v>263</v>
      </c>
      <c r="K262">
        <v>99.246899999999997</v>
      </c>
      <c r="L262">
        <v>268</v>
      </c>
      <c r="M262">
        <v>101.065</v>
      </c>
      <c r="N262">
        <v>127</v>
      </c>
      <c r="O262">
        <v>105.148</v>
      </c>
      <c r="P262">
        <v>193</v>
      </c>
      <c r="Q262">
        <v>-5.90069</v>
      </c>
      <c r="R262">
        <v>231</v>
      </c>
      <c r="S262">
        <f t="shared" si="102"/>
        <v>-8.8001383899345184E-2</v>
      </c>
      <c r="T262">
        <f t="shared" si="103"/>
        <v>232</v>
      </c>
      <c r="U262">
        <f t="shared" si="104"/>
        <v>660506.92168725177</v>
      </c>
      <c r="V262">
        <f t="shared" si="105"/>
        <v>288</v>
      </c>
      <c r="W262">
        <f t="shared" si="106"/>
        <v>25.611685129707748</v>
      </c>
      <c r="X262">
        <f t="shared" si="107"/>
        <v>231</v>
      </c>
      <c r="Y262">
        <f t="shared" si="108"/>
        <v>231.5</v>
      </c>
      <c r="Z262">
        <v>0.2666</v>
      </c>
      <c r="AA262">
        <f t="shared" si="109"/>
        <v>264</v>
      </c>
      <c r="AB262">
        <v>0.35120000000000001</v>
      </c>
      <c r="AC262">
        <f t="shared" si="110"/>
        <v>0.30890000000000001</v>
      </c>
      <c r="AD262">
        <f t="shared" si="111"/>
        <v>254</v>
      </c>
      <c r="AE262">
        <v>0.39419999999999999</v>
      </c>
      <c r="AF262">
        <f t="shared" si="112"/>
        <v>207</v>
      </c>
      <c r="AG262">
        <v>0.13200000000000001</v>
      </c>
      <c r="AH262">
        <f t="shared" si="113"/>
        <v>330</v>
      </c>
      <c r="AI262">
        <f t="shared" si="114"/>
        <v>257.08333333333331</v>
      </c>
      <c r="AJ262">
        <f>IF(C262=1,(AI262/Z262),REF)</f>
        <v>964.3035758939734</v>
      </c>
      <c r="AK262">
        <f t="shared" si="115"/>
        <v>263</v>
      </c>
      <c r="AL262">
        <f>IF(B262=1,(AI262/AC262),REF)</f>
        <v>832.25423545915601</v>
      </c>
      <c r="AM262">
        <f t="shared" si="116"/>
        <v>257</v>
      </c>
      <c r="AN262">
        <f t="shared" si="117"/>
        <v>254</v>
      </c>
      <c r="AO262" t="str">
        <f t="shared" si="118"/>
        <v>Southeastern Louisiana</v>
      </c>
      <c r="AP262">
        <f t="shared" si="119"/>
        <v>0.15163966609675802</v>
      </c>
      <c r="AQ262">
        <f t="shared" si="120"/>
        <v>0.17844109885998904</v>
      </c>
      <c r="AR262">
        <f t="shared" si="121"/>
        <v>0.48644762635722755</v>
      </c>
      <c r="AS262" t="str">
        <f t="shared" si="122"/>
        <v>Southeastern Louisiana</v>
      </c>
      <c r="AT262">
        <f t="shared" si="123"/>
        <v>261</v>
      </c>
      <c r="AU262">
        <f t="shared" si="124"/>
        <v>256.33333333333331</v>
      </c>
      <c r="AV262">
        <v>258</v>
      </c>
      <c r="AW262" t="str">
        <f t="shared" si="125"/>
        <v>Southeastern Louisiana</v>
      </c>
      <c r="AX262" t="str">
        <f t="shared" si="126"/>
        <v/>
      </c>
      <c r="AY262">
        <v>261</v>
      </c>
      <c r="BG262" t="s">
        <v>286</v>
      </c>
      <c r="BH262">
        <v>453.16308763784099</v>
      </c>
    </row>
    <row r="263" spans="2:60" x14ac:dyDescent="0.25">
      <c r="B263">
        <v>1</v>
      </c>
      <c r="C263">
        <v>1</v>
      </c>
      <c r="D263" t="s">
        <v>173</v>
      </c>
      <c r="E263">
        <v>71.866399999999999</v>
      </c>
      <c r="F263">
        <v>46</v>
      </c>
      <c r="G263">
        <v>70.706699999999998</v>
      </c>
      <c r="H263">
        <v>43</v>
      </c>
      <c r="I263">
        <v>101.101</v>
      </c>
      <c r="J263">
        <v>223</v>
      </c>
      <c r="K263">
        <v>98.098500000000001</v>
      </c>
      <c r="L263">
        <v>285</v>
      </c>
      <c r="M263">
        <v>101.229</v>
      </c>
      <c r="N263">
        <v>131</v>
      </c>
      <c r="O263">
        <v>106.279</v>
      </c>
      <c r="P263">
        <v>217</v>
      </c>
      <c r="Q263">
        <v>-8.1806999999999999</v>
      </c>
      <c r="R263">
        <v>262</v>
      </c>
      <c r="S263">
        <f t="shared" si="102"/>
        <v>-0.11382927209377394</v>
      </c>
      <c r="T263">
        <f t="shared" si="103"/>
        <v>258</v>
      </c>
      <c r="U263">
        <f t="shared" si="104"/>
        <v>691593.05558417935</v>
      </c>
      <c r="V263">
        <f t="shared" si="105"/>
        <v>253</v>
      </c>
      <c r="W263">
        <f t="shared" si="106"/>
        <v>24.310284688059212</v>
      </c>
      <c r="X263">
        <f t="shared" si="107"/>
        <v>167</v>
      </c>
      <c r="Y263">
        <f t="shared" si="108"/>
        <v>212.5</v>
      </c>
      <c r="Z263">
        <v>0.27989999999999998</v>
      </c>
      <c r="AA263">
        <f t="shared" si="109"/>
        <v>258</v>
      </c>
      <c r="AB263">
        <v>0.29909999999999998</v>
      </c>
      <c r="AC263">
        <f t="shared" si="110"/>
        <v>0.28949999999999998</v>
      </c>
      <c r="AD263">
        <f t="shared" si="111"/>
        <v>263</v>
      </c>
      <c r="AE263">
        <v>0.26829999999999998</v>
      </c>
      <c r="AF263">
        <f t="shared" si="112"/>
        <v>263</v>
      </c>
      <c r="AG263">
        <v>0.2606</v>
      </c>
      <c r="AH263">
        <f t="shared" si="113"/>
        <v>273</v>
      </c>
      <c r="AI263">
        <f t="shared" si="114"/>
        <v>253.75</v>
      </c>
      <c r="AJ263">
        <f>IF(C263=1,(AI263/Z263),REF)</f>
        <v>906.57377634869601</v>
      </c>
      <c r="AK263">
        <f t="shared" si="115"/>
        <v>258</v>
      </c>
      <c r="AL263">
        <f>IF(B263=1,(AI263/AC263),REF)</f>
        <v>876.51122625215896</v>
      </c>
      <c r="AM263">
        <f t="shared" si="116"/>
        <v>260</v>
      </c>
      <c r="AN263">
        <f t="shared" si="117"/>
        <v>258</v>
      </c>
      <c r="AO263" t="str">
        <f t="shared" si="118"/>
        <v>LIU Brooklyn</v>
      </c>
      <c r="AP263">
        <f t="shared" si="119"/>
        <v>0.16019045514198238</v>
      </c>
      <c r="AQ263">
        <f t="shared" si="120"/>
        <v>0.16637014759266575</v>
      </c>
      <c r="AR263">
        <f t="shared" si="121"/>
        <v>0.48436585167887436</v>
      </c>
      <c r="AS263" t="str">
        <f t="shared" si="122"/>
        <v>LIU Brooklyn</v>
      </c>
      <c r="AT263">
        <f t="shared" si="123"/>
        <v>262</v>
      </c>
      <c r="AU263">
        <f t="shared" si="124"/>
        <v>261</v>
      </c>
      <c r="AV263">
        <v>263</v>
      </c>
      <c r="AW263" t="str">
        <f t="shared" si="125"/>
        <v>LIU Brooklyn</v>
      </c>
      <c r="AX263" t="str">
        <f t="shared" si="126"/>
        <v/>
      </c>
      <c r="AY263">
        <v>262</v>
      </c>
      <c r="BG263" t="s">
        <v>287</v>
      </c>
      <c r="BH263">
        <v>3649.1978609625667</v>
      </c>
    </row>
    <row r="264" spans="2:60" x14ac:dyDescent="0.25">
      <c r="B264">
        <v>1</v>
      </c>
      <c r="C264">
        <v>1</v>
      </c>
      <c r="D264" t="s">
        <v>199</v>
      </c>
      <c r="E264">
        <v>69.132900000000006</v>
      </c>
      <c r="F264">
        <v>167</v>
      </c>
      <c r="G264">
        <v>67.491399999999999</v>
      </c>
      <c r="H264">
        <v>171</v>
      </c>
      <c r="I264">
        <v>93.954899999999995</v>
      </c>
      <c r="J264">
        <v>328</v>
      </c>
      <c r="K264">
        <v>98.110399999999998</v>
      </c>
      <c r="L264">
        <v>284</v>
      </c>
      <c r="M264">
        <v>104.688</v>
      </c>
      <c r="N264">
        <v>212</v>
      </c>
      <c r="O264">
        <v>105.316</v>
      </c>
      <c r="P264">
        <v>197</v>
      </c>
      <c r="Q264">
        <v>-7.2058299999999997</v>
      </c>
      <c r="R264">
        <v>244</v>
      </c>
      <c r="S264">
        <f t="shared" si="102"/>
        <v>-0.10422823286741918</v>
      </c>
      <c r="T264">
        <f t="shared" si="103"/>
        <v>243</v>
      </c>
      <c r="U264">
        <f t="shared" si="104"/>
        <v>665449.13954620657</v>
      </c>
      <c r="V264">
        <f t="shared" si="105"/>
        <v>283</v>
      </c>
      <c r="W264">
        <f t="shared" si="106"/>
        <v>24.906126765378215</v>
      </c>
      <c r="X264">
        <f t="shared" si="107"/>
        <v>197</v>
      </c>
      <c r="Y264">
        <f t="shared" si="108"/>
        <v>220</v>
      </c>
      <c r="Z264">
        <v>0.22789999999999999</v>
      </c>
      <c r="AA264">
        <f t="shared" si="109"/>
        <v>285</v>
      </c>
      <c r="AB264">
        <v>0.44750000000000001</v>
      </c>
      <c r="AC264">
        <f t="shared" si="110"/>
        <v>0.3377</v>
      </c>
      <c r="AD264">
        <f t="shared" si="111"/>
        <v>239</v>
      </c>
      <c r="AE264">
        <v>0.43709999999999999</v>
      </c>
      <c r="AF264">
        <f t="shared" si="112"/>
        <v>195</v>
      </c>
      <c r="AG264">
        <v>0.20599999999999999</v>
      </c>
      <c r="AH264">
        <f t="shared" si="113"/>
        <v>297</v>
      </c>
      <c r="AI264">
        <f t="shared" si="114"/>
        <v>246.16666666666666</v>
      </c>
      <c r="AJ264">
        <f>IF(C264=1,(AI264/Z264),REF)</f>
        <v>1080.152113500073</v>
      </c>
      <c r="AK264">
        <f t="shared" si="115"/>
        <v>277</v>
      </c>
      <c r="AL264">
        <f>IF(B264=1,(AI264/AC264),REF)</f>
        <v>728.95074523739015</v>
      </c>
      <c r="AM264">
        <f t="shared" si="116"/>
        <v>244</v>
      </c>
      <c r="AN264">
        <f t="shared" si="117"/>
        <v>239</v>
      </c>
      <c r="AO264" t="str">
        <f t="shared" si="118"/>
        <v>Middle Tennessee</v>
      </c>
      <c r="AP264">
        <f t="shared" si="119"/>
        <v>0.1281651308679897</v>
      </c>
      <c r="AQ264">
        <f t="shared" si="120"/>
        <v>0.19768049701708737</v>
      </c>
      <c r="AR264">
        <f t="shared" si="121"/>
        <v>0.48394138267809339</v>
      </c>
      <c r="AS264" t="str">
        <f t="shared" si="122"/>
        <v>Middle Tennessee</v>
      </c>
      <c r="AT264">
        <f t="shared" si="123"/>
        <v>263</v>
      </c>
      <c r="AU264">
        <f t="shared" si="124"/>
        <v>247</v>
      </c>
      <c r="AV264">
        <v>251</v>
      </c>
      <c r="AW264" t="str">
        <f t="shared" si="125"/>
        <v>Middle Tennessee</v>
      </c>
      <c r="AX264" t="str">
        <f t="shared" si="126"/>
        <v/>
      </c>
      <c r="AY264">
        <v>263</v>
      </c>
      <c r="BG264" t="s">
        <v>288</v>
      </c>
      <c r="BH264">
        <v>244.34654919236414</v>
      </c>
    </row>
    <row r="265" spans="2:60" x14ac:dyDescent="0.25">
      <c r="B265">
        <v>1</v>
      </c>
      <c r="C265">
        <v>1</v>
      </c>
      <c r="D265" t="s">
        <v>341</v>
      </c>
      <c r="E265">
        <v>68.194900000000004</v>
      </c>
      <c r="F265">
        <v>223</v>
      </c>
      <c r="G265">
        <v>66.174499999999995</v>
      </c>
      <c r="H265">
        <v>243</v>
      </c>
      <c r="I265">
        <v>99.7333</v>
      </c>
      <c r="J265">
        <v>258</v>
      </c>
      <c r="K265">
        <v>100.91</v>
      </c>
      <c r="L265">
        <v>244</v>
      </c>
      <c r="M265">
        <v>107.247</v>
      </c>
      <c r="N265">
        <v>270</v>
      </c>
      <c r="O265">
        <v>107.048</v>
      </c>
      <c r="P265">
        <v>233</v>
      </c>
      <c r="Q265">
        <v>-6.1379400000000004</v>
      </c>
      <c r="R265">
        <v>234</v>
      </c>
      <c r="S265">
        <f t="shared" si="102"/>
        <v>-9.0006730708601448E-2</v>
      </c>
      <c r="T265">
        <f t="shared" si="103"/>
        <v>235</v>
      </c>
      <c r="U265">
        <f t="shared" si="104"/>
        <v>694416.94399668998</v>
      </c>
      <c r="V265">
        <f t="shared" si="105"/>
        <v>249</v>
      </c>
      <c r="W265">
        <f t="shared" si="106"/>
        <v>25.916347552010009</v>
      </c>
      <c r="X265">
        <f t="shared" si="107"/>
        <v>247</v>
      </c>
      <c r="Y265">
        <f t="shared" si="108"/>
        <v>241</v>
      </c>
      <c r="Z265">
        <v>0.21609999999999999</v>
      </c>
      <c r="AA265">
        <f t="shared" si="109"/>
        <v>290</v>
      </c>
      <c r="AB265">
        <v>0.47760000000000002</v>
      </c>
      <c r="AC265">
        <f t="shared" si="110"/>
        <v>0.34684999999999999</v>
      </c>
      <c r="AD265">
        <f t="shared" si="111"/>
        <v>234</v>
      </c>
      <c r="AE265">
        <v>0.33639999999999998</v>
      </c>
      <c r="AF265">
        <f t="shared" si="112"/>
        <v>227</v>
      </c>
      <c r="AG265">
        <v>0.2656</v>
      </c>
      <c r="AH265">
        <f t="shared" si="113"/>
        <v>269</v>
      </c>
      <c r="AI265">
        <f t="shared" si="114"/>
        <v>242.5</v>
      </c>
      <c r="AJ265">
        <f>IF(C265=1,(AI265/Z265),REF)</f>
        <v>1122.1656640444239</v>
      </c>
      <c r="AK265">
        <f t="shared" si="115"/>
        <v>282</v>
      </c>
      <c r="AL265">
        <f>IF(B265=1,(AI265/AC265),REF)</f>
        <v>699.1494882514055</v>
      </c>
      <c r="AM265">
        <f t="shared" si="116"/>
        <v>238</v>
      </c>
      <c r="AN265">
        <f t="shared" si="117"/>
        <v>234</v>
      </c>
      <c r="AO265" t="str">
        <f t="shared" si="118"/>
        <v>UMKC</v>
      </c>
      <c r="AP265">
        <f t="shared" si="119"/>
        <v>0.12106625862451989</v>
      </c>
      <c r="AQ265">
        <f t="shared" si="120"/>
        <v>0.20388593940295796</v>
      </c>
      <c r="AR265">
        <f t="shared" si="121"/>
        <v>0.48341018162486171</v>
      </c>
      <c r="AS265" t="str">
        <f t="shared" si="122"/>
        <v>UMKC</v>
      </c>
      <c r="AT265">
        <f t="shared" si="123"/>
        <v>264</v>
      </c>
      <c r="AU265">
        <f t="shared" si="124"/>
        <v>244</v>
      </c>
      <c r="AV265">
        <v>250</v>
      </c>
      <c r="AW265" t="str">
        <f t="shared" si="125"/>
        <v>UMKC</v>
      </c>
      <c r="AX265" t="str">
        <f t="shared" si="126"/>
        <v/>
      </c>
      <c r="AY265">
        <v>264</v>
      </c>
      <c r="BG265" t="s">
        <v>289</v>
      </c>
      <c r="BH265">
        <v>79.979293386825418</v>
      </c>
    </row>
    <row r="266" spans="2:60" x14ac:dyDescent="0.25">
      <c r="B266">
        <v>1</v>
      </c>
      <c r="C266">
        <v>1</v>
      </c>
      <c r="D266" t="s">
        <v>104</v>
      </c>
      <c r="E266">
        <v>69.840699999999998</v>
      </c>
      <c r="F266">
        <v>126</v>
      </c>
      <c r="G266">
        <v>67.920900000000003</v>
      </c>
      <c r="H266">
        <v>144</v>
      </c>
      <c r="I266">
        <v>95.134600000000006</v>
      </c>
      <c r="J266">
        <v>323</v>
      </c>
      <c r="K266">
        <v>97.909800000000004</v>
      </c>
      <c r="L266">
        <v>289</v>
      </c>
      <c r="M266">
        <v>105.179</v>
      </c>
      <c r="N266">
        <v>230</v>
      </c>
      <c r="O266">
        <v>106.929</v>
      </c>
      <c r="P266">
        <v>231</v>
      </c>
      <c r="Q266">
        <v>-9.0189599999999999</v>
      </c>
      <c r="R266">
        <v>269</v>
      </c>
      <c r="S266">
        <f t="shared" si="102"/>
        <v>-0.12913959911627457</v>
      </c>
      <c r="T266">
        <f t="shared" si="103"/>
        <v>267</v>
      </c>
      <c r="U266">
        <f t="shared" si="104"/>
        <v>669515.92332328891</v>
      </c>
      <c r="V266">
        <f t="shared" si="105"/>
        <v>277</v>
      </c>
      <c r="W266">
        <f t="shared" si="106"/>
        <v>25.26063275038403</v>
      </c>
      <c r="X266">
        <f t="shared" si="107"/>
        <v>211</v>
      </c>
      <c r="Y266">
        <f t="shared" si="108"/>
        <v>239</v>
      </c>
      <c r="Z266">
        <v>0.24279999999999999</v>
      </c>
      <c r="AA266">
        <f t="shared" si="109"/>
        <v>277</v>
      </c>
      <c r="AB266">
        <v>0.4012</v>
      </c>
      <c r="AC266">
        <f t="shared" si="110"/>
        <v>0.32200000000000001</v>
      </c>
      <c r="AD266">
        <f t="shared" si="111"/>
        <v>248</v>
      </c>
      <c r="AE266">
        <v>0.31950000000000001</v>
      </c>
      <c r="AF266">
        <f t="shared" si="112"/>
        <v>233</v>
      </c>
      <c r="AG266">
        <v>0.32769999999999999</v>
      </c>
      <c r="AH266">
        <f t="shared" si="113"/>
        <v>235</v>
      </c>
      <c r="AI266">
        <f t="shared" si="114"/>
        <v>249.83333333333334</v>
      </c>
      <c r="AJ266">
        <f>IF(C266=1,(AI266/Z266),REF)</f>
        <v>1028.9676002196595</v>
      </c>
      <c r="AK266">
        <f t="shared" si="115"/>
        <v>273</v>
      </c>
      <c r="AL266">
        <f>IF(B266=1,(AI266/AC266),REF)</f>
        <v>775.87991718426497</v>
      </c>
      <c r="AM266">
        <f t="shared" si="116"/>
        <v>250</v>
      </c>
      <c r="AN266">
        <f t="shared" si="117"/>
        <v>248</v>
      </c>
      <c r="AO266" t="str">
        <f t="shared" si="118"/>
        <v>East Carolina</v>
      </c>
      <c r="AP266">
        <f t="shared" si="119"/>
        <v>0.13720898905665371</v>
      </c>
      <c r="AQ266">
        <f t="shared" si="120"/>
        <v>0.1873177802755823</v>
      </c>
      <c r="AR266">
        <f t="shared" si="121"/>
        <v>0.48315692912255992</v>
      </c>
      <c r="AS266" t="str">
        <f t="shared" si="122"/>
        <v>East Carolina</v>
      </c>
      <c r="AT266">
        <f t="shared" si="123"/>
        <v>265</v>
      </c>
      <c r="AU266">
        <f t="shared" si="124"/>
        <v>253.66666666666666</v>
      </c>
      <c r="AV266">
        <v>257</v>
      </c>
      <c r="AW266" t="str">
        <f t="shared" si="125"/>
        <v>East Carolina</v>
      </c>
      <c r="AX266" t="str">
        <f t="shared" si="126"/>
        <v/>
      </c>
      <c r="AY266">
        <v>265</v>
      </c>
      <c r="BG266" t="s">
        <v>290</v>
      </c>
      <c r="BH266">
        <v>667.28509585652444</v>
      </c>
    </row>
    <row r="267" spans="2:60" x14ac:dyDescent="0.25">
      <c r="B267">
        <v>1</v>
      </c>
      <c r="C267">
        <v>1</v>
      </c>
      <c r="D267" t="s">
        <v>158</v>
      </c>
      <c r="E267">
        <v>72.526300000000006</v>
      </c>
      <c r="F267">
        <v>40</v>
      </c>
      <c r="G267">
        <v>70.823400000000007</v>
      </c>
      <c r="H267">
        <v>39</v>
      </c>
      <c r="I267">
        <v>98.790499999999994</v>
      </c>
      <c r="J267">
        <v>273</v>
      </c>
      <c r="K267">
        <v>98.666399999999996</v>
      </c>
      <c r="L267">
        <v>277</v>
      </c>
      <c r="M267">
        <v>104.027</v>
      </c>
      <c r="N267">
        <v>189</v>
      </c>
      <c r="O267">
        <v>106.267</v>
      </c>
      <c r="P267">
        <v>216</v>
      </c>
      <c r="Q267">
        <v>-7.6009099999999998</v>
      </c>
      <c r="R267">
        <v>250</v>
      </c>
      <c r="S267">
        <f t="shared" si="102"/>
        <v>-0.10479784574699108</v>
      </c>
      <c r="T267">
        <f t="shared" si="103"/>
        <v>246</v>
      </c>
      <c r="U267">
        <f t="shared" si="104"/>
        <v>706047.77248785971</v>
      </c>
      <c r="V267">
        <f t="shared" si="105"/>
        <v>231</v>
      </c>
      <c r="W267">
        <f t="shared" si="106"/>
        <v>24.084739334921032</v>
      </c>
      <c r="X267">
        <f t="shared" si="107"/>
        <v>158</v>
      </c>
      <c r="Y267">
        <f t="shared" si="108"/>
        <v>202</v>
      </c>
      <c r="Z267">
        <v>0.30630000000000002</v>
      </c>
      <c r="AA267">
        <f t="shared" si="109"/>
        <v>246</v>
      </c>
      <c r="AB267">
        <v>0.19209999999999999</v>
      </c>
      <c r="AC267">
        <f t="shared" si="110"/>
        <v>0.2492</v>
      </c>
      <c r="AD267">
        <f t="shared" si="111"/>
        <v>290</v>
      </c>
      <c r="AE267">
        <v>0.29580000000000001</v>
      </c>
      <c r="AF267">
        <f t="shared" si="112"/>
        <v>247</v>
      </c>
      <c r="AG267">
        <v>0.19939999999999999</v>
      </c>
      <c r="AH267">
        <f t="shared" si="113"/>
        <v>301</v>
      </c>
      <c r="AI267">
        <f t="shared" si="114"/>
        <v>252.83333333333334</v>
      </c>
      <c r="AJ267">
        <f>IF(C267=1,(AI267/Z267),REF)</f>
        <v>825.44346501251493</v>
      </c>
      <c r="AK267">
        <f t="shared" si="115"/>
        <v>250</v>
      </c>
      <c r="AL267">
        <f>IF(B267=1,(AI267/AC267),REF)</f>
        <v>1014.5799892990905</v>
      </c>
      <c r="AM267">
        <f t="shared" si="116"/>
        <v>281</v>
      </c>
      <c r="AN267">
        <f t="shared" si="117"/>
        <v>250</v>
      </c>
      <c r="AO267" t="str">
        <f t="shared" si="118"/>
        <v>Jacksonville</v>
      </c>
      <c r="AP267">
        <f t="shared" si="119"/>
        <v>0.17695071244705815</v>
      </c>
      <c r="AQ267">
        <f t="shared" si="120"/>
        <v>0.14113086093715524</v>
      </c>
      <c r="AR267">
        <f t="shared" si="121"/>
        <v>0.4792955602569875</v>
      </c>
      <c r="AS267" t="str">
        <f t="shared" si="122"/>
        <v>Jacksonville</v>
      </c>
      <c r="AT267">
        <f t="shared" si="123"/>
        <v>266</v>
      </c>
      <c r="AU267">
        <f t="shared" si="124"/>
        <v>268.66666666666669</v>
      </c>
      <c r="AV267">
        <v>274</v>
      </c>
      <c r="AW267" t="str">
        <f t="shared" si="125"/>
        <v>Jacksonville</v>
      </c>
      <c r="AX267" t="str">
        <f t="shared" si="126"/>
        <v/>
      </c>
      <c r="AY267">
        <v>266</v>
      </c>
      <c r="BG267" t="s">
        <v>291</v>
      </c>
      <c r="BH267">
        <v>2288.3008356545961</v>
      </c>
    </row>
    <row r="268" spans="2:60" x14ac:dyDescent="0.25">
      <c r="B268">
        <v>1</v>
      </c>
      <c r="C268">
        <v>1</v>
      </c>
      <c r="D268" t="s">
        <v>275</v>
      </c>
      <c r="E268">
        <v>73.484099999999998</v>
      </c>
      <c r="F268">
        <v>22</v>
      </c>
      <c r="G268">
        <v>71.823700000000002</v>
      </c>
      <c r="H268">
        <v>24</v>
      </c>
      <c r="I268">
        <v>106.85599999999999</v>
      </c>
      <c r="J268">
        <v>90</v>
      </c>
      <c r="K268">
        <v>104.035</v>
      </c>
      <c r="L268">
        <v>177</v>
      </c>
      <c r="M268">
        <v>106.29</v>
      </c>
      <c r="N268">
        <v>253</v>
      </c>
      <c r="O268">
        <v>110.74</v>
      </c>
      <c r="P268">
        <v>299</v>
      </c>
      <c r="Q268">
        <v>-6.70547</v>
      </c>
      <c r="R268">
        <v>239</v>
      </c>
      <c r="S268">
        <f t="shared" si="102"/>
        <v>-9.1244228343274239E-2</v>
      </c>
      <c r="T268">
        <f t="shared" si="103"/>
        <v>237</v>
      </c>
      <c r="U268">
        <f t="shared" si="104"/>
        <v>795339.07986602234</v>
      </c>
      <c r="V268">
        <f t="shared" si="105"/>
        <v>117</v>
      </c>
      <c r="W268">
        <f t="shared" si="106"/>
        <v>25.391821194264882</v>
      </c>
      <c r="X268">
        <f t="shared" si="107"/>
        <v>224</v>
      </c>
      <c r="Y268">
        <f t="shared" si="108"/>
        <v>230.5</v>
      </c>
      <c r="Z268">
        <v>0.18640000000000001</v>
      </c>
      <c r="AA268">
        <f t="shared" si="109"/>
        <v>309</v>
      </c>
      <c r="AB268">
        <v>0.51319999999999999</v>
      </c>
      <c r="AC268">
        <f t="shared" si="110"/>
        <v>0.3498</v>
      </c>
      <c r="AD268">
        <f t="shared" si="111"/>
        <v>232</v>
      </c>
      <c r="AE268">
        <v>0.2177</v>
      </c>
      <c r="AF268">
        <f t="shared" si="112"/>
        <v>285</v>
      </c>
      <c r="AG268">
        <v>0.2097</v>
      </c>
      <c r="AH268">
        <f t="shared" si="113"/>
        <v>296</v>
      </c>
      <c r="AI268">
        <f t="shared" si="114"/>
        <v>232.91666666666666</v>
      </c>
      <c r="AJ268">
        <f>IF(C268=1,(AI268/Z268),REF)</f>
        <v>1249.552932761087</v>
      </c>
      <c r="AK268">
        <f t="shared" si="115"/>
        <v>290</v>
      </c>
      <c r="AL268">
        <f>IF(B268=1,(AI268/AC268),REF)</f>
        <v>665.85668000762337</v>
      </c>
      <c r="AM268">
        <f t="shared" si="116"/>
        <v>236</v>
      </c>
      <c r="AN268">
        <f t="shared" si="117"/>
        <v>232</v>
      </c>
      <c r="AO268" t="str">
        <f t="shared" si="118"/>
        <v>Sacred Heart</v>
      </c>
      <c r="AP268">
        <f t="shared" si="119"/>
        <v>0.10331050734322159</v>
      </c>
      <c r="AQ268">
        <f t="shared" si="120"/>
        <v>0.20662568728739256</v>
      </c>
      <c r="AR268">
        <f t="shared" si="121"/>
        <v>0.47434783238453171</v>
      </c>
      <c r="AS268" t="str">
        <f t="shared" si="122"/>
        <v>Sacred Heart</v>
      </c>
      <c r="AT268">
        <f t="shared" si="123"/>
        <v>267</v>
      </c>
      <c r="AU268">
        <f t="shared" si="124"/>
        <v>243.66666666666666</v>
      </c>
      <c r="AV268">
        <v>246</v>
      </c>
      <c r="AW268" t="str">
        <f t="shared" si="125"/>
        <v>Sacred Heart</v>
      </c>
      <c r="AX268" t="str">
        <f t="shared" si="126"/>
        <v/>
      </c>
      <c r="AY268">
        <v>267</v>
      </c>
      <c r="BG268" t="s">
        <v>292</v>
      </c>
      <c r="BH268">
        <v>169.94402181713795</v>
      </c>
    </row>
    <row r="269" spans="2:60" x14ac:dyDescent="0.25">
      <c r="B269">
        <v>1</v>
      </c>
      <c r="C269">
        <v>1</v>
      </c>
      <c r="D269" t="s">
        <v>330</v>
      </c>
      <c r="E269">
        <v>71.659700000000001</v>
      </c>
      <c r="F269">
        <v>56</v>
      </c>
      <c r="G269">
        <v>69.600700000000003</v>
      </c>
      <c r="H269">
        <v>75</v>
      </c>
      <c r="I269">
        <v>93.511899999999997</v>
      </c>
      <c r="J269">
        <v>331</v>
      </c>
      <c r="K269">
        <v>96.477599999999995</v>
      </c>
      <c r="L269">
        <v>304</v>
      </c>
      <c r="M269">
        <v>108.182</v>
      </c>
      <c r="N269">
        <v>287</v>
      </c>
      <c r="O269">
        <v>107.253</v>
      </c>
      <c r="P269">
        <v>237</v>
      </c>
      <c r="Q269">
        <v>-10.7752</v>
      </c>
      <c r="R269">
        <v>292</v>
      </c>
      <c r="S269">
        <f t="shared" si="102"/>
        <v>-0.15036903587371989</v>
      </c>
      <c r="T269">
        <f t="shared" si="103"/>
        <v>287</v>
      </c>
      <c r="U269">
        <f t="shared" si="104"/>
        <v>667003.27806593105</v>
      </c>
      <c r="V269">
        <f t="shared" si="105"/>
        <v>279</v>
      </c>
      <c r="W269">
        <f t="shared" si="106"/>
        <v>24.73888560475789</v>
      </c>
      <c r="X269">
        <f t="shared" si="107"/>
        <v>187</v>
      </c>
      <c r="Y269">
        <f t="shared" si="108"/>
        <v>237</v>
      </c>
      <c r="Z269">
        <v>0.25380000000000003</v>
      </c>
      <c r="AA269">
        <f t="shared" si="109"/>
        <v>273</v>
      </c>
      <c r="AB269">
        <v>0.31330000000000002</v>
      </c>
      <c r="AC269">
        <f t="shared" si="110"/>
        <v>0.28355000000000002</v>
      </c>
      <c r="AD269">
        <f t="shared" si="111"/>
        <v>267</v>
      </c>
      <c r="AE269">
        <v>0.3664</v>
      </c>
      <c r="AF269">
        <f t="shared" si="112"/>
        <v>215</v>
      </c>
      <c r="AG269">
        <v>0.32950000000000002</v>
      </c>
      <c r="AH269">
        <f t="shared" si="113"/>
        <v>232</v>
      </c>
      <c r="AI269">
        <f t="shared" si="114"/>
        <v>252.83333333333334</v>
      </c>
      <c r="AJ269">
        <f>IF(C269=1,(AI269/Z269),REF)</f>
        <v>996.19122668768057</v>
      </c>
      <c r="AK269">
        <f t="shared" si="115"/>
        <v>270</v>
      </c>
      <c r="AL269">
        <f>IF(B269=1,(AI269/AC269),REF)</f>
        <v>891.67107506024797</v>
      </c>
      <c r="AM269">
        <f t="shared" si="116"/>
        <v>265</v>
      </c>
      <c r="AN269">
        <f t="shared" si="117"/>
        <v>265</v>
      </c>
      <c r="AO269" t="str">
        <f t="shared" si="118"/>
        <v>Tulane</v>
      </c>
      <c r="AP269">
        <f t="shared" si="119"/>
        <v>0.14389026042037795</v>
      </c>
      <c r="AQ269">
        <f t="shared" si="120"/>
        <v>0.16267161031786648</v>
      </c>
      <c r="AR269">
        <f t="shared" si="121"/>
        <v>0.47227532632812258</v>
      </c>
      <c r="AS269" t="str">
        <f t="shared" si="122"/>
        <v>Tulane</v>
      </c>
      <c r="AT269">
        <f t="shared" si="123"/>
        <v>268</v>
      </c>
      <c r="AU269">
        <f t="shared" si="124"/>
        <v>266.66666666666669</v>
      </c>
      <c r="AV269">
        <v>271</v>
      </c>
      <c r="AW269" t="str">
        <f t="shared" si="125"/>
        <v>Tulane</v>
      </c>
      <c r="AX269" t="str">
        <f t="shared" si="126"/>
        <v/>
      </c>
      <c r="AY269">
        <v>268</v>
      </c>
      <c r="BG269" t="s">
        <v>293</v>
      </c>
      <c r="BH269">
        <v>535.39590980597802</v>
      </c>
    </row>
    <row r="270" spans="2:60" x14ac:dyDescent="0.25">
      <c r="B270">
        <v>1</v>
      </c>
      <c r="C270">
        <v>1</v>
      </c>
      <c r="D270" t="s">
        <v>306</v>
      </c>
      <c r="E270">
        <v>69.542500000000004</v>
      </c>
      <c r="F270">
        <v>139</v>
      </c>
      <c r="G270">
        <v>68.272099999999995</v>
      </c>
      <c r="H270">
        <v>132</v>
      </c>
      <c r="I270">
        <v>98.9589</v>
      </c>
      <c r="J270">
        <v>270</v>
      </c>
      <c r="K270">
        <v>95.721699999999998</v>
      </c>
      <c r="L270">
        <v>316</v>
      </c>
      <c r="M270">
        <v>101.151</v>
      </c>
      <c r="N270">
        <v>130</v>
      </c>
      <c r="O270">
        <v>105.21299999999999</v>
      </c>
      <c r="P270">
        <v>195</v>
      </c>
      <c r="Q270">
        <v>-9.4916099999999997</v>
      </c>
      <c r="R270">
        <v>273</v>
      </c>
      <c r="S270">
        <f t="shared" si="102"/>
        <v>-0.13648200740554331</v>
      </c>
      <c r="T270">
        <f t="shared" si="103"/>
        <v>273</v>
      </c>
      <c r="U270">
        <f t="shared" si="104"/>
        <v>637193.16000051785</v>
      </c>
      <c r="V270">
        <f t="shared" si="105"/>
        <v>302</v>
      </c>
      <c r="W270">
        <f t="shared" si="106"/>
        <v>24.720699038247499</v>
      </c>
      <c r="X270">
        <f t="shared" si="107"/>
        <v>186</v>
      </c>
      <c r="Y270">
        <f t="shared" si="108"/>
        <v>229.5</v>
      </c>
      <c r="Z270">
        <v>0.26040000000000002</v>
      </c>
      <c r="AA270">
        <f t="shared" si="109"/>
        <v>267</v>
      </c>
      <c r="AB270">
        <v>0.30059999999999998</v>
      </c>
      <c r="AC270">
        <f t="shared" si="110"/>
        <v>0.28049999999999997</v>
      </c>
      <c r="AD270">
        <f t="shared" si="111"/>
        <v>270</v>
      </c>
      <c r="AE270">
        <v>0.18340000000000001</v>
      </c>
      <c r="AF270">
        <f t="shared" si="112"/>
        <v>299</v>
      </c>
      <c r="AG270">
        <v>0.2515</v>
      </c>
      <c r="AH270">
        <f t="shared" si="113"/>
        <v>281</v>
      </c>
      <c r="AI270">
        <f t="shared" si="114"/>
        <v>275.75</v>
      </c>
      <c r="AJ270">
        <f>IF(C270=1,(AI270/Z270),REF)</f>
        <v>1058.9477726574501</v>
      </c>
      <c r="AK270">
        <f t="shared" si="115"/>
        <v>275</v>
      </c>
      <c r="AL270">
        <f>IF(B270=1,(AI270/AC270),REF)</f>
        <v>983.065953654189</v>
      </c>
      <c r="AM270">
        <f t="shared" si="116"/>
        <v>277</v>
      </c>
      <c r="AN270">
        <f t="shared" si="117"/>
        <v>270</v>
      </c>
      <c r="AO270" t="str">
        <f t="shared" si="118"/>
        <v>St. Francis NY</v>
      </c>
      <c r="AP270">
        <f t="shared" si="119"/>
        <v>0.14673292599703552</v>
      </c>
      <c r="AQ270">
        <f t="shared" si="120"/>
        <v>0.15935921514388898</v>
      </c>
      <c r="AR270">
        <f t="shared" si="121"/>
        <v>0.47198573550997819</v>
      </c>
      <c r="AS270" t="str">
        <f t="shared" si="122"/>
        <v>St. Francis NY</v>
      </c>
      <c r="AT270">
        <f t="shared" si="123"/>
        <v>269</v>
      </c>
      <c r="AU270">
        <f t="shared" si="124"/>
        <v>269.66666666666669</v>
      </c>
      <c r="AV270">
        <v>270</v>
      </c>
      <c r="AW270" t="str">
        <f t="shared" si="125"/>
        <v>St. Francis NY</v>
      </c>
      <c r="AX270" t="str">
        <f t="shared" si="126"/>
        <v/>
      </c>
      <c r="AY270">
        <v>269</v>
      </c>
      <c r="BG270" t="s">
        <v>294</v>
      </c>
      <c r="BH270">
        <v>154.71057101790146</v>
      </c>
    </row>
    <row r="271" spans="2:60" x14ac:dyDescent="0.25">
      <c r="B271">
        <v>1</v>
      </c>
      <c r="C271">
        <v>1</v>
      </c>
      <c r="D271" t="s">
        <v>304</v>
      </c>
      <c r="E271">
        <v>72.554400000000001</v>
      </c>
      <c r="F271">
        <v>38</v>
      </c>
      <c r="G271">
        <v>70.911900000000003</v>
      </c>
      <c r="H271">
        <v>35</v>
      </c>
      <c r="I271">
        <v>100.199</v>
      </c>
      <c r="J271">
        <v>248</v>
      </c>
      <c r="K271">
        <v>96.456299999999999</v>
      </c>
      <c r="L271">
        <v>305</v>
      </c>
      <c r="M271">
        <v>104.176</v>
      </c>
      <c r="N271">
        <v>194</v>
      </c>
      <c r="O271">
        <v>106.36199999999999</v>
      </c>
      <c r="P271">
        <v>218</v>
      </c>
      <c r="Q271">
        <v>-9.9056200000000008</v>
      </c>
      <c r="R271">
        <v>281</v>
      </c>
      <c r="S271">
        <f t="shared" si="102"/>
        <v>-0.13652790182263233</v>
      </c>
      <c r="T271">
        <f t="shared" si="103"/>
        <v>274</v>
      </c>
      <c r="U271">
        <f t="shared" si="104"/>
        <v>675032.91889137204</v>
      </c>
      <c r="V271">
        <f t="shared" si="105"/>
        <v>272</v>
      </c>
      <c r="W271">
        <f t="shared" si="106"/>
        <v>24.109857146314489</v>
      </c>
      <c r="X271">
        <f t="shared" si="107"/>
        <v>162</v>
      </c>
      <c r="Y271">
        <f t="shared" si="108"/>
        <v>218</v>
      </c>
      <c r="Z271">
        <v>0.26140000000000002</v>
      </c>
      <c r="AA271">
        <f t="shared" si="109"/>
        <v>266</v>
      </c>
      <c r="AB271">
        <v>0.28560000000000002</v>
      </c>
      <c r="AC271">
        <f t="shared" si="110"/>
        <v>0.27350000000000002</v>
      </c>
      <c r="AD271">
        <f t="shared" si="111"/>
        <v>280</v>
      </c>
      <c r="AE271">
        <v>0.32669999999999999</v>
      </c>
      <c r="AF271">
        <f t="shared" si="112"/>
        <v>230</v>
      </c>
      <c r="AG271">
        <v>0.32090000000000002</v>
      </c>
      <c r="AH271">
        <f t="shared" si="113"/>
        <v>239</v>
      </c>
      <c r="AI271">
        <f t="shared" si="114"/>
        <v>252.16666666666666</v>
      </c>
      <c r="AJ271">
        <f>IF(C271=1,(AI271/Z271),REF)</f>
        <v>964.67737821984178</v>
      </c>
      <c r="AK271">
        <f t="shared" si="115"/>
        <v>264</v>
      </c>
      <c r="AL271">
        <f>IF(B271=1,(AI271/AC271),REF)</f>
        <v>921.99878123095664</v>
      </c>
      <c r="AM271">
        <f t="shared" si="116"/>
        <v>270</v>
      </c>
      <c r="AN271">
        <f t="shared" si="117"/>
        <v>264</v>
      </c>
      <c r="AO271" t="str">
        <f t="shared" si="118"/>
        <v>Southern Utah</v>
      </c>
      <c r="AP271">
        <f t="shared" si="119"/>
        <v>0.14867619090567988</v>
      </c>
      <c r="AQ271">
        <f t="shared" si="120"/>
        <v>0.15638204140150966</v>
      </c>
      <c r="AR271">
        <f t="shared" si="121"/>
        <v>0.4713473844462579</v>
      </c>
      <c r="AS271" t="str">
        <f t="shared" si="122"/>
        <v>Southern Utah</v>
      </c>
      <c r="AT271">
        <f t="shared" si="123"/>
        <v>270</v>
      </c>
      <c r="AU271">
        <f t="shared" si="124"/>
        <v>271.33333333333331</v>
      </c>
      <c r="AV271">
        <v>273</v>
      </c>
      <c r="AW271" t="str">
        <f t="shared" si="125"/>
        <v>Southern Utah</v>
      </c>
      <c r="AX271" t="str">
        <f t="shared" si="126"/>
        <v/>
      </c>
      <c r="AY271">
        <v>270</v>
      </c>
      <c r="BG271" t="s">
        <v>295</v>
      </c>
      <c r="BH271">
        <v>3295.2853598014885</v>
      </c>
    </row>
    <row r="272" spans="2:60" x14ac:dyDescent="0.25">
      <c r="B272">
        <v>1</v>
      </c>
      <c r="C272">
        <v>1</v>
      </c>
      <c r="D272" t="s">
        <v>101</v>
      </c>
      <c r="E272">
        <v>69.475399999999993</v>
      </c>
      <c r="F272">
        <v>143</v>
      </c>
      <c r="G272">
        <v>68.948300000000003</v>
      </c>
      <c r="H272">
        <v>100</v>
      </c>
      <c r="I272">
        <v>107.4</v>
      </c>
      <c r="J272">
        <v>77</v>
      </c>
      <c r="K272">
        <v>105.503</v>
      </c>
      <c r="L272">
        <v>149</v>
      </c>
      <c r="M272">
        <v>112.883</v>
      </c>
      <c r="N272">
        <v>341</v>
      </c>
      <c r="O272">
        <v>112.871</v>
      </c>
      <c r="P272">
        <v>327</v>
      </c>
      <c r="Q272">
        <v>-7.3686199999999999</v>
      </c>
      <c r="R272">
        <v>245</v>
      </c>
      <c r="S272">
        <f t="shared" si="102"/>
        <v>-0.10605192629333542</v>
      </c>
      <c r="T272">
        <f t="shared" si="103"/>
        <v>248</v>
      </c>
      <c r="U272">
        <f t="shared" si="104"/>
        <v>773322.54940347851</v>
      </c>
      <c r="V272">
        <f t="shared" si="105"/>
        <v>144</v>
      </c>
      <c r="W272">
        <f t="shared" si="106"/>
        <v>27.688583626932374</v>
      </c>
      <c r="X272">
        <f t="shared" si="107"/>
        <v>324</v>
      </c>
      <c r="Y272">
        <f t="shared" si="108"/>
        <v>286</v>
      </c>
      <c r="Z272">
        <v>0.2576</v>
      </c>
      <c r="AA272">
        <f t="shared" si="109"/>
        <v>269</v>
      </c>
      <c r="AB272">
        <v>0.29070000000000001</v>
      </c>
      <c r="AC272">
        <f t="shared" si="110"/>
        <v>0.27415</v>
      </c>
      <c r="AD272">
        <f t="shared" si="111"/>
        <v>279</v>
      </c>
      <c r="AE272">
        <v>0.17199999999999999</v>
      </c>
      <c r="AF272">
        <f t="shared" si="112"/>
        <v>304</v>
      </c>
      <c r="AG272">
        <v>0.32429999999999998</v>
      </c>
      <c r="AH272">
        <f t="shared" si="113"/>
        <v>238</v>
      </c>
      <c r="AI272">
        <f t="shared" si="114"/>
        <v>249.83333333333334</v>
      </c>
      <c r="AJ272">
        <f>IF(C272=1,(AI272/Z272),REF)</f>
        <v>969.84989648033127</v>
      </c>
      <c r="AK272">
        <f t="shared" si="115"/>
        <v>265</v>
      </c>
      <c r="AL272">
        <f>IF(B272=1,(AI272/AC272),REF)</f>
        <v>911.30159888139099</v>
      </c>
      <c r="AM272">
        <f t="shared" si="116"/>
        <v>269</v>
      </c>
      <c r="AN272">
        <f t="shared" si="117"/>
        <v>265</v>
      </c>
      <c r="AO272" t="str">
        <f t="shared" si="118"/>
        <v>Drexel</v>
      </c>
      <c r="AP272">
        <f t="shared" si="119"/>
        <v>0.14643653986115743</v>
      </c>
      <c r="AQ272">
        <f t="shared" si="120"/>
        <v>0.15693673718475631</v>
      </c>
      <c r="AR272">
        <f t="shared" si="121"/>
        <v>0.47030427980178918</v>
      </c>
      <c r="AS272" t="str">
        <f t="shared" si="122"/>
        <v>Drexel</v>
      </c>
      <c r="AT272">
        <f t="shared" si="123"/>
        <v>271</v>
      </c>
      <c r="AU272">
        <f t="shared" si="124"/>
        <v>271.66666666666669</v>
      </c>
      <c r="AV272">
        <v>277</v>
      </c>
      <c r="AW272" t="str">
        <f t="shared" si="125"/>
        <v>Drexel</v>
      </c>
      <c r="AX272" t="str">
        <f t="shared" si="126"/>
        <v/>
      </c>
      <c r="AY272">
        <v>271</v>
      </c>
      <c r="BG272" t="s">
        <v>296</v>
      </c>
      <c r="BH272">
        <v>549.01960784313724</v>
      </c>
    </row>
    <row r="273" spans="2:60" x14ac:dyDescent="0.25">
      <c r="B273">
        <v>1</v>
      </c>
      <c r="C273">
        <v>1</v>
      </c>
      <c r="D273" t="s">
        <v>328</v>
      </c>
      <c r="E273">
        <v>64.042500000000004</v>
      </c>
      <c r="F273">
        <v>347</v>
      </c>
      <c r="G273">
        <v>63.362400000000001</v>
      </c>
      <c r="H273">
        <v>336</v>
      </c>
      <c r="I273">
        <v>102.15</v>
      </c>
      <c r="J273">
        <v>193</v>
      </c>
      <c r="K273">
        <v>100.056</v>
      </c>
      <c r="L273">
        <v>254</v>
      </c>
      <c r="M273">
        <v>109.923</v>
      </c>
      <c r="N273">
        <v>313</v>
      </c>
      <c r="O273">
        <v>110.539</v>
      </c>
      <c r="P273">
        <v>297</v>
      </c>
      <c r="Q273">
        <v>-10.4831</v>
      </c>
      <c r="R273">
        <v>288</v>
      </c>
      <c r="S273">
        <f t="shared" si="102"/>
        <v>-0.1636881758207441</v>
      </c>
      <c r="T273">
        <f t="shared" si="103"/>
        <v>298</v>
      </c>
      <c r="U273">
        <f t="shared" si="104"/>
        <v>641142.47683728009</v>
      </c>
      <c r="V273">
        <f t="shared" si="105"/>
        <v>298</v>
      </c>
      <c r="W273">
        <f t="shared" si="106"/>
        <v>29.05069810948002</v>
      </c>
      <c r="X273">
        <f t="shared" si="107"/>
        <v>340</v>
      </c>
      <c r="Y273">
        <f t="shared" si="108"/>
        <v>319</v>
      </c>
      <c r="Z273">
        <v>0.2903</v>
      </c>
      <c r="AA273">
        <f t="shared" si="109"/>
        <v>255</v>
      </c>
      <c r="AB273">
        <v>0.19359999999999999</v>
      </c>
      <c r="AC273">
        <f t="shared" si="110"/>
        <v>0.24195</v>
      </c>
      <c r="AD273">
        <f t="shared" si="111"/>
        <v>297</v>
      </c>
      <c r="AE273">
        <v>0.4471</v>
      </c>
      <c r="AF273">
        <f t="shared" si="112"/>
        <v>191</v>
      </c>
      <c r="AG273">
        <v>0.22700000000000001</v>
      </c>
      <c r="AH273">
        <f t="shared" si="113"/>
        <v>291</v>
      </c>
      <c r="AI273">
        <f t="shared" si="114"/>
        <v>282.33333333333331</v>
      </c>
      <c r="AJ273">
        <f>IF(C273=1,(AI273/Z273),REF)</f>
        <v>972.55712481341129</v>
      </c>
      <c r="AK273">
        <f t="shared" si="115"/>
        <v>267</v>
      </c>
      <c r="AL273">
        <f>IF(B273=1,(AI273/AC273),REF)</f>
        <v>1166.9077633119789</v>
      </c>
      <c r="AM273">
        <f t="shared" si="116"/>
        <v>296</v>
      </c>
      <c r="AN273">
        <f t="shared" si="117"/>
        <v>267</v>
      </c>
      <c r="AO273" t="str">
        <f t="shared" si="118"/>
        <v>Towson</v>
      </c>
      <c r="AP273">
        <f t="shared" si="119"/>
        <v>0.16497934535034087</v>
      </c>
      <c r="AQ273">
        <f t="shared" si="120"/>
        <v>0.13512153045790262</v>
      </c>
      <c r="AR273">
        <f t="shared" si="121"/>
        <v>0.46826845979643195</v>
      </c>
      <c r="AS273" t="str">
        <f t="shared" si="122"/>
        <v>Towson</v>
      </c>
      <c r="AT273">
        <f t="shared" si="123"/>
        <v>272</v>
      </c>
      <c r="AU273">
        <f t="shared" si="124"/>
        <v>278.66666666666669</v>
      </c>
      <c r="AV273">
        <v>283</v>
      </c>
      <c r="AW273" t="str">
        <f t="shared" si="125"/>
        <v>Towson</v>
      </c>
      <c r="AX273" t="str">
        <f t="shared" si="126"/>
        <v/>
      </c>
      <c r="AY273">
        <v>272</v>
      </c>
      <c r="BG273" t="s">
        <v>297</v>
      </c>
      <c r="BH273">
        <v>124.42559208200778</v>
      </c>
    </row>
    <row r="274" spans="2:60" x14ac:dyDescent="0.25">
      <c r="B274">
        <v>1</v>
      </c>
      <c r="C274">
        <v>1</v>
      </c>
      <c r="D274" t="s">
        <v>175</v>
      </c>
      <c r="E274">
        <v>68.216800000000006</v>
      </c>
      <c r="F274">
        <v>221</v>
      </c>
      <c r="G274">
        <v>66.935400000000001</v>
      </c>
      <c r="H274">
        <v>203</v>
      </c>
      <c r="I274">
        <v>99.653499999999994</v>
      </c>
      <c r="J274">
        <v>260</v>
      </c>
      <c r="K274">
        <v>96.297499999999999</v>
      </c>
      <c r="L274">
        <v>307</v>
      </c>
      <c r="M274">
        <v>103.25</v>
      </c>
      <c r="N274">
        <v>177</v>
      </c>
      <c r="O274">
        <v>106.491</v>
      </c>
      <c r="P274">
        <v>222</v>
      </c>
      <c r="Q274">
        <v>-10.193300000000001</v>
      </c>
      <c r="R274">
        <v>286</v>
      </c>
      <c r="S274">
        <f t="shared" si="102"/>
        <v>-0.1494280001407278</v>
      </c>
      <c r="T274">
        <f t="shared" si="103"/>
        <v>285</v>
      </c>
      <c r="U274">
        <f t="shared" si="104"/>
        <v>632588.61002915504</v>
      </c>
      <c r="V274">
        <f t="shared" si="105"/>
        <v>306</v>
      </c>
      <c r="W274">
        <f t="shared" si="106"/>
        <v>25.692673936656753</v>
      </c>
      <c r="X274">
        <f t="shared" si="107"/>
        <v>234</v>
      </c>
      <c r="Y274">
        <f t="shared" si="108"/>
        <v>259.5</v>
      </c>
      <c r="Z274">
        <v>0.24149999999999999</v>
      </c>
      <c r="AA274">
        <f t="shared" si="109"/>
        <v>278</v>
      </c>
      <c r="AB274">
        <v>0.33289999999999997</v>
      </c>
      <c r="AC274">
        <f t="shared" si="110"/>
        <v>0.28720000000000001</v>
      </c>
      <c r="AD274">
        <f t="shared" si="111"/>
        <v>264</v>
      </c>
      <c r="AE274">
        <v>0.18740000000000001</v>
      </c>
      <c r="AF274">
        <f t="shared" si="112"/>
        <v>297</v>
      </c>
      <c r="AG274">
        <v>0.31309999999999999</v>
      </c>
      <c r="AH274">
        <f t="shared" si="113"/>
        <v>243</v>
      </c>
      <c r="AI274">
        <f t="shared" si="114"/>
        <v>275.75</v>
      </c>
      <c r="AJ274">
        <f>IF(C274=1,(AI274/Z274),REF)</f>
        <v>1141.8219461697722</v>
      </c>
      <c r="AK274">
        <f t="shared" si="115"/>
        <v>283</v>
      </c>
      <c r="AL274">
        <f>IF(B274=1,(AI274/AC274),REF)</f>
        <v>960.13231197771586</v>
      </c>
      <c r="AM274">
        <f t="shared" si="116"/>
        <v>273</v>
      </c>
      <c r="AN274">
        <f t="shared" si="117"/>
        <v>264</v>
      </c>
      <c r="AO274" t="str">
        <f t="shared" si="118"/>
        <v>Longwood</v>
      </c>
      <c r="AP274">
        <f t="shared" si="119"/>
        <v>0.13506143154588826</v>
      </c>
      <c r="AQ274">
        <f t="shared" si="120"/>
        <v>0.16355126559099356</v>
      </c>
      <c r="AR274">
        <f t="shared" si="121"/>
        <v>0.46733823045618028</v>
      </c>
      <c r="AS274" t="str">
        <f t="shared" si="122"/>
        <v>Longwood</v>
      </c>
      <c r="AT274">
        <f t="shared" si="123"/>
        <v>273</v>
      </c>
      <c r="AU274">
        <f t="shared" si="124"/>
        <v>267</v>
      </c>
      <c r="AV274">
        <v>269</v>
      </c>
      <c r="AW274" t="str">
        <f t="shared" si="125"/>
        <v>Longwood</v>
      </c>
      <c r="AX274" t="str">
        <f t="shared" si="126"/>
        <v/>
      </c>
      <c r="AY274">
        <v>273</v>
      </c>
      <c r="BG274" t="s">
        <v>298</v>
      </c>
      <c r="BH274">
        <v>183.04331728989263</v>
      </c>
    </row>
    <row r="275" spans="2:60" x14ac:dyDescent="0.25">
      <c r="B275">
        <v>1</v>
      </c>
      <c r="C275">
        <v>1</v>
      </c>
      <c r="D275" t="s">
        <v>82</v>
      </c>
      <c r="E275">
        <v>71.225399999999993</v>
      </c>
      <c r="F275">
        <v>70</v>
      </c>
      <c r="G275">
        <v>68.932100000000005</v>
      </c>
      <c r="H275">
        <v>101</v>
      </c>
      <c r="I275">
        <v>102.446</v>
      </c>
      <c r="J275">
        <v>187</v>
      </c>
      <c r="K275">
        <v>101.511</v>
      </c>
      <c r="L275">
        <v>227</v>
      </c>
      <c r="M275">
        <v>111.485</v>
      </c>
      <c r="N275">
        <v>331</v>
      </c>
      <c r="O275">
        <v>111.56</v>
      </c>
      <c r="P275">
        <v>310</v>
      </c>
      <c r="Q275">
        <v>-10.049200000000001</v>
      </c>
      <c r="R275">
        <v>284</v>
      </c>
      <c r="S275">
        <f t="shared" si="102"/>
        <v>-0.14108730874098296</v>
      </c>
      <c r="T275">
        <f t="shared" si="103"/>
        <v>278</v>
      </c>
      <c r="U275">
        <f t="shared" si="104"/>
        <v>733940.93208647333</v>
      </c>
      <c r="V275">
        <f t="shared" si="105"/>
        <v>197</v>
      </c>
      <c r="W275">
        <f t="shared" si="106"/>
        <v>26.508106822552904</v>
      </c>
      <c r="X275">
        <f t="shared" si="107"/>
        <v>275</v>
      </c>
      <c r="Y275">
        <f t="shared" si="108"/>
        <v>276.5</v>
      </c>
      <c r="Z275">
        <v>0.2591</v>
      </c>
      <c r="AA275">
        <f t="shared" si="109"/>
        <v>268</v>
      </c>
      <c r="AB275">
        <v>0.26590000000000003</v>
      </c>
      <c r="AC275">
        <f t="shared" si="110"/>
        <v>0.26250000000000001</v>
      </c>
      <c r="AD275">
        <f t="shared" si="111"/>
        <v>285</v>
      </c>
      <c r="AE275">
        <v>0.2797</v>
      </c>
      <c r="AF275">
        <f t="shared" si="112"/>
        <v>256</v>
      </c>
      <c r="AG275">
        <v>0.34739999999999999</v>
      </c>
      <c r="AH275">
        <f t="shared" si="113"/>
        <v>228</v>
      </c>
      <c r="AI275">
        <f t="shared" si="114"/>
        <v>253.41666666666666</v>
      </c>
      <c r="AJ275">
        <f>IF(C275=1,(AI275/Z275),REF)</f>
        <v>978.06509713109483</v>
      </c>
      <c r="AK275">
        <f t="shared" si="115"/>
        <v>268</v>
      </c>
      <c r="AL275">
        <f>IF(B275=1,(AI275/AC275),REF)</f>
        <v>965.39682539682531</v>
      </c>
      <c r="AM275">
        <f t="shared" si="116"/>
        <v>274</v>
      </c>
      <c r="AN275">
        <f t="shared" si="117"/>
        <v>268</v>
      </c>
      <c r="AO275" t="str">
        <f t="shared" si="118"/>
        <v>Cleveland St.</v>
      </c>
      <c r="AP275">
        <f t="shared" si="119"/>
        <v>0.14716505225642693</v>
      </c>
      <c r="AQ275">
        <f t="shared" si="120"/>
        <v>0.14940368288608674</v>
      </c>
      <c r="AR275">
        <f t="shared" si="121"/>
        <v>0.46605604749381374</v>
      </c>
      <c r="AS275" t="str">
        <f t="shared" si="122"/>
        <v>Cleveland St.</v>
      </c>
      <c r="AT275">
        <f t="shared" si="123"/>
        <v>274</v>
      </c>
      <c r="AU275">
        <f t="shared" si="124"/>
        <v>275.66666666666669</v>
      </c>
      <c r="AV275">
        <v>281</v>
      </c>
      <c r="AW275" t="str">
        <f t="shared" si="125"/>
        <v>Cleveland St.</v>
      </c>
      <c r="AX275" t="str">
        <f t="shared" si="126"/>
        <v/>
      </c>
      <c r="AY275">
        <v>274</v>
      </c>
      <c r="BG275" t="s">
        <v>299</v>
      </c>
      <c r="BH275">
        <v>1677.2064888644486</v>
      </c>
    </row>
    <row r="276" spans="2:60" x14ac:dyDescent="0.25">
      <c r="B276">
        <v>1</v>
      </c>
      <c r="C276">
        <v>1</v>
      </c>
      <c r="D276" t="s">
        <v>250</v>
      </c>
      <c r="E276">
        <v>68.489099999999993</v>
      </c>
      <c r="F276">
        <v>206</v>
      </c>
      <c r="G276">
        <v>66.704599999999999</v>
      </c>
      <c r="H276">
        <v>218</v>
      </c>
      <c r="I276">
        <v>103.56100000000001</v>
      </c>
      <c r="J276">
        <v>158</v>
      </c>
      <c r="K276">
        <v>103.303</v>
      </c>
      <c r="L276">
        <v>193</v>
      </c>
      <c r="M276">
        <v>114.23099999999999</v>
      </c>
      <c r="N276">
        <v>344</v>
      </c>
      <c r="O276">
        <v>114.027</v>
      </c>
      <c r="P276">
        <v>335</v>
      </c>
      <c r="Q276">
        <v>-10.7234</v>
      </c>
      <c r="R276">
        <v>291</v>
      </c>
      <c r="S276">
        <f t="shared" si="102"/>
        <v>-0.15657966012109964</v>
      </c>
      <c r="T276">
        <f t="shared" si="103"/>
        <v>292</v>
      </c>
      <c r="U276">
        <f t="shared" si="104"/>
        <v>730882.1024595818</v>
      </c>
      <c r="V276">
        <f t="shared" si="105"/>
        <v>202</v>
      </c>
      <c r="W276">
        <f t="shared" si="106"/>
        <v>28.548997207721293</v>
      </c>
      <c r="X276">
        <f t="shared" si="107"/>
        <v>336</v>
      </c>
      <c r="Y276">
        <f t="shared" si="108"/>
        <v>314</v>
      </c>
      <c r="Z276">
        <v>0.21590000000000001</v>
      </c>
      <c r="AA276">
        <f t="shared" si="109"/>
        <v>291</v>
      </c>
      <c r="AB276">
        <v>0.39410000000000001</v>
      </c>
      <c r="AC276">
        <f t="shared" si="110"/>
        <v>0.30499999999999999</v>
      </c>
      <c r="AD276">
        <f t="shared" si="111"/>
        <v>256</v>
      </c>
      <c r="AE276">
        <v>0.24460000000000001</v>
      </c>
      <c r="AF276">
        <f t="shared" si="112"/>
        <v>275</v>
      </c>
      <c r="AG276">
        <v>0.21379999999999999</v>
      </c>
      <c r="AH276">
        <f t="shared" si="113"/>
        <v>295</v>
      </c>
      <c r="AI276">
        <f t="shared" si="114"/>
        <v>272.33333333333331</v>
      </c>
      <c r="AJ276">
        <f>IF(C276=1,(AI276/Z276),REF)</f>
        <v>1261.3864443415159</v>
      </c>
      <c r="AK276">
        <f t="shared" si="115"/>
        <v>291</v>
      </c>
      <c r="AL276">
        <f>IF(B276=1,(AI276/AC276),REF)</f>
        <v>892.89617486338796</v>
      </c>
      <c r="AM276">
        <f t="shared" si="116"/>
        <v>266</v>
      </c>
      <c r="AN276">
        <f t="shared" si="117"/>
        <v>256</v>
      </c>
      <c r="AO276" t="str">
        <f t="shared" si="118"/>
        <v>Oral Roberts</v>
      </c>
      <c r="AP276">
        <f t="shared" si="119"/>
        <v>0.11954787986938023</v>
      </c>
      <c r="AQ276">
        <f t="shared" si="120"/>
        <v>0.17495337516145973</v>
      </c>
      <c r="AR276">
        <f t="shared" si="121"/>
        <v>0.46475370612772865</v>
      </c>
      <c r="AS276" t="str">
        <f t="shared" si="122"/>
        <v>Oral Roberts</v>
      </c>
      <c r="AT276">
        <f t="shared" si="123"/>
        <v>275</v>
      </c>
      <c r="AU276">
        <f t="shared" si="124"/>
        <v>262.33333333333331</v>
      </c>
      <c r="AV276">
        <v>267</v>
      </c>
      <c r="AW276" t="str">
        <f t="shared" si="125"/>
        <v>Oral Roberts</v>
      </c>
      <c r="AX276" t="str">
        <f t="shared" si="126"/>
        <v/>
      </c>
      <c r="AY276">
        <v>275</v>
      </c>
      <c r="BG276" t="s">
        <v>300</v>
      </c>
      <c r="BH276">
        <v>757.5267076723859</v>
      </c>
    </row>
    <row r="277" spans="2:60" x14ac:dyDescent="0.25">
      <c r="B277">
        <v>1</v>
      </c>
      <c r="C277">
        <v>1</v>
      </c>
      <c r="D277" t="s">
        <v>112</v>
      </c>
      <c r="E277">
        <v>68.035499999999999</v>
      </c>
      <c r="F277">
        <v>231</v>
      </c>
      <c r="G277">
        <v>67.677700000000002</v>
      </c>
      <c r="H277">
        <v>156</v>
      </c>
      <c r="I277">
        <v>98.021000000000001</v>
      </c>
      <c r="J277">
        <v>290</v>
      </c>
      <c r="K277">
        <v>95.749799999999993</v>
      </c>
      <c r="L277">
        <v>315</v>
      </c>
      <c r="M277">
        <v>102.47199999999999</v>
      </c>
      <c r="N277">
        <v>160</v>
      </c>
      <c r="O277">
        <v>107.239</v>
      </c>
      <c r="P277">
        <v>236</v>
      </c>
      <c r="Q277">
        <v>-11.489599999999999</v>
      </c>
      <c r="R277">
        <v>301</v>
      </c>
      <c r="S277">
        <f t="shared" si="102"/>
        <v>-0.16887066310970025</v>
      </c>
      <c r="T277">
        <f t="shared" si="103"/>
        <v>301</v>
      </c>
      <c r="U277">
        <f t="shared" si="104"/>
        <v>623751.11046182131</v>
      </c>
      <c r="V277">
        <f t="shared" si="105"/>
        <v>315</v>
      </c>
      <c r="W277">
        <f t="shared" si="106"/>
        <v>26.051265684040125</v>
      </c>
      <c r="X277">
        <f t="shared" si="107"/>
        <v>252</v>
      </c>
      <c r="Y277">
        <f t="shared" si="108"/>
        <v>276.5</v>
      </c>
      <c r="Z277">
        <v>0.23619999999999999</v>
      </c>
      <c r="AA277">
        <f t="shared" si="109"/>
        <v>281</v>
      </c>
      <c r="AB277">
        <v>0.3266</v>
      </c>
      <c r="AC277">
        <f t="shared" si="110"/>
        <v>0.28139999999999998</v>
      </c>
      <c r="AD277">
        <f t="shared" si="111"/>
        <v>269</v>
      </c>
      <c r="AE277">
        <v>0.12920000000000001</v>
      </c>
      <c r="AF277">
        <f t="shared" si="112"/>
        <v>322</v>
      </c>
      <c r="AG277">
        <v>0.2848</v>
      </c>
      <c r="AH277">
        <f t="shared" si="113"/>
        <v>257</v>
      </c>
      <c r="AI277">
        <f t="shared" si="114"/>
        <v>290.08333333333331</v>
      </c>
      <c r="AJ277">
        <f>IF(C277=1,(AI277/Z277),REF)</f>
        <v>1228.1258820208861</v>
      </c>
      <c r="AK277">
        <f t="shared" si="115"/>
        <v>287</v>
      </c>
      <c r="AL277">
        <f>IF(B277=1,(AI277/AC277),REF)</f>
        <v>1030.8576166785122</v>
      </c>
      <c r="AM277">
        <f t="shared" si="116"/>
        <v>286</v>
      </c>
      <c r="AN277">
        <f t="shared" si="117"/>
        <v>269</v>
      </c>
      <c r="AO277" t="str">
        <f t="shared" si="118"/>
        <v>Fairfield</v>
      </c>
      <c r="AP277">
        <f t="shared" si="119"/>
        <v>0.13113833247849929</v>
      </c>
      <c r="AQ277">
        <f t="shared" si="120"/>
        <v>0.15911341860319128</v>
      </c>
      <c r="AR277">
        <f t="shared" si="121"/>
        <v>0.46205953970287394</v>
      </c>
      <c r="AS277" t="str">
        <f t="shared" si="122"/>
        <v>Fairfield</v>
      </c>
      <c r="AT277">
        <f t="shared" si="123"/>
        <v>276</v>
      </c>
      <c r="AU277">
        <f t="shared" si="124"/>
        <v>271.33333333333331</v>
      </c>
      <c r="AV277">
        <v>275</v>
      </c>
      <c r="AW277" t="str">
        <f t="shared" si="125"/>
        <v>Fairfield</v>
      </c>
      <c r="AX277" t="str">
        <f t="shared" si="126"/>
        <v/>
      </c>
      <c r="AY277">
        <v>276</v>
      </c>
      <c r="BG277" t="s">
        <v>301</v>
      </c>
      <c r="BH277">
        <v>2037.503842606824</v>
      </c>
    </row>
    <row r="278" spans="2:60" x14ac:dyDescent="0.25">
      <c r="B278">
        <v>1</v>
      </c>
      <c r="C278">
        <v>1</v>
      </c>
      <c r="D278" t="s">
        <v>272</v>
      </c>
      <c r="E278">
        <v>67.709900000000005</v>
      </c>
      <c r="F278">
        <v>245</v>
      </c>
      <c r="G278">
        <v>65.948099999999997</v>
      </c>
      <c r="H278">
        <v>259</v>
      </c>
      <c r="I278">
        <v>97.663399999999996</v>
      </c>
      <c r="J278">
        <v>295</v>
      </c>
      <c r="K278">
        <v>94.7684</v>
      </c>
      <c r="L278">
        <v>323</v>
      </c>
      <c r="M278">
        <v>100.14700000000001</v>
      </c>
      <c r="N278">
        <v>106</v>
      </c>
      <c r="O278">
        <v>103.52800000000001</v>
      </c>
      <c r="P278">
        <v>153</v>
      </c>
      <c r="Q278">
        <v>-8.7599199999999993</v>
      </c>
      <c r="R278">
        <v>267</v>
      </c>
      <c r="S278">
        <f t="shared" si="102"/>
        <v>-0.12936956043355557</v>
      </c>
      <c r="T278">
        <f t="shared" si="103"/>
        <v>268</v>
      </c>
      <c r="U278">
        <f t="shared" si="104"/>
        <v>608105.97292193375</v>
      </c>
      <c r="V278">
        <f t="shared" si="105"/>
        <v>325</v>
      </c>
      <c r="W278">
        <f t="shared" si="106"/>
        <v>24.742315833166074</v>
      </c>
      <c r="X278">
        <f t="shared" si="107"/>
        <v>188</v>
      </c>
      <c r="Y278">
        <f t="shared" si="108"/>
        <v>228</v>
      </c>
      <c r="Z278">
        <v>0.2399</v>
      </c>
      <c r="AA278">
        <f t="shared" si="109"/>
        <v>280</v>
      </c>
      <c r="AB278">
        <v>0.30980000000000002</v>
      </c>
      <c r="AC278">
        <f t="shared" si="110"/>
        <v>0.27485000000000004</v>
      </c>
      <c r="AD278">
        <f t="shared" si="111"/>
        <v>277</v>
      </c>
      <c r="AE278">
        <v>0.16739999999999999</v>
      </c>
      <c r="AF278">
        <f t="shared" si="112"/>
        <v>308</v>
      </c>
      <c r="AG278">
        <v>0.24590000000000001</v>
      </c>
      <c r="AH278">
        <f t="shared" si="113"/>
        <v>283</v>
      </c>
      <c r="AI278">
        <f t="shared" si="114"/>
        <v>281.5</v>
      </c>
      <c r="AJ278">
        <f>IF(C278=1,(AI278/Z278),REF)</f>
        <v>1173.4055856606919</v>
      </c>
      <c r="AK278">
        <f t="shared" si="115"/>
        <v>285</v>
      </c>
      <c r="AL278">
        <f>IF(B278=1,(AI278/AC278),REF)</f>
        <v>1024.1950154629797</v>
      </c>
      <c r="AM278">
        <f t="shared" si="116"/>
        <v>283</v>
      </c>
      <c r="AN278">
        <f t="shared" si="117"/>
        <v>277</v>
      </c>
      <c r="AO278" t="str">
        <f t="shared" si="118"/>
        <v>Robert Morris</v>
      </c>
      <c r="AP278">
        <f t="shared" si="119"/>
        <v>0.13380103872191898</v>
      </c>
      <c r="AQ278">
        <f t="shared" si="120"/>
        <v>0.15551062171058394</v>
      </c>
      <c r="AR278">
        <f t="shared" si="121"/>
        <v>0.46146033483883131</v>
      </c>
      <c r="AS278" t="str">
        <f t="shared" si="122"/>
        <v>Robert Morris</v>
      </c>
      <c r="AT278">
        <f t="shared" si="123"/>
        <v>277</v>
      </c>
      <c r="AU278">
        <f t="shared" si="124"/>
        <v>277</v>
      </c>
      <c r="AV278">
        <v>279</v>
      </c>
      <c r="AW278" t="str">
        <f t="shared" si="125"/>
        <v>Robert Morris</v>
      </c>
      <c r="AX278" t="str">
        <f t="shared" si="126"/>
        <v/>
      </c>
      <c r="AY278">
        <v>277</v>
      </c>
      <c r="BG278" t="s">
        <v>302</v>
      </c>
      <c r="BH278">
        <v>288.12324346830439</v>
      </c>
    </row>
    <row r="279" spans="2:60" x14ac:dyDescent="0.25">
      <c r="B279">
        <v>1</v>
      </c>
      <c r="C279">
        <v>1</v>
      </c>
      <c r="D279" t="s">
        <v>369</v>
      </c>
      <c r="E279">
        <v>71.203299999999999</v>
      </c>
      <c r="F279">
        <v>72</v>
      </c>
      <c r="G279">
        <v>69.360200000000006</v>
      </c>
      <c r="H279">
        <v>84</v>
      </c>
      <c r="I279">
        <v>98.948400000000007</v>
      </c>
      <c r="J279">
        <v>271</v>
      </c>
      <c r="K279">
        <v>101.643</v>
      </c>
      <c r="L279">
        <v>224</v>
      </c>
      <c r="M279">
        <v>112.52800000000001</v>
      </c>
      <c r="N279">
        <v>340</v>
      </c>
      <c r="O279">
        <v>110.85899999999999</v>
      </c>
      <c r="P279">
        <v>302</v>
      </c>
      <c r="Q279">
        <v>-9.2154000000000007</v>
      </c>
      <c r="R279">
        <v>271</v>
      </c>
      <c r="S279">
        <f t="shared" si="102"/>
        <v>-0.12943220328271293</v>
      </c>
      <c r="T279">
        <f t="shared" si="103"/>
        <v>269</v>
      </c>
      <c r="U279">
        <f t="shared" si="104"/>
        <v>735622.61405698175</v>
      </c>
      <c r="V279">
        <f t="shared" si="105"/>
        <v>193</v>
      </c>
      <c r="W279">
        <f t="shared" si="106"/>
        <v>26.250247880123123</v>
      </c>
      <c r="X279">
        <f t="shared" si="107"/>
        <v>260</v>
      </c>
      <c r="Y279">
        <f t="shared" si="108"/>
        <v>264.5</v>
      </c>
      <c r="Z279">
        <v>0.25719999999999998</v>
      </c>
      <c r="AA279">
        <f t="shared" si="109"/>
        <v>270</v>
      </c>
      <c r="AB279">
        <v>0.2505</v>
      </c>
      <c r="AC279">
        <f t="shared" si="110"/>
        <v>0.25385000000000002</v>
      </c>
      <c r="AD279">
        <f t="shared" si="111"/>
        <v>289</v>
      </c>
      <c r="AE279">
        <v>0.31409999999999999</v>
      </c>
      <c r="AF279">
        <f t="shared" si="112"/>
        <v>237</v>
      </c>
      <c r="AG279">
        <v>0.19120000000000001</v>
      </c>
      <c r="AH279">
        <f t="shared" si="113"/>
        <v>308</v>
      </c>
      <c r="AI279">
        <f t="shared" si="114"/>
        <v>260.08333333333331</v>
      </c>
      <c r="AJ279">
        <f>IF(C279=1,(AI279/Z279),REF)</f>
        <v>1011.2104717470191</v>
      </c>
      <c r="AK279">
        <f t="shared" si="115"/>
        <v>272</v>
      </c>
      <c r="AL279">
        <f>IF(B279=1,(AI279/AC279),REF)</f>
        <v>1024.5551835073204</v>
      </c>
      <c r="AM279">
        <f t="shared" si="116"/>
        <v>284</v>
      </c>
      <c r="AN279">
        <f t="shared" si="117"/>
        <v>272</v>
      </c>
      <c r="AO279" t="str">
        <f t="shared" si="118"/>
        <v>Western Carolina</v>
      </c>
      <c r="AP279">
        <f t="shared" si="119"/>
        <v>0.14559982752579928</v>
      </c>
      <c r="AQ279">
        <f t="shared" si="120"/>
        <v>0.14362373427337383</v>
      </c>
      <c r="AR279">
        <f t="shared" si="121"/>
        <v>0.46140412177191359</v>
      </c>
      <c r="AS279" t="str">
        <f t="shared" si="122"/>
        <v>Western Carolina</v>
      </c>
      <c r="AT279">
        <f t="shared" si="123"/>
        <v>278</v>
      </c>
      <c r="AU279">
        <f t="shared" si="124"/>
        <v>279.66666666666669</v>
      </c>
      <c r="AV279">
        <v>290</v>
      </c>
      <c r="AW279" t="str">
        <f t="shared" si="125"/>
        <v>Western Carolina</v>
      </c>
      <c r="AX279" t="str">
        <f t="shared" si="126"/>
        <v/>
      </c>
      <c r="AY279">
        <v>278</v>
      </c>
      <c r="BG279" t="s">
        <v>303</v>
      </c>
      <c r="BH279">
        <v>125.782542994891</v>
      </c>
    </row>
    <row r="280" spans="2:60" x14ac:dyDescent="0.25">
      <c r="B280">
        <v>1</v>
      </c>
      <c r="C280">
        <v>1</v>
      </c>
      <c r="D280" t="s">
        <v>274</v>
      </c>
      <c r="E280">
        <v>69.177899999999994</v>
      </c>
      <c r="F280">
        <v>161</v>
      </c>
      <c r="G280">
        <v>67.953400000000002</v>
      </c>
      <c r="H280">
        <v>143</v>
      </c>
      <c r="I280">
        <v>99.792199999999994</v>
      </c>
      <c r="J280">
        <v>255</v>
      </c>
      <c r="K280">
        <v>96.180099999999996</v>
      </c>
      <c r="L280">
        <v>310</v>
      </c>
      <c r="M280">
        <v>102.51</v>
      </c>
      <c r="N280">
        <v>161</v>
      </c>
      <c r="O280">
        <v>105.73</v>
      </c>
      <c r="P280">
        <v>201</v>
      </c>
      <c r="Q280">
        <v>-9.5497099999999993</v>
      </c>
      <c r="R280">
        <v>275</v>
      </c>
      <c r="S280">
        <f t="shared" si="102"/>
        <v>-0.1380484229790151</v>
      </c>
      <c r="T280">
        <f t="shared" si="103"/>
        <v>277</v>
      </c>
      <c r="U280">
        <f t="shared" si="104"/>
        <v>639937.88669473608</v>
      </c>
      <c r="V280">
        <f t="shared" si="105"/>
        <v>300</v>
      </c>
      <c r="W280">
        <f t="shared" si="106"/>
        <v>25.04665866824547</v>
      </c>
      <c r="X280">
        <f t="shared" si="107"/>
        <v>203</v>
      </c>
      <c r="Y280">
        <f t="shared" si="108"/>
        <v>240</v>
      </c>
      <c r="Z280">
        <v>0.25490000000000002</v>
      </c>
      <c r="AA280">
        <f t="shared" si="109"/>
        <v>271</v>
      </c>
      <c r="AB280">
        <v>0.255</v>
      </c>
      <c r="AC280">
        <f t="shared" si="110"/>
        <v>0.25495000000000001</v>
      </c>
      <c r="AD280">
        <f t="shared" si="111"/>
        <v>288</v>
      </c>
      <c r="AE280">
        <v>0.29210000000000003</v>
      </c>
      <c r="AF280">
        <f t="shared" si="112"/>
        <v>250</v>
      </c>
      <c r="AG280">
        <v>0.35160000000000002</v>
      </c>
      <c r="AH280">
        <f t="shared" si="113"/>
        <v>225</v>
      </c>
      <c r="AI280">
        <f t="shared" si="114"/>
        <v>263.33333333333331</v>
      </c>
      <c r="AJ280">
        <f>IF(C280=1,(AI280/Z280),REF)</f>
        <v>1033.0848698836144</v>
      </c>
      <c r="AK280">
        <f t="shared" si="115"/>
        <v>274</v>
      </c>
      <c r="AL280">
        <f>IF(B280=1,(AI280/AC280),REF)</f>
        <v>1032.8822644963063</v>
      </c>
      <c r="AM280">
        <f t="shared" si="116"/>
        <v>288</v>
      </c>
      <c r="AN280">
        <f t="shared" si="117"/>
        <v>274</v>
      </c>
      <c r="AO280" t="str">
        <f t="shared" si="118"/>
        <v>Sacramento St.</v>
      </c>
      <c r="AP280">
        <f t="shared" si="119"/>
        <v>0.1439893222342718</v>
      </c>
      <c r="AQ280">
        <f t="shared" si="120"/>
        <v>0.14412937932056338</v>
      </c>
      <c r="AR280">
        <f t="shared" si="121"/>
        <v>0.46069826988257939</v>
      </c>
      <c r="AS280" t="str">
        <f t="shared" si="122"/>
        <v>Sacramento St.</v>
      </c>
      <c r="AT280">
        <f t="shared" si="123"/>
        <v>279</v>
      </c>
      <c r="AU280">
        <f t="shared" si="124"/>
        <v>280.33333333333331</v>
      </c>
      <c r="AV280">
        <v>278</v>
      </c>
      <c r="AW280" t="str">
        <f t="shared" si="125"/>
        <v>Sacramento St.</v>
      </c>
      <c r="AX280" t="str">
        <f t="shared" si="126"/>
        <v/>
      </c>
      <c r="AY280">
        <v>279</v>
      </c>
      <c r="BG280" t="s">
        <v>304</v>
      </c>
      <c r="BH280">
        <v>873.12614259597808</v>
      </c>
    </row>
    <row r="281" spans="2:60" x14ac:dyDescent="0.25">
      <c r="B281">
        <v>1</v>
      </c>
      <c r="C281">
        <v>1</v>
      </c>
      <c r="D281" t="s">
        <v>182</v>
      </c>
      <c r="E281">
        <v>70.274000000000001</v>
      </c>
      <c r="F281">
        <v>104</v>
      </c>
      <c r="G281">
        <v>68.380200000000002</v>
      </c>
      <c r="H281">
        <v>124</v>
      </c>
      <c r="I281">
        <v>103.03400000000001</v>
      </c>
      <c r="J281">
        <v>176</v>
      </c>
      <c r="K281">
        <v>101.44799999999999</v>
      </c>
      <c r="L281">
        <v>231</v>
      </c>
      <c r="M281">
        <v>109.30200000000001</v>
      </c>
      <c r="N281">
        <v>301</v>
      </c>
      <c r="O281">
        <v>110.16800000000001</v>
      </c>
      <c r="P281">
        <v>289</v>
      </c>
      <c r="Q281">
        <v>-8.7203400000000002</v>
      </c>
      <c r="R281">
        <v>266</v>
      </c>
      <c r="S281">
        <f t="shared" si="102"/>
        <v>-0.12408572160400735</v>
      </c>
      <c r="T281">
        <f t="shared" si="103"/>
        <v>265</v>
      </c>
      <c r="U281">
        <f t="shared" si="104"/>
        <v>723238.69417689589</v>
      </c>
      <c r="V281">
        <f t="shared" si="105"/>
        <v>212</v>
      </c>
      <c r="W281">
        <f t="shared" si="106"/>
        <v>26.332619888755467</v>
      </c>
      <c r="X281">
        <f t="shared" si="107"/>
        <v>265</v>
      </c>
      <c r="Y281">
        <f t="shared" si="108"/>
        <v>265</v>
      </c>
      <c r="Z281">
        <v>0.23269999999999999</v>
      </c>
      <c r="AA281">
        <f t="shared" si="109"/>
        <v>283</v>
      </c>
      <c r="AB281">
        <v>0.3165</v>
      </c>
      <c r="AC281">
        <f t="shared" si="110"/>
        <v>0.27460000000000001</v>
      </c>
      <c r="AD281">
        <f t="shared" si="111"/>
        <v>278</v>
      </c>
      <c r="AE281">
        <v>0.30719999999999997</v>
      </c>
      <c r="AF281">
        <f t="shared" si="112"/>
        <v>242</v>
      </c>
      <c r="AG281">
        <v>0.22900000000000001</v>
      </c>
      <c r="AH281">
        <f t="shared" si="113"/>
        <v>289</v>
      </c>
      <c r="AI281">
        <f t="shared" si="114"/>
        <v>258.5</v>
      </c>
      <c r="AJ281">
        <f>IF(C281=1,(AI281/Z281),REF)</f>
        <v>1110.8723678556082</v>
      </c>
      <c r="AK281">
        <f t="shared" si="115"/>
        <v>279</v>
      </c>
      <c r="AL281">
        <f>IF(B281=1,(AI281/AC281),REF)</f>
        <v>941.3692643845593</v>
      </c>
      <c r="AM281">
        <f t="shared" si="116"/>
        <v>272</v>
      </c>
      <c r="AN281">
        <f t="shared" si="117"/>
        <v>272</v>
      </c>
      <c r="AO281" t="str">
        <f t="shared" si="118"/>
        <v>Loyola MD</v>
      </c>
      <c r="AP281">
        <f t="shared" si="119"/>
        <v>0.13049804904170678</v>
      </c>
      <c r="AQ281">
        <f t="shared" si="120"/>
        <v>0.15668488874332828</v>
      </c>
      <c r="AR281">
        <f t="shared" si="121"/>
        <v>0.46009917579462528</v>
      </c>
      <c r="AS281" t="str">
        <f t="shared" si="122"/>
        <v>Loyola MD</v>
      </c>
      <c r="AT281">
        <f t="shared" si="123"/>
        <v>280</v>
      </c>
      <c r="AU281">
        <f t="shared" si="124"/>
        <v>276.66666666666669</v>
      </c>
      <c r="AV281">
        <v>284</v>
      </c>
      <c r="AW281" t="str">
        <f t="shared" si="125"/>
        <v>Loyola MD</v>
      </c>
      <c r="AX281" t="str">
        <f t="shared" si="126"/>
        <v/>
      </c>
      <c r="AY281">
        <v>280</v>
      </c>
      <c r="BG281" t="s">
        <v>305</v>
      </c>
      <c r="BH281">
        <v>206.00725812678556</v>
      </c>
    </row>
    <row r="282" spans="2:60" x14ac:dyDescent="0.25">
      <c r="B282">
        <v>1</v>
      </c>
      <c r="C282">
        <v>1</v>
      </c>
      <c r="D282" t="s">
        <v>226</v>
      </c>
      <c r="E282">
        <v>70.946899999999999</v>
      </c>
      <c r="F282">
        <v>85</v>
      </c>
      <c r="G282">
        <v>69.109899999999996</v>
      </c>
      <c r="H282">
        <v>92</v>
      </c>
      <c r="I282">
        <v>100.336</v>
      </c>
      <c r="J282">
        <v>245</v>
      </c>
      <c r="K282">
        <v>97.524199999999993</v>
      </c>
      <c r="L282">
        <v>292</v>
      </c>
      <c r="M282">
        <v>98.707300000000004</v>
      </c>
      <c r="N282">
        <v>67</v>
      </c>
      <c r="O282">
        <v>105.922</v>
      </c>
      <c r="P282">
        <v>208</v>
      </c>
      <c r="Q282">
        <v>-8.3978599999999997</v>
      </c>
      <c r="R282">
        <v>264</v>
      </c>
      <c r="S282">
        <f t="shared" si="102"/>
        <v>-0.11836739871650494</v>
      </c>
      <c r="T282">
        <f t="shared" si="103"/>
        <v>261</v>
      </c>
      <c r="U282">
        <f t="shared" si="104"/>
        <v>674773.80809544248</v>
      </c>
      <c r="V282">
        <f t="shared" si="105"/>
        <v>273</v>
      </c>
      <c r="W282">
        <f t="shared" si="106"/>
        <v>24.493139276070064</v>
      </c>
      <c r="X282">
        <f t="shared" si="107"/>
        <v>175</v>
      </c>
      <c r="Y282">
        <f t="shared" si="108"/>
        <v>218</v>
      </c>
      <c r="Z282">
        <v>0.2021</v>
      </c>
      <c r="AA282">
        <f t="shared" si="109"/>
        <v>299</v>
      </c>
      <c r="AB282">
        <v>0.40760000000000002</v>
      </c>
      <c r="AC282">
        <f t="shared" si="110"/>
        <v>0.30485000000000001</v>
      </c>
      <c r="AD282">
        <f t="shared" si="111"/>
        <v>257</v>
      </c>
      <c r="AE282">
        <v>0.23649999999999999</v>
      </c>
      <c r="AF282">
        <f t="shared" si="112"/>
        <v>278</v>
      </c>
      <c r="AG282">
        <v>0.1804</v>
      </c>
      <c r="AH282">
        <f t="shared" si="113"/>
        <v>316</v>
      </c>
      <c r="AI282">
        <f t="shared" si="114"/>
        <v>267.16666666666669</v>
      </c>
      <c r="AJ282">
        <f>IF(C282=1,(AI282/Z282),REF)</f>
        <v>1321.9528286326902</v>
      </c>
      <c r="AK282">
        <f t="shared" si="115"/>
        <v>292</v>
      </c>
      <c r="AL282">
        <f>IF(B282=1,(AI282/AC282),REF)</f>
        <v>876.38729429774207</v>
      </c>
      <c r="AM282">
        <f t="shared" si="116"/>
        <v>259</v>
      </c>
      <c r="AN282">
        <f t="shared" si="117"/>
        <v>257</v>
      </c>
      <c r="AO282" t="str">
        <f t="shared" si="118"/>
        <v>Norfolk St.</v>
      </c>
      <c r="AP282">
        <f t="shared" si="119"/>
        <v>0.1113829637705301</v>
      </c>
      <c r="AQ282">
        <f t="shared" si="120"/>
        <v>0.17519397810743229</v>
      </c>
      <c r="AR282">
        <f t="shared" si="121"/>
        <v>0.45971058039686591</v>
      </c>
      <c r="AS282" t="str">
        <f t="shared" si="122"/>
        <v>Norfolk St.</v>
      </c>
      <c r="AT282">
        <f t="shared" si="123"/>
        <v>281</v>
      </c>
      <c r="AU282">
        <f t="shared" si="124"/>
        <v>265</v>
      </c>
      <c r="AV282">
        <v>266</v>
      </c>
      <c r="AW282" t="str">
        <f t="shared" si="125"/>
        <v>Norfolk St.</v>
      </c>
      <c r="AX282" t="str">
        <f t="shared" si="126"/>
        <v/>
      </c>
      <c r="AY282">
        <v>281</v>
      </c>
      <c r="BG282" t="s">
        <v>306</v>
      </c>
      <c r="BH282">
        <v>887.70053475935833</v>
      </c>
    </row>
    <row r="283" spans="2:60" x14ac:dyDescent="0.25">
      <c r="B283">
        <v>1</v>
      </c>
      <c r="C283">
        <v>1</v>
      </c>
      <c r="D283" t="s">
        <v>339</v>
      </c>
      <c r="E283">
        <v>70.940899999999999</v>
      </c>
      <c r="F283">
        <v>86</v>
      </c>
      <c r="G283">
        <v>69.699399999999997</v>
      </c>
      <c r="H283">
        <v>72</v>
      </c>
      <c r="I283">
        <v>105.34699999999999</v>
      </c>
      <c r="J283">
        <v>125</v>
      </c>
      <c r="K283">
        <v>104.301</v>
      </c>
      <c r="L283">
        <v>173</v>
      </c>
      <c r="M283">
        <v>107.21299999999999</v>
      </c>
      <c r="N283">
        <v>269</v>
      </c>
      <c r="O283">
        <v>112.154</v>
      </c>
      <c r="P283">
        <v>316</v>
      </c>
      <c r="Q283">
        <v>-7.8536299999999999</v>
      </c>
      <c r="R283">
        <v>258</v>
      </c>
      <c r="S283">
        <f t="shared" si="102"/>
        <v>-0.11069777800958255</v>
      </c>
      <c r="T283">
        <f t="shared" si="103"/>
        <v>254</v>
      </c>
      <c r="U283">
        <f t="shared" si="104"/>
        <v>771744.66958368092</v>
      </c>
      <c r="V283">
        <f t="shared" si="105"/>
        <v>147</v>
      </c>
      <c r="W283">
        <f t="shared" si="106"/>
        <v>26.841509384770667</v>
      </c>
      <c r="X283">
        <f t="shared" si="107"/>
        <v>290</v>
      </c>
      <c r="Y283">
        <f t="shared" si="108"/>
        <v>272</v>
      </c>
      <c r="Z283">
        <v>0.25469999999999998</v>
      </c>
      <c r="AA283">
        <f t="shared" si="109"/>
        <v>272</v>
      </c>
      <c r="AB283">
        <v>0.2316</v>
      </c>
      <c r="AC283">
        <f t="shared" si="110"/>
        <v>0.24314999999999998</v>
      </c>
      <c r="AD283">
        <f t="shared" si="111"/>
        <v>295</v>
      </c>
      <c r="AE283">
        <v>0.42230000000000001</v>
      </c>
      <c r="AF283">
        <f t="shared" si="112"/>
        <v>198</v>
      </c>
      <c r="AG283">
        <v>0.2747</v>
      </c>
      <c r="AH283">
        <f t="shared" si="113"/>
        <v>264</v>
      </c>
      <c r="AI283">
        <f t="shared" si="114"/>
        <v>238.33333333333334</v>
      </c>
      <c r="AJ283">
        <f>IF(C283=1,(AI283/Z283),REF)</f>
        <v>935.74139510535281</v>
      </c>
      <c r="AK283">
        <f t="shared" si="115"/>
        <v>261</v>
      </c>
      <c r="AL283">
        <f>IF(B283=1,(AI283/AC283),REF)</f>
        <v>980.19055452738382</v>
      </c>
      <c r="AM283">
        <f t="shared" si="116"/>
        <v>275</v>
      </c>
      <c r="AN283">
        <f t="shared" si="117"/>
        <v>261</v>
      </c>
      <c r="AO283" t="str">
        <f t="shared" si="118"/>
        <v>UMass Lowell</v>
      </c>
      <c r="AP283">
        <f t="shared" si="119"/>
        <v>0.14530729323173386</v>
      </c>
      <c r="AQ283">
        <f t="shared" si="120"/>
        <v>0.1381801961050754</v>
      </c>
      <c r="AR283">
        <f t="shared" si="121"/>
        <v>0.45772176170544421</v>
      </c>
      <c r="AS283" t="str">
        <f t="shared" si="122"/>
        <v>UMass Lowell</v>
      </c>
      <c r="AT283">
        <f t="shared" si="123"/>
        <v>282</v>
      </c>
      <c r="AU283">
        <f t="shared" si="124"/>
        <v>279.33333333333331</v>
      </c>
      <c r="AV283">
        <v>285</v>
      </c>
      <c r="AW283" t="str">
        <f t="shared" si="125"/>
        <v>UMass Lowell</v>
      </c>
      <c r="AX283" t="str">
        <f t="shared" si="126"/>
        <v/>
      </c>
      <c r="AY283">
        <v>282</v>
      </c>
      <c r="BG283" t="s">
        <v>307</v>
      </c>
      <c r="BH283">
        <v>756.89968600231373</v>
      </c>
    </row>
    <row r="284" spans="2:60" x14ac:dyDescent="0.25">
      <c r="B284">
        <v>1</v>
      </c>
      <c r="C284">
        <v>1</v>
      </c>
      <c r="D284" t="s">
        <v>146</v>
      </c>
      <c r="E284">
        <v>68.602699999999999</v>
      </c>
      <c r="F284">
        <v>196</v>
      </c>
      <c r="G284">
        <v>66.715900000000005</v>
      </c>
      <c r="H284">
        <v>217</v>
      </c>
      <c r="I284">
        <v>104.515</v>
      </c>
      <c r="J284">
        <v>144</v>
      </c>
      <c r="K284">
        <v>101.816</v>
      </c>
      <c r="L284">
        <v>218</v>
      </c>
      <c r="M284">
        <v>116.47199999999999</v>
      </c>
      <c r="N284">
        <v>349</v>
      </c>
      <c r="O284">
        <v>118.10599999999999</v>
      </c>
      <c r="P284">
        <v>350</v>
      </c>
      <c r="Q284">
        <v>-16.289899999999999</v>
      </c>
      <c r="R284">
        <v>328</v>
      </c>
      <c r="S284">
        <f t="shared" si="102"/>
        <v>-0.23745421098586489</v>
      </c>
      <c r="T284">
        <f t="shared" si="103"/>
        <v>328</v>
      </c>
      <c r="U284">
        <f t="shared" si="104"/>
        <v>711169.7424658112</v>
      </c>
      <c r="V284">
        <f t="shared" si="105"/>
        <v>226</v>
      </c>
      <c r="W284">
        <f t="shared" si="106"/>
        <v>30.150459078680083</v>
      </c>
      <c r="X284">
        <f t="shared" si="107"/>
        <v>349</v>
      </c>
      <c r="Y284">
        <f t="shared" si="108"/>
        <v>338.5</v>
      </c>
      <c r="Z284">
        <v>0.2979</v>
      </c>
      <c r="AA284">
        <f t="shared" si="109"/>
        <v>251</v>
      </c>
      <c r="AB284">
        <v>0.1142</v>
      </c>
      <c r="AC284">
        <f t="shared" si="110"/>
        <v>0.20605000000000001</v>
      </c>
      <c r="AD284">
        <f t="shared" si="111"/>
        <v>309</v>
      </c>
      <c r="AE284">
        <v>0.28360000000000002</v>
      </c>
      <c r="AF284">
        <f t="shared" si="112"/>
        <v>254</v>
      </c>
      <c r="AG284">
        <v>0.36980000000000002</v>
      </c>
      <c r="AH284">
        <f t="shared" si="113"/>
        <v>214</v>
      </c>
      <c r="AI284">
        <f t="shared" si="114"/>
        <v>278.25</v>
      </c>
      <c r="AJ284">
        <f>IF(C284=1,(AI284/Z284),REF)</f>
        <v>934.03826787512594</v>
      </c>
      <c r="AK284">
        <f t="shared" si="115"/>
        <v>260</v>
      </c>
      <c r="AL284">
        <f>IF(B284=1,(AI284/AC284),REF)</f>
        <v>1350.4003882552777</v>
      </c>
      <c r="AM284">
        <f t="shared" si="116"/>
        <v>305</v>
      </c>
      <c r="AN284">
        <f t="shared" si="117"/>
        <v>260</v>
      </c>
      <c r="AO284" t="str">
        <f t="shared" si="118"/>
        <v>Idaho St.</v>
      </c>
      <c r="AP284">
        <f t="shared" si="119"/>
        <v>0.16998401708960276</v>
      </c>
      <c r="AQ284">
        <f t="shared" si="120"/>
        <v>0.11340414942519768</v>
      </c>
      <c r="AR284">
        <f t="shared" si="121"/>
        <v>0.45765760790942789</v>
      </c>
      <c r="AS284" t="str">
        <f t="shared" si="122"/>
        <v>Idaho St.</v>
      </c>
      <c r="AT284">
        <f t="shared" si="123"/>
        <v>283</v>
      </c>
      <c r="AU284">
        <f t="shared" si="124"/>
        <v>284</v>
      </c>
      <c r="AV284">
        <v>291</v>
      </c>
      <c r="AW284" t="str">
        <f t="shared" si="125"/>
        <v>Idaho St.</v>
      </c>
      <c r="AX284" t="str">
        <f t="shared" si="126"/>
        <v/>
      </c>
      <c r="AY284">
        <v>283</v>
      </c>
      <c r="BG284" t="s">
        <v>308</v>
      </c>
      <c r="BH284">
        <v>127.72881355932203</v>
      </c>
    </row>
    <row r="285" spans="2:60" x14ac:dyDescent="0.25">
      <c r="B285">
        <v>1</v>
      </c>
      <c r="C285">
        <v>1</v>
      </c>
      <c r="D285" t="s">
        <v>143</v>
      </c>
      <c r="E285">
        <v>74.110600000000005</v>
      </c>
      <c r="F285">
        <v>15</v>
      </c>
      <c r="G285">
        <v>73.732799999999997</v>
      </c>
      <c r="H285">
        <v>10</v>
      </c>
      <c r="I285">
        <v>104.047</v>
      </c>
      <c r="J285">
        <v>151</v>
      </c>
      <c r="K285">
        <v>102.84099999999999</v>
      </c>
      <c r="L285">
        <v>201</v>
      </c>
      <c r="M285">
        <v>109.443</v>
      </c>
      <c r="N285">
        <v>306</v>
      </c>
      <c r="O285">
        <v>112.458</v>
      </c>
      <c r="P285">
        <v>321</v>
      </c>
      <c r="Q285">
        <v>-9.6172400000000007</v>
      </c>
      <c r="R285">
        <v>276</v>
      </c>
      <c r="S285">
        <f t="shared" si="102"/>
        <v>-0.12976551262572431</v>
      </c>
      <c r="T285">
        <f t="shared" si="103"/>
        <v>271</v>
      </c>
      <c r="U285">
        <f t="shared" si="104"/>
        <v>783813.81039767864</v>
      </c>
      <c r="V285">
        <f t="shared" si="105"/>
        <v>132</v>
      </c>
      <c r="W285">
        <f t="shared" si="106"/>
        <v>25.805022351352481</v>
      </c>
      <c r="X285">
        <f t="shared" si="107"/>
        <v>242</v>
      </c>
      <c r="Y285">
        <f t="shared" si="108"/>
        <v>256.5</v>
      </c>
      <c r="Z285">
        <v>0.22040000000000001</v>
      </c>
      <c r="AA285">
        <f t="shared" si="109"/>
        <v>288</v>
      </c>
      <c r="AB285">
        <v>0.3342</v>
      </c>
      <c r="AC285">
        <f t="shared" si="110"/>
        <v>0.27729999999999999</v>
      </c>
      <c r="AD285">
        <f t="shared" si="111"/>
        <v>273</v>
      </c>
      <c r="AE285">
        <v>0.20960000000000001</v>
      </c>
      <c r="AF285">
        <f t="shared" si="112"/>
        <v>287</v>
      </c>
      <c r="AG285">
        <v>0.27839999999999998</v>
      </c>
      <c r="AH285">
        <f t="shared" si="113"/>
        <v>262</v>
      </c>
      <c r="AI285">
        <f t="shared" si="114"/>
        <v>246.91666666666666</v>
      </c>
      <c r="AJ285">
        <f>IF(C285=1,(AI285/Z285),REF)</f>
        <v>1120.3115547489413</v>
      </c>
      <c r="AK285">
        <f t="shared" si="115"/>
        <v>281</v>
      </c>
      <c r="AL285">
        <f>IF(B285=1,(AI285/AC285),REF)</f>
        <v>890.4315422526746</v>
      </c>
      <c r="AM285">
        <f t="shared" si="116"/>
        <v>263</v>
      </c>
      <c r="AN285">
        <f t="shared" si="117"/>
        <v>263</v>
      </c>
      <c r="AO285" t="str">
        <f t="shared" si="118"/>
        <v>Houston Baptist</v>
      </c>
      <c r="AP285">
        <f t="shared" si="119"/>
        <v>0.12349567856297151</v>
      </c>
      <c r="AQ285">
        <f t="shared" si="120"/>
        <v>0.15910813974658511</v>
      </c>
      <c r="AR285">
        <f t="shared" si="121"/>
        <v>0.45715051345353386</v>
      </c>
      <c r="AS285" t="str">
        <f t="shared" si="122"/>
        <v>Houston Baptist</v>
      </c>
      <c r="AT285">
        <f t="shared" si="123"/>
        <v>284</v>
      </c>
      <c r="AU285">
        <f t="shared" si="124"/>
        <v>273.33333333333331</v>
      </c>
      <c r="AV285">
        <v>280</v>
      </c>
      <c r="AW285" t="str">
        <f t="shared" si="125"/>
        <v>Houston Baptist</v>
      </c>
      <c r="AX285" t="str">
        <f t="shared" si="126"/>
        <v/>
      </c>
      <c r="AY285">
        <v>284</v>
      </c>
      <c r="BG285" t="s">
        <v>309</v>
      </c>
      <c r="BH285">
        <v>269.90144048521603</v>
      </c>
    </row>
    <row r="286" spans="2:60" x14ac:dyDescent="0.25">
      <c r="B286">
        <v>1</v>
      </c>
      <c r="C286">
        <v>1</v>
      </c>
      <c r="D286" t="s">
        <v>209</v>
      </c>
      <c r="E286">
        <v>71.451599999999999</v>
      </c>
      <c r="F286">
        <v>63</v>
      </c>
      <c r="G286">
        <v>69.839500000000001</v>
      </c>
      <c r="H286">
        <v>68</v>
      </c>
      <c r="I286">
        <v>109.377</v>
      </c>
      <c r="J286">
        <v>50</v>
      </c>
      <c r="K286">
        <v>107.43600000000001</v>
      </c>
      <c r="L286">
        <v>113</v>
      </c>
      <c r="M286">
        <v>112.404</v>
      </c>
      <c r="N286">
        <v>339</v>
      </c>
      <c r="O286">
        <v>115.078</v>
      </c>
      <c r="P286">
        <v>344</v>
      </c>
      <c r="Q286">
        <v>-7.6413000000000002</v>
      </c>
      <c r="R286">
        <v>252</v>
      </c>
      <c r="S286">
        <f t="shared" si="102"/>
        <v>-0.10695351818573687</v>
      </c>
      <c r="T286">
        <f t="shared" si="103"/>
        <v>250</v>
      </c>
      <c r="U286">
        <f t="shared" si="104"/>
        <v>824729.67114975373</v>
      </c>
      <c r="V286">
        <f t="shared" si="105"/>
        <v>84</v>
      </c>
      <c r="W286">
        <f t="shared" si="106"/>
        <v>27.769990452195621</v>
      </c>
      <c r="X286">
        <f t="shared" si="107"/>
        <v>326</v>
      </c>
      <c r="Y286">
        <f t="shared" si="108"/>
        <v>288</v>
      </c>
      <c r="Z286">
        <v>0.22969999999999999</v>
      </c>
      <c r="AA286">
        <f t="shared" si="109"/>
        <v>284</v>
      </c>
      <c r="AB286">
        <v>0.30709999999999998</v>
      </c>
      <c r="AC286">
        <f t="shared" si="110"/>
        <v>0.26839999999999997</v>
      </c>
      <c r="AD286">
        <f t="shared" si="111"/>
        <v>284</v>
      </c>
      <c r="AE286">
        <v>0.2591</v>
      </c>
      <c r="AF286">
        <f t="shared" si="112"/>
        <v>267</v>
      </c>
      <c r="AG286">
        <v>0.1115</v>
      </c>
      <c r="AH286">
        <f t="shared" si="113"/>
        <v>336</v>
      </c>
      <c r="AI286">
        <f t="shared" si="114"/>
        <v>251.5</v>
      </c>
      <c r="AJ286">
        <f>IF(C286=1,(AI286/Z286),REF)</f>
        <v>1094.9063996517198</v>
      </c>
      <c r="AK286">
        <f t="shared" si="115"/>
        <v>278</v>
      </c>
      <c r="AL286">
        <f>IF(B286=1,(AI286/AC286),REF)</f>
        <v>937.03427719821173</v>
      </c>
      <c r="AM286">
        <f t="shared" si="116"/>
        <v>271</v>
      </c>
      <c r="AN286">
        <f t="shared" si="117"/>
        <v>271</v>
      </c>
      <c r="AO286" t="str">
        <f t="shared" si="118"/>
        <v>Montana St.</v>
      </c>
      <c r="AP286">
        <f t="shared" si="119"/>
        <v>0.12900226863764594</v>
      </c>
      <c r="AQ286">
        <f t="shared" si="120"/>
        <v>0.15321791418317984</v>
      </c>
      <c r="AR286">
        <f t="shared" si="121"/>
        <v>0.45690217903714675</v>
      </c>
      <c r="AS286" t="str">
        <f t="shared" si="122"/>
        <v>Montana St.</v>
      </c>
      <c r="AT286">
        <f t="shared" si="123"/>
        <v>285</v>
      </c>
      <c r="AU286">
        <f t="shared" si="124"/>
        <v>280</v>
      </c>
      <c r="AV286">
        <v>289</v>
      </c>
      <c r="AW286" t="str">
        <f t="shared" si="125"/>
        <v>Montana St.</v>
      </c>
      <c r="AX286" t="str">
        <f t="shared" si="126"/>
        <v/>
      </c>
      <c r="AY286">
        <v>285</v>
      </c>
      <c r="BG286" t="s">
        <v>310</v>
      </c>
      <c r="BH286">
        <v>1577.7237091105706</v>
      </c>
    </row>
    <row r="287" spans="2:60" x14ac:dyDescent="0.25">
      <c r="B287">
        <v>1</v>
      </c>
      <c r="C287">
        <v>1</v>
      </c>
      <c r="D287" t="s">
        <v>160</v>
      </c>
      <c r="E287">
        <v>65.478300000000004</v>
      </c>
      <c r="F287">
        <v>325</v>
      </c>
      <c r="G287">
        <v>65.055599999999998</v>
      </c>
      <c r="H287">
        <v>301</v>
      </c>
      <c r="I287">
        <v>103.61199999999999</v>
      </c>
      <c r="J287">
        <v>156</v>
      </c>
      <c r="K287">
        <v>100.892</v>
      </c>
      <c r="L287">
        <v>247</v>
      </c>
      <c r="M287">
        <v>110.602</v>
      </c>
      <c r="N287">
        <v>321</v>
      </c>
      <c r="O287">
        <v>110.759</v>
      </c>
      <c r="P287">
        <v>300</v>
      </c>
      <c r="Q287">
        <v>-9.8671699999999998</v>
      </c>
      <c r="R287">
        <v>278</v>
      </c>
      <c r="S287">
        <f t="shared" si="102"/>
        <v>-0.15069114500529188</v>
      </c>
      <c r="T287">
        <f t="shared" si="103"/>
        <v>288</v>
      </c>
      <c r="U287">
        <f t="shared" si="104"/>
        <v>666516.4274460912</v>
      </c>
      <c r="V287">
        <f t="shared" si="105"/>
        <v>281</v>
      </c>
      <c r="W287">
        <f t="shared" si="106"/>
        <v>28.504212447584106</v>
      </c>
      <c r="X287">
        <f t="shared" si="107"/>
        <v>335</v>
      </c>
      <c r="Y287">
        <f t="shared" si="108"/>
        <v>311.5</v>
      </c>
      <c r="Z287">
        <v>0.25219999999999998</v>
      </c>
      <c r="AA287">
        <f t="shared" si="109"/>
        <v>274</v>
      </c>
      <c r="AB287">
        <v>0.24579999999999999</v>
      </c>
      <c r="AC287">
        <f t="shared" si="110"/>
        <v>0.249</v>
      </c>
      <c r="AD287">
        <f t="shared" si="111"/>
        <v>291</v>
      </c>
      <c r="AE287">
        <v>0.3624</v>
      </c>
      <c r="AF287">
        <f t="shared" si="112"/>
        <v>217</v>
      </c>
      <c r="AG287">
        <v>0.19950000000000001</v>
      </c>
      <c r="AH287">
        <f t="shared" si="113"/>
        <v>300</v>
      </c>
      <c r="AI287">
        <f t="shared" si="114"/>
        <v>281.41666666666669</v>
      </c>
      <c r="AJ287">
        <f>IF(C287=1,(AI287/Z287),REF)</f>
        <v>1115.847211208036</v>
      </c>
      <c r="AK287">
        <f t="shared" si="115"/>
        <v>280</v>
      </c>
      <c r="AL287">
        <f>IF(B287=1,(AI287/AC287),REF)</f>
        <v>1130.1874163319947</v>
      </c>
      <c r="AM287">
        <f t="shared" si="116"/>
        <v>293</v>
      </c>
      <c r="AN287">
        <f t="shared" si="117"/>
        <v>280</v>
      </c>
      <c r="AO287" t="str">
        <f t="shared" si="118"/>
        <v>James Madison</v>
      </c>
      <c r="AP287">
        <f t="shared" si="119"/>
        <v>0.14137045673610638</v>
      </c>
      <c r="AQ287">
        <f t="shared" si="120"/>
        <v>0.13950407135541587</v>
      </c>
      <c r="AR287">
        <f t="shared" si="121"/>
        <v>0.45602950679839593</v>
      </c>
      <c r="AS287" t="str">
        <f t="shared" si="122"/>
        <v>James Madison</v>
      </c>
      <c r="AT287">
        <f t="shared" si="123"/>
        <v>286</v>
      </c>
      <c r="AU287">
        <f t="shared" si="124"/>
        <v>285.66666666666669</v>
      </c>
      <c r="AV287">
        <v>288</v>
      </c>
      <c r="AW287" t="str">
        <f t="shared" si="125"/>
        <v>James Madison</v>
      </c>
      <c r="AX287" t="str">
        <f t="shared" si="126"/>
        <v/>
      </c>
      <c r="AY287">
        <v>286</v>
      </c>
      <c r="BG287" t="s">
        <v>311</v>
      </c>
      <c r="BH287">
        <v>2483.4488067744423</v>
      </c>
    </row>
    <row r="288" spans="2:60" x14ac:dyDescent="0.25">
      <c r="B288">
        <v>1</v>
      </c>
      <c r="C288">
        <v>1</v>
      </c>
      <c r="D288" t="s">
        <v>106</v>
      </c>
      <c r="E288">
        <v>69.094099999999997</v>
      </c>
      <c r="F288">
        <v>169</v>
      </c>
      <c r="G288">
        <v>66.753900000000002</v>
      </c>
      <c r="H288">
        <v>215</v>
      </c>
      <c r="I288">
        <v>100.86199999999999</v>
      </c>
      <c r="J288">
        <v>230</v>
      </c>
      <c r="K288">
        <v>99.513599999999997</v>
      </c>
      <c r="L288">
        <v>262</v>
      </c>
      <c r="M288">
        <v>110.65300000000001</v>
      </c>
      <c r="N288">
        <v>322</v>
      </c>
      <c r="O288">
        <v>111.75</v>
      </c>
      <c r="P288">
        <v>312</v>
      </c>
      <c r="Q288">
        <v>-12.236700000000001</v>
      </c>
      <c r="R288">
        <v>307</v>
      </c>
      <c r="S288">
        <f t="shared" si="102"/>
        <v>-0.17709761036036367</v>
      </c>
      <c r="T288">
        <f t="shared" si="103"/>
        <v>307</v>
      </c>
      <c r="U288">
        <f t="shared" si="104"/>
        <v>684235.87257688458</v>
      </c>
      <c r="V288">
        <f t="shared" si="105"/>
        <v>260</v>
      </c>
      <c r="W288">
        <f t="shared" si="106"/>
        <v>27.400285415498683</v>
      </c>
      <c r="X288">
        <f t="shared" si="107"/>
        <v>313</v>
      </c>
      <c r="Y288">
        <f t="shared" si="108"/>
        <v>310</v>
      </c>
      <c r="Z288">
        <v>0.2707</v>
      </c>
      <c r="AA288">
        <f t="shared" si="109"/>
        <v>262</v>
      </c>
      <c r="AB288">
        <v>0.17369999999999999</v>
      </c>
      <c r="AC288">
        <f t="shared" si="110"/>
        <v>0.22220000000000001</v>
      </c>
      <c r="AD288">
        <f t="shared" si="111"/>
        <v>300</v>
      </c>
      <c r="AE288">
        <v>0.30370000000000003</v>
      </c>
      <c r="AF288">
        <f t="shared" si="112"/>
        <v>244</v>
      </c>
      <c r="AG288">
        <v>0.19539999999999999</v>
      </c>
      <c r="AH288">
        <f t="shared" si="113"/>
        <v>304</v>
      </c>
      <c r="AI288">
        <f t="shared" si="114"/>
        <v>287.5</v>
      </c>
      <c r="AJ288">
        <f>IF(C288=1,(AI288/Z288),REF)</f>
        <v>1062.0613224972294</v>
      </c>
      <c r="AK288">
        <f t="shared" si="115"/>
        <v>276</v>
      </c>
      <c r="AL288">
        <f>IF(B288=1,(AI288/AC288),REF)</f>
        <v>1293.8793879387938</v>
      </c>
      <c r="AM288">
        <f t="shared" si="116"/>
        <v>301</v>
      </c>
      <c r="AN288">
        <f t="shared" si="117"/>
        <v>276</v>
      </c>
      <c r="AO288" t="str">
        <f t="shared" si="118"/>
        <v>Eastern Illinois</v>
      </c>
      <c r="AP288">
        <f t="shared" si="119"/>
        <v>0.15249210116906475</v>
      </c>
      <c r="AQ288">
        <f t="shared" si="120"/>
        <v>0.12281665284795526</v>
      </c>
      <c r="AR288">
        <f t="shared" si="121"/>
        <v>0.452393139324895</v>
      </c>
      <c r="AS288" t="str">
        <f t="shared" si="122"/>
        <v>Eastern Illinois</v>
      </c>
      <c r="AT288">
        <f t="shared" si="123"/>
        <v>287</v>
      </c>
      <c r="AU288">
        <f t="shared" si="124"/>
        <v>287.66666666666669</v>
      </c>
      <c r="AV288">
        <v>293</v>
      </c>
      <c r="AW288" t="str">
        <f t="shared" si="125"/>
        <v>Eastern Illinois</v>
      </c>
      <c r="AX288" t="str">
        <f t="shared" si="126"/>
        <v/>
      </c>
      <c r="AY288">
        <v>287</v>
      </c>
      <c r="BG288" t="s">
        <v>312</v>
      </c>
      <c r="BH288">
        <v>351.14851034796453</v>
      </c>
    </row>
    <row r="289" spans="2:60" x14ac:dyDescent="0.25">
      <c r="B289">
        <v>1</v>
      </c>
      <c r="C289">
        <v>1</v>
      </c>
      <c r="D289" t="s">
        <v>317</v>
      </c>
      <c r="E289">
        <v>70.304699999999997</v>
      </c>
      <c r="F289">
        <v>103</v>
      </c>
      <c r="G289">
        <v>68.308999999999997</v>
      </c>
      <c r="H289">
        <v>130</v>
      </c>
      <c r="I289">
        <v>105.21299999999999</v>
      </c>
      <c r="J289">
        <v>128</v>
      </c>
      <c r="K289">
        <v>104.544</v>
      </c>
      <c r="L289">
        <v>167</v>
      </c>
      <c r="M289">
        <v>114.227</v>
      </c>
      <c r="N289">
        <v>343</v>
      </c>
      <c r="O289">
        <v>115.16500000000001</v>
      </c>
      <c r="P289">
        <v>346</v>
      </c>
      <c r="Q289">
        <v>-10.6212</v>
      </c>
      <c r="R289">
        <v>289</v>
      </c>
      <c r="S289">
        <f t="shared" si="102"/>
        <v>-0.15107098102971792</v>
      </c>
      <c r="T289">
        <f t="shared" si="103"/>
        <v>289</v>
      </c>
      <c r="U289">
        <f t="shared" si="104"/>
        <v>768391.55830609903</v>
      </c>
      <c r="V289">
        <f t="shared" si="105"/>
        <v>149</v>
      </c>
      <c r="W289">
        <f t="shared" si="106"/>
        <v>28.257156680615235</v>
      </c>
      <c r="X289">
        <f t="shared" si="107"/>
        <v>333</v>
      </c>
      <c r="Y289">
        <f t="shared" si="108"/>
        <v>311</v>
      </c>
      <c r="Z289">
        <v>0.223</v>
      </c>
      <c r="AA289">
        <f t="shared" si="109"/>
        <v>286</v>
      </c>
      <c r="AB289">
        <v>0.29549999999999998</v>
      </c>
      <c r="AC289">
        <f t="shared" si="110"/>
        <v>0.25924999999999998</v>
      </c>
      <c r="AD289">
        <f t="shared" si="111"/>
        <v>287</v>
      </c>
      <c r="AE289">
        <v>0.39439999999999997</v>
      </c>
      <c r="AF289">
        <f t="shared" si="112"/>
        <v>206</v>
      </c>
      <c r="AG289">
        <v>0.19900000000000001</v>
      </c>
      <c r="AH289">
        <f t="shared" si="113"/>
        <v>302</v>
      </c>
      <c r="AI289">
        <f t="shared" si="114"/>
        <v>257.33333333333331</v>
      </c>
      <c r="AJ289">
        <f>IF(C289=1,(AI289/Z289),REF)</f>
        <v>1153.9611360239162</v>
      </c>
      <c r="AK289">
        <f t="shared" si="115"/>
        <v>284</v>
      </c>
      <c r="AL289">
        <f>IF(B289=1,(AI289/AC289),REF)</f>
        <v>992.60687881710066</v>
      </c>
      <c r="AM289">
        <f t="shared" si="116"/>
        <v>280</v>
      </c>
      <c r="AN289">
        <f t="shared" si="117"/>
        <v>280</v>
      </c>
      <c r="AO289" t="str">
        <f t="shared" si="118"/>
        <v>Tennessee Martin</v>
      </c>
      <c r="AP289">
        <f t="shared" si="119"/>
        <v>0.12458329038553814</v>
      </c>
      <c r="AQ289">
        <f t="shared" si="120"/>
        <v>0.14714435957388297</v>
      </c>
      <c r="AR289">
        <f t="shared" si="121"/>
        <v>0.45003007158186342</v>
      </c>
      <c r="AS289" t="str">
        <f t="shared" si="122"/>
        <v>Tennessee Martin</v>
      </c>
      <c r="AT289">
        <f t="shared" si="123"/>
        <v>288</v>
      </c>
      <c r="AU289">
        <f t="shared" si="124"/>
        <v>285</v>
      </c>
      <c r="AV289">
        <v>295</v>
      </c>
      <c r="AW289" t="str">
        <f t="shared" si="125"/>
        <v>Tennessee Martin</v>
      </c>
      <c r="AX289" t="str">
        <f t="shared" si="126"/>
        <v/>
      </c>
      <c r="AY289">
        <v>288</v>
      </c>
      <c r="BG289" t="s">
        <v>313</v>
      </c>
      <c r="BH289">
        <v>47.580174927113696</v>
      </c>
    </row>
    <row r="290" spans="2:60" x14ac:dyDescent="0.25">
      <c r="B290">
        <v>1</v>
      </c>
      <c r="C290">
        <v>1</v>
      </c>
      <c r="D290" t="s">
        <v>370</v>
      </c>
      <c r="E290">
        <v>69.067599999999999</v>
      </c>
      <c r="F290">
        <v>170</v>
      </c>
      <c r="G290">
        <v>67.179400000000001</v>
      </c>
      <c r="H290">
        <v>190</v>
      </c>
      <c r="I290">
        <v>100.651</v>
      </c>
      <c r="J290">
        <v>234</v>
      </c>
      <c r="K290">
        <v>97.3095</v>
      </c>
      <c r="L290">
        <v>296</v>
      </c>
      <c r="M290">
        <v>107.749</v>
      </c>
      <c r="N290">
        <v>280</v>
      </c>
      <c r="O290">
        <v>108.279</v>
      </c>
      <c r="P290">
        <v>254</v>
      </c>
      <c r="Q290">
        <v>-10.9695</v>
      </c>
      <c r="R290">
        <v>294</v>
      </c>
      <c r="S290">
        <f t="shared" si="102"/>
        <v>-0.15882266069763532</v>
      </c>
      <c r="T290">
        <f t="shared" si="103"/>
        <v>295</v>
      </c>
      <c r="U290">
        <f t="shared" si="104"/>
        <v>654010.69030947087</v>
      </c>
      <c r="V290">
        <f t="shared" si="105"/>
        <v>294</v>
      </c>
      <c r="W290">
        <f t="shared" si="106"/>
        <v>26.06132023783773</v>
      </c>
      <c r="X290">
        <f t="shared" si="107"/>
        <v>253</v>
      </c>
      <c r="Y290">
        <f t="shared" si="108"/>
        <v>274</v>
      </c>
      <c r="Z290">
        <v>0.20019999999999999</v>
      </c>
      <c r="AA290">
        <f t="shared" si="109"/>
        <v>301</v>
      </c>
      <c r="AB290">
        <v>0.3594</v>
      </c>
      <c r="AC290">
        <f t="shared" si="110"/>
        <v>0.27979999999999999</v>
      </c>
      <c r="AD290">
        <f t="shared" si="111"/>
        <v>271</v>
      </c>
      <c r="AE290">
        <v>0.16750000000000001</v>
      </c>
      <c r="AF290">
        <f t="shared" si="112"/>
        <v>307</v>
      </c>
      <c r="AG290">
        <v>0.37190000000000001</v>
      </c>
      <c r="AH290">
        <f t="shared" si="113"/>
        <v>212</v>
      </c>
      <c r="AI290">
        <f t="shared" si="114"/>
        <v>275.5</v>
      </c>
      <c r="AJ290">
        <f>IF(C290=1,(AI290/Z290),REF)</f>
        <v>1376.1238761238762</v>
      </c>
      <c r="AK290">
        <f t="shared" si="115"/>
        <v>298</v>
      </c>
      <c r="AL290">
        <f>IF(B290=1,(AI290/AC290),REF)</f>
        <v>984.63187991422444</v>
      </c>
      <c r="AM290">
        <f t="shared" si="116"/>
        <v>279</v>
      </c>
      <c r="AN290">
        <f t="shared" si="117"/>
        <v>271</v>
      </c>
      <c r="AO290" t="str">
        <f t="shared" si="118"/>
        <v>Western Illinois</v>
      </c>
      <c r="AP290">
        <f t="shared" si="119"/>
        <v>0.109893592811831</v>
      </c>
      <c r="AQ290">
        <f t="shared" si="120"/>
        <v>0.15893622843205182</v>
      </c>
      <c r="AR290">
        <f t="shared" si="121"/>
        <v>0.44810416341608628</v>
      </c>
      <c r="AS290" t="str">
        <f t="shared" si="122"/>
        <v>Western Illinois</v>
      </c>
      <c r="AT290">
        <f t="shared" si="123"/>
        <v>289</v>
      </c>
      <c r="AU290">
        <f t="shared" si="124"/>
        <v>277</v>
      </c>
      <c r="AV290">
        <v>282</v>
      </c>
      <c r="AW290" t="str">
        <f t="shared" si="125"/>
        <v>Western Illinois</v>
      </c>
      <c r="AX290" t="str">
        <f t="shared" si="126"/>
        <v/>
      </c>
      <c r="AY290">
        <v>289</v>
      </c>
      <c r="BG290" t="s">
        <v>314</v>
      </c>
      <c r="BH290">
        <v>47.696603071195909</v>
      </c>
    </row>
    <row r="291" spans="2:60" x14ac:dyDescent="0.25">
      <c r="B291">
        <v>1</v>
      </c>
      <c r="C291">
        <v>1</v>
      </c>
      <c r="D291" t="s">
        <v>322</v>
      </c>
      <c r="E291">
        <v>66.373699999999999</v>
      </c>
      <c r="F291">
        <v>299</v>
      </c>
      <c r="G291">
        <v>64.744799999999998</v>
      </c>
      <c r="H291">
        <v>315</v>
      </c>
      <c r="I291">
        <v>95.779700000000005</v>
      </c>
      <c r="J291">
        <v>319</v>
      </c>
      <c r="K291">
        <v>94.477599999999995</v>
      </c>
      <c r="L291">
        <v>327</v>
      </c>
      <c r="M291">
        <v>100.923</v>
      </c>
      <c r="N291">
        <v>125</v>
      </c>
      <c r="O291">
        <v>104.42100000000001</v>
      </c>
      <c r="P291">
        <v>172</v>
      </c>
      <c r="Q291">
        <v>-9.9436699999999991</v>
      </c>
      <c r="R291">
        <v>282</v>
      </c>
      <c r="S291">
        <f t="shared" si="102"/>
        <v>-0.14980933713202685</v>
      </c>
      <c r="T291">
        <f t="shared" si="103"/>
        <v>286</v>
      </c>
      <c r="U291">
        <f t="shared" si="104"/>
        <v>592452.76803234755</v>
      </c>
      <c r="V291">
        <f t="shared" si="105"/>
        <v>335</v>
      </c>
      <c r="W291">
        <f t="shared" si="106"/>
        <v>25.589660770434413</v>
      </c>
      <c r="X291">
        <f t="shared" si="107"/>
        <v>228</v>
      </c>
      <c r="Y291">
        <f t="shared" si="108"/>
        <v>257</v>
      </c>
      <c r="Z291">
        <v>0.23319999999999999</v>
      </c>
      <c r="AA291">
        <f t="shared" si="109"/>
        <v>282</v>
      </c>
      <c r="AB291">
        <v>0.26440000000000002</v>
      </c>
      <c r="AC291">
        <f t="shared" si="110"/>
        <v>0.24880000000000002</v>
      </c>
      <c r="AD291">
        <f t="shared" si="111"/>
        <v>292</v>
      </c>
      <c r="AE291">
        <v>0.1825</v>
      </c>
      <c r="AF291">
        <f t="shared" si="112"/>
        <v>301</v>
      </c>
      <c r="AG291">
        <v>0.2928</v>
      </c>
      <c r="AH291">
        <f t="shared" si="113"/>
        <v>253</v>
      </c>
      <c r="AI291">
        <f t="shared" si="114"/>
        <v>287.33333333333331</v>
      </c>
      <c r="AJ291">
        <f>IF(C291=1,(AI291/Z291),REF)</f>
        <v>1232.1326472269868</v>
      </c>
      <c r="AK291">
        <f t="shared" si="115"/>
        <v>288</v>
      </c>
      <c r="AL291">
        <f>IF(B291=1,(AI291/AC291),REF)</f>
        <v>1154.8767416934618</v>
      </c>
      <c r="AM291">
        <f t="shared" si="116"/>
        <v>295</v>
      </c>
      <c r="AN291">
        <f t="shared" si="117"/>
        <v>288</v>
      </c>
      <c r="AO291" t="str">
        <f t="shared" si="118"/>
        <v>Texas A&amp;M Corpus Chris</v>
      </c>
      <c r="AP291">
        <f t="shared" si="119"/>
        <v>0.12943056640049169</v>
      </c>
      <c r="AQ291">
        <f t="shared" si="120"/>
        <v>0.13909111693342141</v>
      </c>
      <c r="AR291">
        <f t="shared" si="121"/>
        <v>0.44789864248239192</v>
      </c>
      <c r="AS291" t="str">
        <f t="shared" si="122"/>
        <v>Texas A&amp;M Corpus Chris</v>
      </c>
      <c r="AT291">
        <f t="shared" si="123"/>
        <v>290</v>
      </c>
      <c r="AU291">
        <f t="shared" si="124"/>
        <v>290</v>
      </c>
      <c r="AV291">
        <v>296</v>
      </c>
      <c r="AW291" t="str">
        <f t="shared" si="125"/>
        <v>Texas A&amp;M Corpus Chris</v>
      </c>
      <c r="AX291" t="str">
        <f t="shared" si="126"/>
        <v/>
      </c>
      <c r="AY291">
        <v>290</v>
      </c>
      <c r="BG291" t="s">
        <v>315</v>
      </c>
      <c r="BH291">
        <v>99.198779091949632</v>
      </c>
    </row>
    <row r="292" spans="2:60" x14ac:dyDescent="0.25">
      <c r="B292">
        <v>1</v>
      </c>
      <c r="C292">
        <v>1</v>
      </c>
      <c r="D292" t="s">
        <v>215</v>
      </c>
      <c r="E292">
        <v>68.244399999999999</v>
      </c>
      <c r="F292">
        <v>219</v>
      </c>
      <c r="G292">
        <v>66.784800000000004</v>
      </c>
      <c r="H292">
        <v>212</v>
      </c>
      <c r="I292">
        <v>97.539400000000001</v>
      </c>
      <c r="J292">
        <v>298</v>
      </c>
      <c r="K292">
        <v>97.109399999999994</v>
      </c>
      <c r="L292">
        <v>297</v>
      </c>
      <c r="M292">
        <v>106.21599999999999</v>
      </c>
      <c r="N292">
        <v>251</v>
      </c>
      <c r="O292">
        <v>107.008</v>
      </c>
      <c r="P292">
        <v>232</v>
      </c>
      <c r="Q292">
        <v>-9.8986099999999997</v>
      </c>
      <c r="R292">
        <v>280</v>
      </c>
      <c r="S292">
        <f t="shared" si="102"/>
        <v>-0.14504633347205048</v>
      </c>
      <c r="T292">
        <f t="shared" si="103"/>
        <v>281</v>
      </c>
      <c r="U292">
        <f t="shared" si="104"/>
        <v>643560.76822138706</v>
      </c>
      <c r="V292">
        <f t="shared" si="105"/>
        <v>297</v>
      </c>
      <c r="W292">
        <f t="shared" si="106"/>
        <v>25.882068096133331</v>
      </c>
      <c r="X292">
        <f t="shared" si="107"/>
        <v>244</v>
      </c>
      <c r="Y292">
        <f t="shared" si="108"/>
        <v>262.5</v>
      </c>
      <c r="Z292">
        <v>0.20419999999999999</v>
      </c>
      <c r="AA292">
        <f t="shared" si="109"/>
        <v>297</v>
      </c>
      <c r="AB292">
        <v>0.3488</v>
      </c>
      <c r="AC292">
        <f t="shared" si="110"/>
        <v>0.27649999999999997</v>
      </c>
      <c r="AD292">
        <f t="shared" si="111"/>
        <v>274</v>
      </c>
      <c r="AE292">
        <v>0.2707</v>
      </c>
      <c r="AF292">
        <f t="shared" si="112"/>
        <v>261</v>
      </c>
      <c r="AG292">
        <v>0.15509999999999999</v>
      </c>
      <c r="AH292">
        <f t="shared" si="113"/>
        <v>322</v>
      </c>
      <c r="AI292">
        <f t="shared" si="114"/>
        <v>282.91666666666669</v>
      </c>
      <c r="AJ292">
        <f>IF(C292=1,(AI292/Z292),REF)</f>
        <v>1385.4880835781914</v>
      </c>
      <c r="AK292">
        <f t="shared" si="115"/>
        <v>300</v>
      </c>
      <c r="AL292">
        <f>IF(B292=1,(AI292/AC292),REF)</f>
        <v>1023.2067510548525</v>
      </c>
      <c r="AM292">
        <f t="shared" si="116"/>
        <v>282</v>
      </c>
      <c r="AN292">
        <f t="shared" si="117"/>
        <v>274</v>
      </c>
      <c r="AO292" t="str">
        <f t="shared" si="118"/>
        <v>Navy</v>
      </c>
      <c r="AP292">
        <f t="shared" si="119"/>
        <v>0.11201327892728342</v>
      </c>
      <c r="AQ292">
        <f t="shared" si="120"/>
        <v>0.15645929826420638</v>
      </c>
      <c r="AR292">
        <f t="shared" si="121"/>
        <v>0.44786587673914657</v>
      </c>
      <c r="AS292" t="str">
        <f t="shared" si="122"/>
        <v>Navy</v>
      </c>
      <c r="AT292">
        <f t="shared" si="123"/>
        <v>291</v>
      </c>
      <c r="AU292">
        <f t="shared" si="124"/>
        <v>279.66666666666669</v>
      </c>
      <c r="AV292">
        <v>287</v>
      </c>
      <c r="AW292" t="str">
        <f t="shared" si="125"/>
        <v>Navy</v>
      </c>
      <c r="AX292" t="str">
        <f t="shared" si="126"/>
        <v/>
      </c>
      <c r="AY292">
        <v>291</v>
      </c>
      <c r="BG292" t="s">
        <v>316</v>
      </c>
      <c r="BH292">
        <v>12.630914162412504</v>
      </c>
    </row>
    <row r="293" spans="2:60" x14ac:dyDescent="0.25">
      <c r="B293">
        <v>1</v>
      </c>
      <c r="C293">
        <v>1</v>
      </c>
      <c r="D293" t="s">
        <v>207</v>
      </c>
      <c r="E293">
        <v>68.512299999999996</v>
      </c>
      <c r="F293">
        <v>202</v>
      </c>
      <c r="G293">
        <v>67.296899999999994</v>
      </c>
      <c r="H293">
        <v>186</v>
      </c>
      <c r="I293">
        <v>94.020200000000003</v>
      </c>
      <c r="J293">
        <v>327</v>
      </c>
      <c r="K293">
        <v>92.992400000000004</v>
      </c>
      <c r="L293">
        <v>334</v>
      </c>
      <c r="M293">
        <v>102.095</v>
      </c>
      <c r="N293">
        <v>152</v>
      </c>
      <c r="O293">
        <v>103.867</v>
      </c>
      <c r="P293">
        <v>163</v>
      </c>
      <c r="Q293">
        <v>-10.874599999999999</v>
      </c>
      <c r="R293">
        <v>293</v>
      </c>
      <c r="S293">
        <f t="shared" si="102"/>
        <v>-0.15872478372496621</v>
      </c>
      <c r="T293">
        <f t="shared" si="103"/>
        <v>294</v>
      </c>
      <c r="U293">
        <f t="shared" si="104"/>
        <v>592466.03766999044</v>
      </c>
      <c r="V293">
        <f t="shared" si="105"/>
        <v>334</v>
      </c>
      <c r="W293">
        <f t="shared" si="106"/>
        <v>24.580776248042262</v>
      </c>
      <c r="X293">
        <f t="shared" si="107"/>
        <v>178</v>
      </c>
      <c r="Y293">
        <f t="shared" si="108"/>
        <v>236</v>
      </c>
      <c r="Z293">
        <v>0.20749999999999999</v>
      </c>
      <c r="AA293">
        <f t="shared" si="109"/>
        <v>295</v>
      </c>
      <c r="AB293">
        <v>0.33350000000000002</v>
      </c>
      <c r="AC293">
        <f t="shared" si="110"/>
        <v>0.27050000000000002</v>
      </c>
      <c r="AD293">
        <f t="shared" si="111"/>
        <v>282</v>
      </c>
      <c r="AE293">
        <v>0.36209999999999998</v>
      </c>
      <c r="AF293">
        <f t="shared" si="112"/>
        <v>218</v>
      </c>
      <c r="AG293">
        <v>0.18720000000000001</v>
      </c>
      <c r="AH293">
        <f t="shared" si="113"/>
        <v>310</v>
      </c>
      <c r="AI293">
        <f t="shared" si="114"/>
        <v>279</v>
      </c>
      <c r="AJ293">
        <f>IF(C293=1,(AI293/Z293),REF)</f>
        <v>1344.5783132530121</v>
      </c>
      <c r="AK293">
        <f t="shared" si="115"/>
        <v>293</v>
      </c>
      <c r="AL293">
        <f>IF(B293=1,(AI293/AC293),REF)</f>
        <v>1031.423290203327</v>
      </c>
      <c r="AM293">
        <f t="shared" si="116"/>
        <v>287</v>
      </c>
      <c r="AN293">
        <f t="shared" si="117"/>
        <v>282</v>
      </c>
      <c r="AO293" t="str">
        <f t="shared" si="118"/>
        <v>Monmouth</v>
      </c>
      <c r="AP293">
        <f t="shared" si="119"/>
        <v>0.11416514771853428</v>
      </c>
      <c r="AQ293">
        <f t="shared" si="120"/>
        <v>0.1529417862646841</v>
      </c>
      <c r="AR293">
        <f t="shared" si="121"/>
        <v>0.44695321610451727</v>
      </c>
      <c r="AS293" t="str">
        <f t="shared" si="122"/>
        <v>Monmouth</v>
      </c>
      <c r="AT293">
        <f t="shared" si="123"/>
        <v>292</v>
      </c>
      <c r="AU293">
        <f t="shared" si="124"/>
        <v>285.33333333333331</v>
      </c>
      <c r="AV293">
        <v>292</v>
      </c>
      <c r="AW293" t="str">
        <f t="shared" si="125"/>
        <v>Monmouth</v>
      </c>
      <c r="AX293" t="str">
        <f t="shared" si="126"/>
        <v/>
      </c>
      <c r="AY293">
        <v>292</v>
      </c>
      <c r="BG293" t="s">
        <v>317</v>
      </c>
      <c r="BH293">
        <v>1049.9517839922855</v>
      </c>
    </row>
    <row r="294" spans="2:60" x14ac:dyDescent="0.25">
      <c r="B294">
        <v>1</v>
      </c>
      <c r="C294">
        <v>1</v>
      </c>
      <c r="D294" t="s">
        <v>132</v>
      </c>
      <c r="E294">
        <v>70.507999999999996</v>
      </c>
      <c r="F294">
        <v>96</v>
      </c>
      <c r="G294">
        <v>69.643900000000002</v>
      </c>
      <c r="H294">
        <v>74</v>
      </c>
      <c r="I294">
        <v>96.966800000000006</v>
      </c>
      <c r="J294">
        <v>307</v>
      </c>
      <c r="K294">
        <v>94.631299999999996</v>
      </c>
      <c r="L294">
        <v>324</v>
      </c>
      <c r="M294">
        <v>97.199600000000004</v>
      </c>
      <c r="N294">
        <v>47</v>
      </c>
      <c r="O294">
        <v>104.053</v>
      </c>
      <c r="P294">
        <v>166</v>
      </c>
      <c r="Q294">
        <v>-9.4219100000000005</v>
      </c>
      <c r="R294">
        <v>272</v>
      </c>
      <c r="S294">
        <f t="shared" si="102"/>
        <v>-0.1336259715209622</v>
      </c>
      <c r="T294">
        <f t="shared" si="103"/>
        <v>272</v>
      </c>
      <c r="U294">
        <f t="shared" si="104"/>
        <v>631404.98791166244</v>
      </c>
      <c r="V294">
        <f t="shared" si="105"/>
        <v>307</v>
      </c>
      <c r="W294">
        <f t="shared" si="106"/>
        <v>23.95349966516045</v>
      </c>
      <c r="X294">
        <f t="shared" si="107"/>
        <v>149</v>
      </c>
      <c r="Y294">
        <f t="shared" si="108"/>
        <v>210.5</v>
      </c>
      <c r="Z294">
        <v>0.16880000000000001</v>
      </c>
      <c r="AA294">
        <f t="shared" si="109"/>
        <v>317</v>
      </c>
      <c r="AB294">
        <v>0.43919999999999998</v>
      </c>
      <c r="AC294">
        <f t="shared" si="110"/>
        <v>0.30399999999999999</v>
      </c>
      <c r="AD294">
        <f t="shared" si="111"/>
        <v>258</v>
      </c>
      <c r="AE294">
        <v>0.1956</v>
      </c>
      <c r="AF294">
        <f t="shared" si="112"/>
        <v>292</v>
      </c>
      <c r="AG294">
        <v>0.2382</v>
      </c>
      <c r="AH294">
        <f t="shared" si="113"/>
        <v>286</v>
      </c>
      <c r="AI294">
        <f t="shared" si="114"/>
        <v>270.91666666666669</v>
      </c>
      <c r="AJ294">
        <f>IF(C294=1,(AI294/Z294),REF)</f>
        <v>1604.9565560821486</v>
      </c>
      <c r="AK294">
        <f t="shared" si="115"/>
        <v>310</v>
      </c>
      <c r="AL294">
        <f>IF(B294=1,(AI294/AC294),REF)</f>
        <v>891.17324561403518</v>
      </c>
      <c r="AM294">
        <f t="shared" si="116"/>
        <v>264</v>
      </c>
      <c r="AN294">
        <f t="shared" si="117"/>
        <v>258</v>
      </c>
      <c r="AO294" t="str">
        <f t="shared" si="118"/>
        <v>Grambling St.</v>
      </c>
      <c r="AP294">
        <f t="shared" si="119"/>
        <v>9.1243128193763748E-2</v>
      </c>
      <c r="AQ294">
        <f t="shared" si="120"/>
        <v>0.17441344155177083</v>
      </c>
      <c r="AR294">
        <f t="shared" si="121"/>
        <v>0.44598086545594856</v>
      </c>
      <c r="AS294" t="str">
        <f t="shared" si="122"/>
        <v>Grambling St.</v>
      </c>
      <c r="AT294">
        <f t="shared" si="123"/>
        <v>293</v>
      </c>
      <c r="AU294">
        <f t="shared" si="124"/>
        <v>269.66666666666669</v>
      </c>
      <c r="AV294">
        <v>272</v>
      </c>
      <c r="AW294" t="str">
        <f t="shared" si="125"/>
        <v>Grambling St.</v>
      </c>
      <c r="AX294" t="str">
        <f t="shared" si="126"/>
        <v/>
      </c>
      <c r="AY294">
        <v>293</v>
      </c>
      <c r="BG294" t="s">
        <v>318</v>
      </c>
      <c r="BH294">
        <v>1447.6891239365373</v>
      </c>
    </row>
    <row r="295" spans="2:60" x14ac:dyDescent="0.25">
      <c r="B295">
        <v>1</v>
      </c>
      <c r="C295">
        <v>1</v>
      </c>
      <c r="D295" t="s">
        <v>222</v>
      </c>
      <c r="E295">
        <v>68.875299999999996</v>
      </c>
      <c r="F295">
        <v>179</v>
      </c>
      <c r="G295">
        <v>68.180400000000006</v>
      </c>
      <c r="H295">
        <v>137</v>
      </c>
      <c r="I295">
        <v>98.329099999999997</v>
      </c>
      <c r="J295">
        <v>286</v>
      </c>
      <c r="K295">
        <v>96.965400000000002</v>
      </c>
      <c r="L295">
        <v>299</v>
      </c>
      <c r="M295">
        <v>101.617</v>
      </c>
      <c r="N295">
        <v>141</v>
      </c>
      <c r="O295">
        <v>104.65</v>
      </c>
      <c r="P295">
        <v>180</v>
      </c>
      <c r="Q295">
        <v>-7.6849699999999999</v>
      </c>
      <c r="R295">
        <v>253</v>
      </c>
      <c r="S295">
        <f t="shared" si="102"/>
        <v>-0.11157265376702538</v>
      </c>
      <c r="T295">
        <f t="shared" si="103"/>
        <v>256</v>
      </c>
      <c r="U295">
        <f t="shared" si="104"/>
        <v>647585.4615910342</v>
      </c>
      <c r="V295">
        <f t="shared" si="105"/>
        <v>296</v>
      </c>
      <c r="W295">
        <f t="shared" si="106"/>
        <v>24.746812554559394</v>
      </c>
      <c r="X295">
        <f t="shared" si="107"/>
        <v>189</v>
      </c>
      <c r="Y295">
        <f t="shared" si="108"/>
        <v>222.5</v>
      </c>
      <c r="Z295">
        <v>0.1986</v>
      </c>
      <c r="AA295">
        <f t="shared" si="109"/>
        <v>302</v>
      </c>
      <c r="AB295">
        <v>0.35120000000000001</v>
      </c>
      <c r="AC295">
        <f t="shared" si="110"/>
        <v>0.27490000000000003</v>
      </c>
      <c r="AD295">
        <f t="shared" si="111"/>
        <v>276</v>
      </c>
      <c r="AE295">
        <v>0.30349999999999999</v>
      </c>
      <c r="AF295">
        <f t="shared" si="112"/>
        <v>245</v>
      </c>
      <c r="AG295">
        <v>0.1401</v>
      </c>
      <c r="AH295">
        <f t="shared" si="113"/>
        <v>328</v>
      </c>
      <c r="AI295">
        <f t="shared" si="114"/>
        <v>270.58333333333331</v>
      </c>
      <c r="AJ295">
        <f>IF(C295=1,(AI295/Z295),REF)</f>
        <v>1362.4538435716684</v>
      </c>
      <c r="AK295">
        <f t="shared" si="115"/>
        <v>297</v>
      </c>
      <c r="AL295">
        <f>IF(B295=1,(AI295/AC295),REF)</f>
        <v>984.29732023766201</v>
      </c>
      <c r="AM295">
        <f t="shared" si="116"/>
        <v>278</v>
      </c>
      <c r="AN295">
        <f t="shared" si="117"/>
        <v>276</v>
      </c>
      <c r="AO295" t="str">
        <f t="shared" si="118"/>
        <v>New Orleans</v>
      </c>
      <c r="AP295">
        <f t="shared" si="119"/>
        <v>0.10912421094351878</v>
      </c>
      <c r="AQ295">
        <f t="shared" si="120"/>
        <v>0.15615816308817657</v>
      </c>
      <c r="AR295">
        <f t="shared" si="121"/>
        <v>0.44572948119414529</v>
      </c>
      <c r="AS295" t="str">
        <f t="shared" si="122"/>
        <v>New Orleans</v>
      </c>
      <c r="AT295">
        <f t="shared" si="123"/>
        <v>294</v>
      </c>
      <c r="AU295">
        <f t="shared" si="124"/>
        <v>282</v>
      </c>
      <c r="AV295">
        <v>286</v>
      </c>
      <c r="AW295" t="str">
        <f t="shared" si="125"/>
        <v>New Orleans</v>
      </c>
      <c r="AX295" t="str">
        <f t="shared" si="126"/>
        <v/>
      </c>
      <c r="AY295">
        <v>294</v>
      </c>
      <c r="BG295" t="s">
        <v>319</v>
      </c>
      <c r="BH295">
        <v>2425.8443465491923</v>
      </c>
    </row>
    <row r="296" spans="2:60" x14ac:dyDescent="0.25">
      <c r="B296">
        <v>1</v>
      </c>
      <c r="C296">
        <v>1</v>
      </c>
      <c r="D296" t="s">
        <v>230</v>
      </c>
      <c r="E296">
        <v>67.136300000000006</v>
      </c>
      <c r="F296">
        <v>276</v>
      </c>
      <c r="G296">
        <v>65.206900000000005</v>
      </c>
      <c r="H296">
        <v>292</v>
      </c>
      <c r="I296">
        <v>100.502</v>
      </c>
      <c r="J296">
        <v>240</v>
      </c>
      <c r="K296">
        <v>96.641599999999997</v>
      </c>
      <c r="L296">
        <v>301</v>
      </c>
      <c r="M296">
        <v>100.749</v>
      </c>
      <c r="N296">
        <v>120</v>
      </c>
      <c r="O296">
        <v>108.52800000000001</v>
      </c>
      <c r="P296">
        <v>256</v>
      </c>
      <c r="Q296">
        <v>-11.8864</v>
      </c>
      <c r="R296">
        <v>303</v>
      </c>
      <c r="S296">
        <f t="shared" si="102"/>
        <v>-0.17704877987020445</v>
      </c>
      <c r="T296">
        <f t="shared" si="103"/>
        <v>306</v>
      </c>
      <c r="U296">
        <f t="shared" si="104"/>
        <v>627026.11031085136</v>
      </c>
      <c r="V296">
        <f t="shared" si="105"/>
        <v>311</v>
      </c>
      <c r="W296">
        <f t="shared" si="106"/>
        <v>26.909738454419021</v>
      </c>
      <c r="X296">
        <f t="shared" si="107"/>
        <v>292</v>
      </c>
      <c r="Y296">
        <f t="shared" si="108"/>
        <v>299</v>
      </c>
      <c r="Z296">
        <v>0.1986</v>
      </c>
      <c r="AA296">
        <f t="shared" si="109"/>
        <v>302</v>
      </c>
      <c r="AB296">
        <v>0.35870000000000002</v>
      </c>
      <c r="AC296">
        <f t="shared" si="110"/>
        <v>0.27865000000000001</v>
      </c>
      <c r="AD296">
        <f t="shared" si="111"/>
        <v>272</v>
      </c>
      <c r="AE296">
        <v>0.16589999999999999</v>
      </c>
      <c r="AF296">
        <f t="shared" si="112"/>
        <v>309</v>
      </c>
      <c r="AG296">
        <v>0.20380000000000001</v>
      </c>
      <c r="AH296">
        <f t="shared" si="113"/>
        <v>298</v>
      </c>
      <c r="AI296">
        <f t="shared" si="114"/>
        <v>299.16666666666669</v>
      </c>
      <c r="AJ296">
        <f>IF(C296=1,(AI296/Z296),REF)</f>
        <v>1506.377979187647</v>
      </c>
      <c r="AK296">
        <f t="shared" si="115"/>
        <v>305</v>
      </c>
      <c r="AL296">
        <f>IF(B296=1,(AI296/AC296),REF)</f>
        <v>1073.6288055505713</v>
      </c>
      <c r="AM296">
        <f t="shared" si="116"/>
        <v>291</v>
      </c>
      <c r="AN296">
        <f t="shared" si="117"/>
        <v>272</v>
      </c>
      <c r="AO296" t="str">
        <f t="shared" si="118"/>
        <v>North Carolina Central</v>
      </c>
      <c r="AP296">
        <f t="shared" si="119"/>
        <v>0.1080338617211378</v>
      </c>
      <c r="AQ296">
        <f t="shared" si="120"/>
        <v>0.15691924647729089</v>
      </c>
      <c r="AR296">
        <f t="shared" si="121"/>
        <v>0.445508104746968</v>
      </c>
      <c r="AS296" t="str">
        <f t="shared" si="122"/>
        <v>North Carolina Central</v>
      </c>
      <c r="AT296">
        <f t="shared" si="123"/>
        <v>295</v>
      </c>
      <c r="AU296">
        <f t="shared" si="124"/>
        <v>279.66666666666669</v>
      </c>
      <c r="AV296">
        <v>276</v>
      </c>
      <c r="AW296" t="str">
        <f t="shared" si="125"/>
        <v>North Carolina Central</v>
      </c>
      <c r="AX296" t="str">
        <f t="shared" si="126"/>
        <v/>
      </c>
      <c r="AY296">
        <v>295</v>
      </c>
      <c r="BG296" t="s">
        <v>320</v>
      </c>
      <c r="BH296">
        <v>42.966751918158565</v>
      </c>
    </row>
    <row r="297" spans="2:60" x14ac:dyDescent="0.25">
      <c r="B297">
        <v>1</v>
      </c>
      <c r="C297">
        <v>1</v>
      </c>
      <c r="D297" t="s">
        <v>144</v>
      </c>
      <c r="E297">
        <v>73.322599999999994</v>
      </c>
      <c r="F297">
        <v>24</v>
      </c>
      <c r="G297">
        <v>71.068799999999996</v>
      </c>
      <c r="H297">
        <v>32</v>
      </c>
      <c r="I297">
        <v>103.77200000000001</v>
      </c>
      <c r="J297">
        <v>153</v>
      </c>
      <c r="K297">
        <v>101.774</v>
      </c>
      <c r="L297">
        <v>222</v>
      </c>
      <c r="M297">
        <v>106.569</v>
      </c>
      <c r="N297">
        <v>262</v>
      </c>
      <c r="O297">
        <v>114.166</v>
      </c>
      <c r="P297">
        <v>337</v>
      </c>
      <c r="Q297">
        <v>-12.392099999999999</v>
      </c>
      <c r="R297">
        <v>308</v>
      </c>
      <c r="S297">
        <f t="shared" si="102"/>
        <v>-0.16900655459571806</v>
      </c>
      <c r="T297">
        <f t="shared" si="103"/>
        <v>302</v>
      </c>
      <c r="U297">
        <f t="shared" si="104"/>
        <v>759471.61027471756</v>
      </c>
      <c r="V297">
        <f t="shared" si="105"/>
        <v>160</v>
      </c>
      <c r="W297">
        <f t="shared" si="106"/>
        <v>26.719049195271371</v>
      </c>
      <c r="X297">
        <f t="shared" si="107"/>
        <v>286</v>
      </c>
      <c r="Y297">
        <f t="shared" si="108"/>
        <v>294</v>
      </c>
      <c r="Z297">
        <v>0.2722</v>
      </c>
      <c r="AA297">
        <f t="shared" si="109"/>
        <v>261</v>
      </c>
      <c r="AB297">
        <v>0.1144</v>
      </c>
      <c r="AC297">
        <f t="shared" si="110"/>
        <v>0.1933</v>
      </c>
      <c r="AD297">
        <f t="shared" si="111"/>
        <v>314</v>
      </c>
      <c r="AE297">
        <v>0.28720000000000001</v>
      </c>
      <c r="AF297">
        <f t="shared" si="112"/>
        <v>253</v>
      </c>
      <c r="AG297">
        <v>0.19589999999999999</v>
      </c>
      <c r="AH297">
        <f t="shared" si="113"/>
        <v>303</v>
      </c>
      <c r="AI297">
        <f t="shared" si="114"/>
        <v>271</v>
      </c>
      <c r="AJ297">
        <f>IF(C297=1,(AI297/Z297),REF)</f>
        <v>995.59147685525352</v>
      </c>
      <c r="AK297">
        <f t="shared" si="115"/>
        <v>269</v>
      </c>
      <c r="AL297">
        <f>IF(B297=1,(AI297/AC297),REF)</f>
        <v>1401.9658561821004</v>
      </c>
      <c r="AM297">
        <f t="shared" si="116"/>
        <v>309</v>
      </c>
      <c r="AN297">
        <f t="shared" si="117"/>
        <v>269</v>
      </c>
      <c r="AO297" t="str">
        <f t="shared" si="118"/>
        <v>Howard</v>
      </c>
      <c r="AP297">
        <f t="shared" si="119"/>
        <v>0.15433131475416545</v>
      </c>
      <c r="AQ297">
        <f t="shared" si="120"/>
        <v>0.10598897506429214</v>
      </c>
      <c r="AR297">
        <f t="shared" si="121"/>
        <v>0.44237564552034198</v>
      </c>
      <c r="AS297" t="str">
        <f t="shared" si="122"/>
        <v>Howard</v>
      </c>
      <c r="AT297">
        <f t="shared" si="123"/>
        <v>296</v>
      </c>
      <c r="AU297">
        <f t="shared" si="124"/>
        <v>293</v>
      </c>
      <c r="AV297">
        <v>297</v>
      </c>
      <c r="AW297" t="str">
        <f t="shared" si="125"/>
        <v>Howard</v>
      </c>
      <c r="AX297" t="str">
        <f t="shared" si="126"/>
        <v/>
      </c>
      <c r="AY297">
        <v>296</v>
      </c>
      <c r="BG297" t="s">
        <v>321</v>
      </c>
      <c r="BH297">
        <v>173.40127754252495</v>
      </c>
    </row>
    <row r="298" spans="2:60" x14ac:dyDescent="0.25">
      <c r="B298">
        <v>1</v>
      </c>
      <c r="C298">
        <v>1</v>
      </c>
      <c r="D298" t="s">
        <v>125</v>
      </c>
      <c r="E298">
        <v>67.388300000000001</v>
      </c>
      <c r="F298">
        <v>262</v>
      </c>
      <c r="G298">
        <v>67.058800000000005</v>
      </c>
      <c r="H298">
        <v>199</v>
      </c>
      <c r="I298">
        <v>92.948300000000003</v>
      </c>
      <c r="J298">
        <v>333</v>
      </c>
      <c r="K298">
        <v>95.1995</v>
      </c>
      <c r="L298">
        <v>319</v>
      </c>
      <c r="M298">
        <v>104.815</v>
      </c>
      <c r="N298">
        <v>217</v>
      </c>
      <c r="O298">
        <v>105.876</v>
      </c>
      <c r="P298">
        <v>207</v>
      </c>
      <c r="Q298">
        <v>-10.6769</v>
      </c>
      <c r="R298">
        <v>290</v>
      </c>
      <c r="S298">
        <f t="shared" si="102"/>
        <v>-0.15843254689612299</v>
      </c>
      <c r="T298">
        <f t="shared" si="103"/>
        <v>293</v>
      </c>
      <c r="U298">
        <f t="shared" si="104"/>
        <v>610736.4430826871</v>
      </c>
      <c r="V298">
        <f t="shared" si="105"/>
        <v>324</v>
      </c>
      <c r="W298">
        <f t="shared" si="106"/>
        <v>25.768642467911949</v>
      </c>
      <c r="X298">
        <f t="shared" si="107"/>
        <v>240</v>
      </c>
      <c r="Y298">
        <f t="shared" si="108"/>
        <v>266.5</v>
      </c>
      <c r="Z298">
        <v>0.18090000000000001</v>
      </c>
      <c r="AA298">
        <f t="shared" si="109"/>
        <v>312</v>
      </c>
      <c r="AB298">
        <v>0.35709999999999997</v>
      </c>
      <c r="AC298">
        <f t="shared" si="110"/>
        <v>0.26900000000000002</v>
      </c>
      <c r="AD298">
        <f t="shared" si="111"/>
        <v>283</v>
      </c>
      <c r="AE298">
        <v>0.1368</v>
      </c>
      <c r="AF298">
        <f t="shared" si="112"/>
        <v>321</v>
      </c>
      <c r="AG298">
        <v>0.26529999999999998</v>
      </c>
      <c r="AH298">
        <f t="shared" si="113"/>
        <v>270</v>
      </c>
      <c r="AI298">
        <f t="shared" si="114"/>
        <v>292.91666666666669</v>
      </c>
      <c r="AJ298">
        <f>IF(C298=1,(AI298/Z298),REF)</f>
        <v>1619.2187212087711</v>
      </c>
      <c r="AK298">
        <f t="shared" si="115"/>
        <v>314</v>
      </c>
      <c r="AL298">
        <f>IF(B298=1,(AI298/AC298),REF)</f>
        <v>1088.909541511772</v>
      </c>
      <c r="AM298">
        <f t="shared" si="116"/>
        <v>292</v>
      </c>
      <c r="AN298">
        <f t="shared" si="117"/>
        <v>283</v>
      </c>
      <c r="AO298" t="str">
        <f t="shared" si="118"/>
        <v>George Washington</v>
      </c>
      <c r="AP298">
        <f t="shared" si="119"/>
        <v>9.7697188818862399E-2</v>
      </c>
      <c r="AQ298">
        <f t="shared" si="120"/>
        <v>0.15127100136077046</v>
      </c>
      <c r="AR298">
        <f t="shared" si="121"/>
        <v>0.43455579584509268</v>
      </c>
      <c r="AS298" t="str">
        <f t="shared" si="122"/>
        <v>George Washington</v>
      </c>
      <c r="AT298">
        <f t="shared" si="123"/>
        <v>297</v>
      </c>
      <c r="AU298">
        <f t="shared" si="124"/>
        <v>287.66666666666669</v>
      </c>
      <c r="AV298">
        <v>294</v>
      </c>
      <c r="AW298" t="str">
        <f t="shared" si="125"/>
        <v>George Washington</v>
      </c>
      <c r="AX298" t="str">
        <f t="shared" si="126"/>
        <v/>
      </c>
      <c r="AY298">
        <v>297</v>
      </c>
      <c r="BG298" t="s">
        <v>322</v>
      </c>
      <c r="BH298">
        <v>1089.2282958199355</v>
      </c>
    </row>
    <row r="299" spans="2:60" x14ac:dyDescent="0.25">
      <c r="B299">
        <v>1</v>
      </c>
      <c r="C299">
        <v>1</v>
      </c>
      <c r="D299" t="s">
        <v>236</v>
      </c>
      <c r="E299">
        <v>70.013499999999993</v>
      </c>
      <c r="F299">
        <v>120</v>
      </c>
      <c r="G299">
        <v>68.358400000000003</v>
      </c>
      <c r="H299">
        <v>126</v>
      </c>
      <c r="I299">
        <v>103.349</v>
      </c>
      <c r="J299">
        <v>164</v>
      </c>
      <c r="K299">
        <v>100.39100000000001</v>
      </c>
      <c r="L299">
        <v>251</v>
      </c>
      <c r="M299">
        <v>109.79600000000001</v>
      </c>
      <c r="N299">
        <v>312</v>
      </c>
      <c r="O299">
        <v>112.31399999999999</v>
      </c>
      <c r="P299">
        <v>319</v>
      </c>
      <c r="Q299">
        <v>-11.9236</v>
      </c>
      <c r="R299">
        <v>304</v>
      </c>
      <c r="S299">
        <f t="shared" si="102"/>
        <v>-0.1702957286808971</v>
      </c>
      <c r="T299">
        <f t="shared" si="103"/>
        <v>304</v>
      </c>
      <c r="U299">
        <f t="shared" si="104"/>
        <v>705620.75943389349</v>
      </c>
      <c r="V299">
        <f t="shared" si="105"/>
        <v>232</v>
      </c>
      <c r="W299">
        <f t="shared" si="106"/>
        <v>27.259158366204797</v>
      </c>
      <c r="X299">
        <f t="shared" si="107"/>
        <v>305</v>
      </c>
      <c r="Y299">
        <f t="shared" si="108"/>
        <v>304.5</v>
      </c>
      <c r="Z299">
        <v>0.24030000000000001</v>
      </c>
      <c r="AA299">
        <f t="shared" si="109"/>
        <v>279</v>
      </c>
      <c r="AB299">
        <v>0.16669999999999999</v>
      </c>
      <c r="AC299">
        <f t="shared" si="110"/>
        <v>0.20350000000000001</v>
      </c>
      <c r="AD299">
        <f t="shared" si="111"/>
        <v>310</v>
      </c>
      <c r="AE299">
        <v>0.25640000000000002</v>
      </c>
      <c r="AF299">
        <f t="shared" si="112"/>
        <v>268</v>
      </c>
      <c r="AG299">
        <v>0.24840000000000001</v>
      </c>
      <c r="AH299">
        <f t="shared" si="113"/>
        <v>282</v>
      </c>
      <c r="AI299">
        <f t="shared" si="114"/>
        <v>283.41666666666669</v>
      </c>
      <c r="AJ299">
        <f>IF(C299=1,(AI299/Z299),REF)</f>
        <v>1179.4284921625747</v>
      </c>
      <c r="AK299">
        <f t="shared" si="115"/>
        <v>286</v>
      </c>
      <c r="AL299">
        <f>IF(B299=1,(AI299/AC299),REF)</f>
        <v>1392.7108927108927</v>
      </c>
      <c r="AM299">
        <f t="shared" si="116"/>
        <v>308</v>
      </c>
      <c r="AN299">
        <f t="shared" si="117"/>
        <v>286</v>
      </c>
      <c r="AO299" t="str">
        <f t="shared" si="118"/>
        <v>Northern Arizona</v>
      </c>
      <c r="AP299">
        <f t="shared" si="119"/>
        <v>0.13395553443792957</v>
      </c>
      <c r="AQ299">
        <f t="shared" si="120"/>
        <v>0.11165569995507814</v>
      </c>
      <c r="AR299">
        <f t="shared" si="121"/>
        <v>0.43220251810837773</v>
      </c>
      <c r="AS299" t="str">
        <f t="shared" si="122"/>
        <v>Northern Arizona</v>
      </c>
      <c r="AT299">
        <f t="shared" si="123"/>
        <v>298</v>
      </c>
      <c r="AU299">
        <f t="shared" si="124"/>
        <v>298</v>
      </c>
      <c r="AV299">
        <v>300</v>
      </c>
      <c r="AW299" t="str">
        <f t="shared" si="125"/>
        <v>Northern Arizona</v>
      </c>
      <c r="AX299" t="str">
        <f t="shared" si="126"/>
        <v/>
      </c>
      <c r="AY299">
        <v>298</v>
      </c>
      <c r="BG299" t="s">
        <v>323</v>
      </c>
      <c r="BH299">
        <v>586.08750393452942</v>
      </c>
    </row>
    <row r="300" spans="2:60" x14ac:dyDescent="0.25">
      <c r="B300">
        <v>1</v>
      </c>
      <c r="C300">
        <v>1</v>
      </c>
      <c r="D300" t="s">
        <v>72</v>
      </c>
      <c r="E300">
        <v>71.534999999999997</v>
      </c>
      <c r="F300">
        <v>61</v>
      </c>
      <c r="G300">
        <v>70.37</v>
      </c>
      <c r="H300">
        <v>52</v>
      </c>
      <c r="I300">
        <v>98.526600000000002</v>
      </c>
      <c r="J300">
        <v>278</v>
      </c>
      <c r="K300">
        <v>99.754499999999993</v>
      </c>
      <c r="L300">
        <v>259</v>
      </c>
      <c r="M300">
        <v>107.322</v>
      </c>
      <c r="N300">
        <v>274</v>
      </c>
      <c r="O300">
        <v>110.926</v>
      </c>
      <c r="P300">
        <v>303</v>
      </c>
      <c r="Q300">
        <v>-11.1716</v>
      </c>
      <c r="R300">
        <v>296</v>
      </c>
      <c r="S300">
        <f t="shared" si="102"/>
        <v>-0.15616830921926342</v>
      </c>
      <c r="T300">
        <f t="shared" si="103"/>
        <v>291</v>
      </c>
      <c r="U300">
        <f t="shared" si="104"/>
        <v>711841.94293233356</v>
      </c>
      <c r="V300">
        <f t="shared" si="105"/>
        <v>225</v>
      </c>
      <c r="W300">
        <f t="shared" si="106"/>
        <v>26.153799054798558</v>
      </c>
      <c r="X300">
        <f t="shared" si="107"/>
        <v>256</v>
      </c>
      <c r="Y300">
        <f t="shared" si="108"/>
        <v>273.5</v>
      </c>
      <c r="Z300">
        <v>0.22140000000000001</v>
      </c>
      <c r="AA300">
        <f t="shared" si="109"/>
        <v>287</v>
      </c>
      <c r="AB300">
        <v>0.22070000000000001</v>
      </c>
      <c r="AC300">
        <f t="shared" si="110"/>
        <v>0.22105000000000002</v>
      </c>
      <c r="AD300">
        <f t="shared" si="111"/>
        <v>301</v>
      </c>
      <c r="AE300">
        <v>0.19869999999999999</v>
      </c>
      <c r="AF300">
        <f t="shared" si="112"/>
        <v>290</v>
      </c>
      <c r="AG300">
        <v>0.27850000000000003</v>
      </c>
      <c r="AH300">
        <f t="shared" si="113"/>
        <v>261</v>
      </c>
      <c r="AI300">
        <f t="shared" si="114"/>
        <v>273.58333333333331</v>
      </c>
      <c r="AJ300">
        <f>IF(C300=1,(AI300/Z300),REF)</f>
        <v>1235.6970791930139</v>
      </c>
      <c r="AK300">
        <f t="shared" si="115"/>
        <v>289</v>
      </c>
      <c r="AL300">
        <f>IF(B300=1,(AI300/AC300),REF)</f>
        <v>1237.6536228605894</v>
      </c>
      <c r="AM300">
        <f t="shared" si="116"/>
        <v>299</v>
      </c>
      <c r="AN300">
        <f t="shared" si="117"/>
        <v>289</v>
      </c>
      <c r="AO300" t="str">
        <f t="shared" si="118"/>
        <v>Central Arkansas</v>
      </c>
      <c r="AP300">
        <f t="shared" si="119"/>
        <v>0.12284584348949108</v>
      </c>
      <c r="AQ300">
        <f t="shared" si="120"/>
        <v>0.12272504205928832</v>
      </c>
      <c r="AR300">
        <f t="shared" si="121"/>
        <v>0.432174115935895</v>
      </c>
      <c r="AS300" t="str">
        <f t="shared" si="122"/>
        <v>Central Arkansas</v>
      </c>
      <c r="AT300">
        <f t="shared" si="123"/>
        <v>299</v>
      </c>
      <c r="AU300">
        <f t="shared" si="124"/>
        <v>296.33333333333331</v>
      </c>
      <c r="AV300">
        <v>302</v>
      </c>
      <c r="AW300" t="str">
        <f t="shared" si="125"/>
        <v>Central Arkansas</v>
      </c>
      <c r="AX300" t="str">
        <f t="shared" si="126"/>
        <v/>
      </c>
      <c r="AY300">
        <v>299</v>
      </c>
      <c r="BG300" t="s">
        <v>324</v>
      </c>
      <c r="BH300">
        <v>198.65996649916246</v>
      </c>
    </row>
    <row r="301" spans="2:60" x14ac:dyDescent="0.25">
      <c r="B301">
        <v>1</v>
      </c>
      <c r="C301">
        <v>1</v>
      </c>
      <c r="D301" t="s">
        <v>353</v>
      </c>
      <c r="E301">
        <v>69.586100000000002</v>
      </c>
      <c r="F301">
        <v>137</v>
      </c>
      <c r="G301">
        <v>67.817400000000006</v>
      </c>
      <c r="H301">
        <v>149</v>
      </c>
      <c r="I301">
        <v>89.440700000000007</v>
      </c>
      <c r="J301">
        <v>345</v>
      </c>
      <c r="K301">
        <v>89.843500000000006</v>
      </c>
      <c r="L301">
        <v>342</v>
      </c>
      <c r="M301">
        <v>99.0047</v>
      </c>
      <c r="N301">
        <v>73</v>
      </c>
      <c r="O301">
        <v>101.06699999999999</v>
      </c>
      <c r="P301">
        <v>112</v>
      </c>
      <c r="Q301">
        <v>-11.224</v>
      </c>
      <c r="R301">
        <v>298</v>
      </c>
      <c r="S301">
        <f t="shared" si="102"/>
        <v>-0.1612893954396063</v>
      </c>
      <c r="T301">
        <f t="shared" si="103"/>
        <v>297</v>
      </c>
      <c r="U301">
        <f t="shared" si="104"/>
        <v>561688.87388315785</v>
      </c>
      <c r="V301">
        <f t="shared" si="105"/>
        <v>342</v>
      </c>
      <c r="W301">
        <f t="shared" si="106"/>
        <v>23.166077373056471</v>
      </c>
      <c r="X301">
        <f t="shared" si="107"/>
        <v>113</v>
      </c>
      <c r="Y301">
        <f t="shared" si="108"/>
        <v>205</v>
      </c>
      <c r="Z301">
        <v>0.20660000000000001</v>
      </c>
      <c r="AA301">
        <f t="shared" si="109"/>
        <v>296</v>
      </c>
      <c r="AB301">
        <v>0.26029999999999998</v>
      </c>
      <c r="AC301">
        <f t="shared" si="110"/>
        <v>0.23344999999999999</v>
      </c>
      <c r="AD301">
        <f t="shared" si="111"/>
        <v>299</v>
      </c>
      <c r="AE301">
        <v>0.12889999999999999</v>
      </c>
      <c r="AF301">
        <f t="shared" si="112"/>
        <v>323</v>
      </c>
      <c r="AG301">
        <v>0.38629999999999998</v>
      </c>
      <c r="AH301">
        <f t="shared" si="113"/>
        <v>210</v>
      </c>
      <c r="AI301">
        <f t="shared" si="114"/>
        <v>279.33333333333331</v>
      </c>
      <c r="AJ301">
        <f>IF(C301=1,(AI301/Z301),REF)</f>
        <v>1352.0490480800256</v>
      </c>
      <c r="AK301">
        <f t="shared" si="115"/>
        <v>296</v>
      </c>
      <c r="AL301">
        <f>IF(B301=1,(AI301/AC301),REF)</f>
        <v>1196.5445848504319</v>
      </c>
      <c r="AM301">
        <f t="shared" si="116"/>
        <v>297</v>
      </c>
      <c r="AN301">
        <f t="shared" si="117"/>
        <v>296</v>
      </c>
      <c r="AO301" t="str">
        <f t="shared" si="118"/>
        <v>UTEP</v>
      </c>
      <c r="AP301">
        <f t="shared" si="119"/>
        <v>0.11360700862283381</v>
      </c>
      <c r="AQ301">
        <f t="shared" si="120"/>
        <v>0.13004796832407384</v>
      </c>
      <c r="AR301">
        <f t="shared" si="121"/>
        <v>0.43082224198762464</v>
      </c>
      <c r="AS301" t="str">
        <f t="shared" si="122"/>
        <v>UTEP</v>
      </c>
      <c r="AT301">
        <f t="shared" si="123"/>
        <v>300</v>
      </c>
      <c r="AU301">
        <f t="shared" si="124"/>
        <v>298.33333333333331</v>
      </c>
      <c r="AV301">
        <v>301</v>
      </c>
      <c r="AW301" t="str">
        <f t="shared" si="125"/>
        <v>UTEP</v>
      </c>
      <c r="AX301" t="str">
        <f t="shared" si="126"/>
        <v/>
      </c>
      <c r="AY301">
        <v>300</v>
      </c>
      <c r="BG301" t="s">
        <v>325</v>
      </c>
      <c r="BH301">
        <v>16.507063118353528</v>
      </c>
    </row>
    <row r="302" spans="2:60" x14ac:dyDescent="0.25">
      <c r="B302">
        <v>1</v>
      </c>
      <c r="C302">
        <v>1</v>
      </c>
      <c r="D302" t="s">
        <v>110</v>
      </c>
      <c r="E302">
        <v>68.3643</v>
      </c>
      <c r="F302">
        <v>216</v>
      </c>
      <c r="G302">
        <v>67.825100000000006</v>
      </c>
      <c r="H302">
        <v>148</v>
      </c>
      <c r="I302">
        <v>100.748</v>
      </c>
      <c r="J302">
        <v>232</v>
      </c>
      <c r="K302">
        <v>98.897400000000005</v>
      </c>
      <c r="L302">
        <v>274</v>
      </c>
      <c r="M302">
        <v>111.821</v>
      </c>
      <c r="N302">
        <v>335</v>
      </c>
      <c r="O302">
        <v>111.011</v>
      </c>
      <c r="P302">
        <v>305</v>
      </c>
      <c r="Q302">
        <v>-12.1135</v>
      </c>
      <c r="R302">
        <v>305</v>
      </c>
      <c r="S302">
        <f t="shared" si="102"/>
        <v>-0.17719189694036203</v>
      </c>
      <c r="T302">
        <f t="shared" si="103"/>
        <v>308</v>
      </c>
      <c r="U302">
        <f t="shared" si="104"/>
        <v>668650.41687293875</v>
      </c>
      <c r="V302">
        <f t="shared" si="105"/>
        <v>278</v>
      </c>
      <c r="W302">
        <f t="shared" si="106"/>
        <v>27.400358965836507</v>
      </c>
      <c r="X302">
        <f t="shared" si="107"/>
        <v>314</v>
      </c>
      <c r="Y302">
        <f t="shared" si="108"/>
        <v>311</v>
      </c>
      <c r="Z302">
        <v>0.21490000000000001</v>
      </c>
      <c r="AA302">
        <f t="shared" si="109"/>
        <v>293</v>
      </c>
      <c r="AB302">
        <v>0.22520000000000001</v>
      </c>
      <c r="AC302">
        <f t="shared" si="110"/>
        <v>0.22005000000000002</v>
      </c>
      <c r="AD302">
        <f t="shared" si="111"/>
        <v>302</v>
      </c>
      <c r="AE302">
        <v>0.36009999999999998</v>
      </c>
      <c r="AF302">
        <f t="shared" si="112"/>
        <v>219</v>
      </c>
      <c r="AG302">
        <v>0.1552</v>
      </c>
      <c r="AH302">
        <f t="shared" si="113"/>
        <v>321</v>
      </c>
      <c r="AI302">
        <f t="shared" si="114"/>
        <v>289.83333333333331</v>
      </c>
      <c r="AJ302">
        <f>IF(C302=1,(AI302/Z302),REF)</f>
        <v>1348.6893128586939</v>
      </c>
      <c r="AK302">
        <f t="shared" si="115"/>
        <v>295</v>
      </c>
      <c r="AL302">
        <f>IF(B302=1,(AI302/AC302),REF)</f>
        <v>1317.124895857002</v>
      </c>
      <c r="AM302">
        <f t="shared" si="116"/>
        <v>304</v>
      </c>
      <c r="AN302">
        <f t="shared" si="117"/>
        <v>295</v>
      </c>
      <c r="AO302" t="str">
        <f t="shared" si="118"/>
        <v>Elon</v>
      </c>
      <c r="AP302">
        <f t="shared" si="119"/>
        <v>0.1182004897465788</v>
      </c>
      <c r="AQ302">
        <f t="shared" si="120"/>
        <v>0.1214119010091859</v>
      </c>
      <c r="AR302">
        <f t="shared" si="121"/>
        <v>0.42794869926300755</v>
      </c>
      <c r="AS302" t="str">
        <f t="shared" si="122"/>
        <v>Elon</v>
      </c>
      <c r="AT302">
        <f t="shared" si="123"/>
        <v>301</v>
      </c>
      <c r="AU302">
        <f t="shared" si="124"/>
        <v>299.33333333333331</v>
      </c>
      <c r="AV302">
        <v>304</v>
      </c>
      <c r="AW302" t="str">
        <f t="shared" si="125"/>
        <v>Elon</v>
      </c>
      <c r="AX302" t="str">
        <f t="shared" si="126"/>
        <v/>
      </c>
      <c r="AY302">
        <v>301</v>
      </c>
      <c r="BG302" t="s">
        <v>326</v>
      </c>
      <c r="BH302">
        <v>808.66656045881803</v>
      </c>
    </row>
    <row r="303" spans="2:60" x14ac:dyDescent="0.25">
      <c r="B303">
        <v>1</v>
      </c>
      <c r="C303">
        <v>1</v>
      </c>
      <c r="D303" t="s">
        <v>259</v>
      </c>
      <c r="E303">
        <v>70.204300000000003</v>
      </c>
      <c r="F303">
        <v>110</v>
      </c>
      <c r="G303">
        <v>68.897499999999994</v>
      </c>
      <c r="H303">
        <v>103</v>
      </c>
      <c r="I303">
        <v>104.36499999999999</v>
      </c>
      <c r="J303">
        <v>146</v>
      </c>
      <c r="K303">
        <v>101.489</v>
      </c>
      <c r="L303">
        <v>228</v>
      </c>
      <c r="M303">
        <v>108.59399999999999</v>
      </c>
      <c r="N303">
        <v>293</v>
      </c>
      <c r="O303">
        <v>111.86799999999999</v>
      </c>
      <c r="P303">
        <v>314</v>
      </c>
      <c r="Q303">
        <v>-10.3797</v>
      </c>
      <c r="R303">
        <v>287</v>
      </c>
      <c r="S303">
        <f t="shared" si="102"/>
        <v>-0.14783994712574572</v>
      </c>
      <c r="T303">
        <f t="shared" si="103"/>
        <v>283</v>
      </c>
      <c r="U303">
        <f t="shared" si="104"/>
        <v>723105.49196782045</v>
      </c>
      <c r="V303">
        <f t="shared" si="105"/>
        <v>213</v>
      </c>
      <c r="W303">
        <f t="shared" si="106"/>
        <v>27.012556270823005</v>
      </c>
      <c r="X303">
        <f t="shared" si="107"/>
        <v>297</v>
      </c>
      <c r="Y303">
        <f t="shared" si="108"/>
        <v>290</v>
      </c>
      <c r="Z303">
        <v>0.18329999999999999</v>
      </c>
      <c r="AA303">
        <f t="shared" si="109"/>
        <v>310</v>
      </c>
      <c r="AB303">
        <v>0.31430000000000002</v>
      </c>
      <c r="AC303">
        <f t="shared" si="110"/>
        <v>0.24880000000000002</v>
      </c>
      <c r="AD303">
        <f t="shared" si="111"/>
        <v>292</v>
      </c>
      <c r="AE303">
        <v>0.15620000000000001</v>
      </c>
      <c r="AF303">
        <f t="shared" si="112"/>
        <v>315</v>
      </c>
      <c r="AG303">
        <v>0.15890000000000001</v>
      </c>
      <c r="AH303">
        <f t="shared" si="113"/>
        <v>320</v>
      </c>
      <c r="AI303">
        <f t="shared" si="114"/>
        <v>285.5</v>
      </c>
      <c r="AJ303">
        <f>IF(C303=1,(AI303/Z303),REF)</f>
        <v>1557.555919258047</v>
      </c>
      <c r="AK303">
        <f t="shared" si="115"/>
        <v>307</v>
      </c>
      <c r="AL303">
        <f>IF(B303=1,(AI303/AC303),REF)</f>
        <v>1147.5080385852089</v>
      </c>
      <c r="AM303">
        <f t="shared" si="116"/>
        <v>294</v>
      </c>
      <c r="AN303">
        <f t="shared" si="117"/>
        <v>292</v>
      </c>
      <c r="AO303" t="str">
        <f t="shared" si="118"/>
        <v>Portland St.</v>
      </c>
      <c r="AP303">
        <f t="shared" si="119"/>
        <v>9.9378434785399747E-2</v>
      </c>
      <c r="AQ303">
        <f t="shared" si="120"/>
        <v>0.13918017700266921</v>
      </c>
      <c r="AR303">
        <f t="shared" si="121"/>
        <v>0.42719488228856789</v>
      </c>
      <c r="AS303" t="str">
        <f t="shared" si="122"/>
        <v>Portland St.</v>
      </c>
      <c r="AT303">
        <f t="shared" si="123"/>
        <v>302</v>
      </c>
      <c r="AU303">
        <f t="shared" si="124"/>
        <v>295.33333333333331</v>
      </c>
      <c r="AV303">
        <v>298</v>
      </c>
      <c r="AW303" t="str">
        <f t="shared" si="125"/>
        <v>Portland St.</v>
      </c>
      <c r="AX303" t="str">
        <f t="shared" si="126"/>
        <v/>
      </c>
      <c r="AY303">
        <v>302</v>
      </c>
      <c r="BG303" t="s">
        <v>327</v>
      </c>
      <c r="BH303">
        <v>61.751329190955104</v>
      </c>
    </row>
    <row r="304" spans="2:60" x14ac:dyDescent="0.25">
      <c r="B304">
        <v>1</v>
      </c>
      <c r="C304">
        <v>1</v>
      </c>
      <c r="D304" t="s">
        <v>167</v>
      </c>
      <c r="E304">
        <v>70.039599999999993</v>
      </c>
      <c r="F304">
        <v>119</v>
      </c>
      <c r="G304">
        <v>68.744799999999998</v>
      </c>
      <c r="H304">
        <v>110</v>
      </c>
      <c r="I304">
        <v>102.542</v>
      </c>
      <c r="J304">
        <v>183</v>
      </c>
      <c r="K304">
        <v>101.38800000000001</v>
      </c>
      <c r="L304">
        <v>232</v>
      </c>
      <c r="M304">
        <v>111.03700000000001</v>
      </c>
      <c r="N304">
        <v>326</v>
      </c>
      <c r="O304">
        <v>112.65900000000001</v>
      </c>
      <c r="P304">
        <v>324</v>
      </c>
      <c r="Q304">
        <v>-11.270899999999999</v>
      </c>
      <c r="R304">
        <v>299</v>
      </c>
      <c r="S304">
        <f t="shared" si="102"/>
        <v>-0.16092324913334743</v>
      </c>
      <c r="T304">
        <f t="shared" si="103"/>
        <v>296</v>
      </c>
      <c r="U304">
        <f t="shared" si="104"/>
        <v>719973.92733114236</v>
      </c>
      <c r="V304">
        <f t="shared" si="105"/>
        <v>217</v>
      </c>
      <c r="W304">
        <f t="shared" si="106"/>
        <v>27.383046885050558</v>
      </c>
      <c r="X304">
        <f t="shared" si="107"/>
        <v>312</v>
      </c>
      <c r="Y304">
        <f t="shared" si="108"/>
        <v>304</v>
      </c>
      <c r="Z304">
        <v>0.215</v>
      </c>
      <c r="AA304">
        <f t="shared" si="109"/>
        <v>292</v>
      </c>
      <c r="AB304">
        <v>0.2104</v>
      </c>
      <c r="AC304">
        <f t="shared" si="110"/>
        <v>0.2127</v>
      </c>
      <c r="AD304">
        <f t="shared" si="111"/>
        <v>306</v>
      </c>
      <c r="AE304">
        <v>0.193</v>
      </c>
      <c r="AF304">
        <f t="shared" si="112"/>
        <v>295</v>
      </c>
      <c r="AG304">
        <v>0.16270000000000001</v>
      </c>
      <c r="AH304">
        <f t="shared" si="113"/>
        <v>319</v>
      </c>
      <c r="AI304">
        <f t="shared" si="114"/>
        <v>289.5</v>
      </c>
      <c r="AJ304">
        <f>IF(C304=1,(AI304/Z304),REF)</f>
        <v>1346.5116279069769</v>
      </c>
      <c r="AK304">
        <f t="shared" si="115"/>
        <v>294</v>
      </c>
      <c r="AL304">
        <f>IF(B304=1,(AI304/AC304),REF)</f>
        <v>1361.0719322990126</v>
      </c>
      <c r="AM304">
        <f t="shared" si="116"/>
        <v>306</v>
      </c>
      <c r="AN304">
        <f t="shared" si="117"/>
        <v>294</v>
      </c>
      <c r="AO304" t="str">
        <f t="shared" si="118"/>
        <v>Lafayette</v>
      </c>
      <c r="AP304">
        <f t="shared" si="119"/>
        <v>0.11827460360870899</v>
      </c>
      <c r="AQ304">
        <f t="shared" si="120"/>
        <v>0.11697201309330416</v>
      </c>
      <c r="AR304">
        <f t="shared" si="121"/>
        <v>0.42481256742542517</v>
      </c>
      <c r="AS304" t="str">
        <f t="shared" si="122"/>
        <v>Lafayette</v>
      </c>
      <c r="AT304">
        <f t="shared" si="123"/>
        <v>303</v>
      </c>
      <c r="AU304">
        <f t="shared" si="124"/>
        <v>301</v>
      </c>
      <c r="AV304">
        <v>307</v>
      </c>
      <c r="AW304" t="str">
        <f t="shared" si="125"/>
        <v>Lafayette</v>
      </c>
      <c r="AX304" t="str">
        <f t="shared" si="126"/>
        <v/>
      </c>
      <c r="AY304">
        <v>303</v>
      </c>
      <c r="BG304" t="s">
        <v>328</v>
      </c>
      <c r="BH304">
        <v>1115.1064269477165</v>
      </c>
    </row>
    <row r="305" spans="2:60" x14ac:dyDescent="0.25">
      <c r="B305">
        <v>1</v>
      </c>
      <c r="C305">
        <v>1</v>
      </c>
      <c r="D305" t="s">
        <v>318</v>
      </c>
      <c r="E305">
        <v>72.553700000000006</v>
      </c>
      <c r="F305">
        <v>39</v>
      </c>
      <c r="G305">
        <v>69.289599999999993</v>
      </c>
      <c r="H305">
        <v>87</v>
      </c>
      <c r="I305">
        <v>97.123599999999996</v>
      </c>
      <c r="J305">
        <v>305</v>
      </c>
      <c r="K305">
        <v>98.395399999999995</v>
      </c>
      <c r="L305">
        <v>281</v>
      </c>
      <c r="M305">
        <v>108.086</v>
      </c>
      <c r="N305">
        <v>285</v>
      </c>
      <c r="O305">
        <v>109.47199999999999</v>
      </c>
      <c r="P305">
        <v>271</v>
      </c>
      <c r="Q305">
        <v>-11.0763</v>
      </c>
      <c r="R305">
        <v>295</v>
      </c>
      <c r="S305">
        <f t="shared" si="102"/>
        <v>-0.15266761033551698</v>
      </c>
      <c r="T305">
        <f t="shared" si="103"/>
        <v>290</v>
      </c>
      <c r="U305">
        <f t="shared" si="104"/>
        <v>702439.87359370023</v>
      </c>
      <c r="V305">
        <f t="shared" si="105"/>
        <v>240</v>
      </c>
      <c r="W305">
        <f t="shared" si="106"/>
        <v>25.247903352564173</v>
      </c>
      <c r="X305">
        <f t="shared" si="107"/>
        <v>210</v>
      </c>
      <c r="Y305">
        <f t="shared" si="108"/>
        <v>250</v>
      </c>
      <c r="Z305">
        <v>0.2029</v>
      </c>
      <c r="AA305">
        <f t="shared" si="109"/>
        <v>298</v>
      </c>
      <c r="AB305">
        <v>0.23200000000000001</v>
      </c>
      <c r="AC305">
        <f t="shared" si="110"/>
        <v>0.21745</v>
      </c>
      <c r="AD305">
        <f t="shared" si="111"/>
        <v>303</v>
      </c>
      <c r="AE305">
        <v>0.13850000000000001</v>
      </c>
      <c r="AF305">
        <f t="shared" si="112"/>
        <v>320</v>
      </c>
      <c r="AG305">
        <v>0.18659999999999999</v>
      </c>
      <c r="AH305">
        <f t="shared" si="113"/>
        <v>311</v>
      </c>
      <c r="AI305">
        <f t="shared" si="114"/>
        <v>285.66666666666669</v>
      </c>
      <c r="AJ305">
        <f>IF(C305=1,(AI305/Z305),REF)</f>
        <v>1407.9185148677511</v>
      </c>
      <c r="AK305">
        <f t="shared" si="115"/>
        <v>301</v>
      </c>
      <c r="AL305">
        <f>IF(B305=1,(AI305/AC305),REF)</f>
        <v>1313.711964436269</v>
      </c>
      <c r="AM305">
        <f t="shared" si="116"/>
        <v>303</v>
      </c>
      <c r="AN305">
        <f t="shared" si="117"/>
        <v>301</v>
      </c>
      <c r="AO305" t="str">
        <f t="shared" si="118"/>
        <v>Tennessee St.</v>
      </c>
      <c r="AP305">
        <f t="shared" si="119"/>
        <v>0.11112156445956847</v>
      </c>
      <c r="AQ305">
        <f t="shared" si="120"/>
        <v>0.12000849201653389</v>
      </c>
      <c r="AR305">
        <f t="shared" si="121"/>
        <v>0.42182330677061619</v>
      </c>
      <c r="AS305" t="str">
        <f t="shared" si="122"/>
        <v>Tennessee St.</v>
      </c>
      <c r="AT305">
        <f t="shared" si="123"/>
        <v>304</v>
      </c>
      <c r="AU305">
        <f t="shared" si="124"/>
        <v>302.66666666666669</v>
      </c>
      <c r="AV305">
        <v>308</v>
      </c>
      <c r="AW305" t="str">
        <f t="shared" si="125"/>
        <v>Tennessee St.</v>
      </c>
      <c r="AX305" t="str">
        <f t="shared" si="126"/>
        <v/>
      </c>
      <c r="AY305">
        <v>304</v>
      </c>
      <c r="BG305" t="s">
        <v>329</v>
      </c>
      <c r="BH305">
        <v>704.45694504543485</v>
      </c>
    </row>
    <row r="306" spans="2:60" x14ac:dyDescent="0.25">
      <c r="B306">
        <v>1</v>
      </c>
      <c r="C306">
        <v>1</v>
      </c>
      <c r="D306" t="s">
        <v>229</v>
      </c>
      <c r="E306">
        <v>67.546400000000006</v>
      </c>
      <c r="F306">
        <v>254</v>
      </c>
      <c r="G306">
        <v>65.542299999999997</v>
      </c>
      <c r="H306">
        <v>279</v>
      </c>
      <c r="I306">
        <v>99.997299999999996</v>
      </c>
      <c r="J306">
        <v>250</v>
      </c>
      <c r="K306">
        <v>96.339600000000004</v>
      </c>
      <c r="L306">
        <v>306</v>
      </c>
      <c r="M306">
        <v>101.87</v>
      </c>
      <c r="N306">
        <v>148</v>
      </c>
      <c r="O306">
        <v>107.92</v>
      </c>
      <c r="P306">
        <v>246</v>
      </c>
      <c r="Q306">
        <v>-11.5799</v>
      </c>
      <c r="R306">
        <v>302</v>
      </c>
      <c r="S306">
        <f t="shared" si="102"/>
        <v>-0.1714436298603626</v>
      </c>
      <c r="T306">
        <f t="shared" si="103"/>
        <v>305</v>
      </c>
      <c r="U306">
        <f t="shared" si="104"/>
        <v>626919.65383050684</v>
      </c>
      <c r="V306">
        <f t="shared" si="105"/>
        <v>312</v>
      </c>
      <c r="W306">
        <f t="shared" si="106"/>
        <v>26.507019107729157</v>
      </c>
      <c r="X306">
        <f t="shared" si="107"/>
        <v>274</v>
      </c>
      <c r="Y306">
        <f t="shared" si="108"/>
        <v>289.5</v>
      </c>
      <c r="Z306">
        <v>0.17749999999999999</v>
      </c>
      <c r="AA306">
        <f t="shared" si="109"/>
        <v>313</v>
      </c>
      <c r="AB306">
        <v>0.30819999999999997</v>
      </c>
      <c r="AC306">
        <f t="shared" si="110"/>
        <v>0.24284999999999998</v>
      </c>
      <c r="AD306">
        <f t="shared" si="111"/>
        <v>296</v>
      </c>
      <c r="AE306">
        <v>9.64E-2</v>
      </c>
      <c r="AF306">
        <f t="shared" si="112"/>
        <v>328</v>
      </c>
      <c r="AG306">
        <v>0.24199999999999999</v>
      </c>
      <c r="AH306">
        <f t="shared" si="113"/>
        <v>285</v>
      </c>
      <c r="AI306">
        <f t="shared" si="114"/>
        <v>302.58333333333331</v>
      </c>
      <c r="AJ306">
        <f>IF(C306=1,(AI306/Z306),REF)</f>
        <v>1704.6948356807511</v>
      </c>
      <c r="AK306">
        <f t="shared" si="115"/>
        <v>316</v>
      </c>
      <c r="AL306">
        <f>IF(B306=1,(AI306/AC306),REF)</f>
        <v>1245.9680186672158</v>
      </c>
      <c r="AM306">
        <f t="shared" si="116"/>
        <v>300</v>
      </c>
      <c r="AN306">
        <f t="shared" si="117"/>
        <v>296</v>
      </c>
      <c r="AO306" t="str">
        <f t="shared" si="118"/>
        <v>North Carolina A&amp;T</v>
      </c>
      <c r="AP306">
        <f t="shared" si="119"/>
        <v>9.5369113338584541E-2</v>
      </c>
      <c r="AQ306">
        <f t="shared" si="120"/>
        <v>0.13473797017111899</v>
      </c>
      <c r="AR306">
        <f t="shared" si="121"/>
        <v>0.42107552318657537</v>
      </c>
      <c r="AS306" t="str">
        <f t="shared" si="122"/>
        <v>North Carolina A&amp;T</v>
      </c>
      <c r="AT306">
        <f t="shared" si="123"/>
        <v>305</v>
      </c>
      <c r="AU306">
        <f t="shared" si="124"/>
        <v>299</v>
      </c>
      <c r="AV306">
        <v>299</v>
      </c>
      <c r="AW306" t="str">
        <f t="shared" si="125"/>
        <v>North Carolina A&amp;T</v>
      </c>
      <c r="AX306" t="str">
        <f t="shared" si="126"/>
        <v/>
      </c>
      <c r="AY306">
        <v>305</v>
      </c>
      <c r="BG306" t="s">
        <v>330</v>
      </c>
      <c r="BH306">
        <v>976.19467466055369</v>
      </c>
    </row>
    <row r="307" spans="2:60" x14ac:dyDescent="0.25">
      <c r="B307">
        <v>1</v>
      </c>
      <c r="C307">
        <v>1</v>
      </c>
      <c r="D307" t="s">
        <v>227</v>
      </c>
      <c r="E307">
        <v>70.547300000000007</v>
      </c>
      <c r="F307">
        <v>92</v>
      </c>
      <c r="G307">
        <v>68.306700000000006</v>
      </c>
      <c r="H307">
        <v>131</v>
      </c>
      <c r="I307">
        <v>92.539299999999997</v>
      </c>
      <c r="J307">
        <v>334</v>
      </c>
      <c r="K307">
        <v>94.964100000000002</v>
      </c>
      <c r="L307">
        <v>320</v>
      </c>
      <c r="M307">
        <v>105.45399999999999</v>
      </c>
      <c r="N307">
        <v>239</v>
      </c>
      <c r="O307">
        <v>105.133</v>
      </c>
      <c r="P307">
        <v>192</v>
      </c>
      <c r="Q307">
        <v>-10.1691</v>
      </c>
      <c r="R307">
        <v>285</v>
      </c>
      <c r="S307">
        <f t="shared" si="102"/>
        <v>-0.14414300759915677</v>
      </c>
      <c r="T307">
        <f t="shared" si="103"/>
        <v>280</v>
      </c>
      <c r="U307">
        <f t="shared" si="104"/>
        <v>636208.2702887659</v>
      </c>
      <c r="V307">
        <f t="shared" si="105"/>
        <v>303</v>
      </c>
      <c r="W307">
        <f t="shared" si="106"/>
        <v>24.338964356253612</v>
      </c>
      <c r="X307">
        <f t="shared" si="107"/>
        <v>169</v>
      </c>
      <c r="Y307">
        <f t="shared" si="108"/>
        <v>224.5</v>
      </c>
      <c r="Z307">
        <v>0.17599999999999999</v>
      </c>
      <c r="AA307">
        <f t="shared" si="109"/>
        <v>314</v>
      </c>
      <c r="AB307">
        <v>0.29349999999999998</v>
      </c>
      <c r="AC307">
        <f t="shared" si="110"/>
        <v>0.23474999999999999</v>
      </c>
      <c r="AD307">
        <f t="shared" si="111"/>
        <v>298</v>
      </c>
      <c r="AE307">
        <v>0.2382</v>
      </c>
      <c r="AF307">
        <f t="shared" si="112"/>
        <v>277</v>
      </c>
      <c r="AG307">
        <v>0.14249999999999999</v>
      </c>
      <c r="AH307">
        <f t="shared" si="113"/>
        <v>327</v>
      </c>
      <c r="AI307">
        <f t="shared" si="114"/>
        <v>284.91666666666669</v>
      </c>
      <c r="AJ307">
        <f>IF(C307=1,(AI307/Z307),REF)</f>
        <v>1618.8446969696972</v>
      </c>
      <c r="AK307">
        <f t="shared" si="115"/>
        <v>313</v>
      </c>
      <c r="AL307">
        <f>IF(B307=1,(AI307/AC307),REF)</f>
        <v>1213.7025204117858</v>
      </c>
      <c r="AM307">
        <f t="shared" si="116"/>
        <v>298</v>
      </c>
      <c r="AN307">
        <f t="shared" si="117"/>
        <v>298</v>
      </c>
      <c r="AO307" t="str">
        <f t="shared" si="118"/>
        <v>North Alabama</v>
      </c>
      <c r="AP307">
        <f t="shared" si="119"/>
        <v>9.5053081614409812E-2</v>
      </c>
      <c r="AQ307">
        <f t="shared" si="120"/>
        <v>0.13058610179093669</v>
      </c>
      <c r="AR307">
        <f t="shared" si="121"/>
        <v>0.41778592956132082</v>
      </c>
      <c r="AS307" t="str">
        <f t="shared" si="122"/>
        <v>North Alabama</v>
      </c>
      <c r="AT307">
        <f t="shared" si="123"/>
        <v>306</v>
      </c>
      <c r="AU307">
        <f t="shared" si="124"/>
        <v>300.66666666666669</v>
      </c>
      <c r="AV307">
        <v>305</v>
      </c>
      <c r="AW307" t="str">
        <f t="shared" si="125"/>
        <v>North Alabama</v>
      </c>
      <c r="AX307" t="str">
        <f t="shared" si="126"/>
        <v/>
      </c>
      <c r="AY307">
        <v>306</v>
      </c>
      <c r="BG307" t="s">
        <v>331</v>
      </c>
      <c r="BH307">
        <v>194.7600278228611</v>
      </c>
    </row>
    <row r="308" spans="2:60" x14ac:dyDescent="0.25">
      <c r="B308">
        <v>1</v>
      </c>
      <c r="C308">
        <v>1</v>
      </c>
      <c r="D308" t="s">
        <v>362</v>
      </c>
      <c r="E308">
        <v>72.937700000000007</v>
      </c>
      <c r="F308">
        <v>31</v>
      </c>
      <c r="G308">
        <v>71.424899999999994</v>
      </c>
      <c r="H308">
        <v>28</v>
      </c>
      <c r="I308">
        <v>100.407</v>
      </c>
      <c r="J308">
        <v>243</v>
      </c>
      <c r="K308">
        <v>102.226</v>
      </c>
      <c r="L308">
        <v>210</v>
      </c>
      <c r="M308">
        <v>114.95099999999999</v>
      </c>
      <c r="N308">
        <v>346</v>
      </c>
      <c r="O308">
        <v>112.267</v>
      </c>
      <c r="P308">
        <v>318</v>
      </c>
      <c r="Q308">
        <v>-10.041700000000001</v>
      </c>
      <c r="R308">
        <v>283</v>
      </c>
      <c r="S308">
        <f t="shared" si="102"/>
        <v>-0.13766543227987715</v>
      </c>
      <c r="T308">
        <f t="shared" si="103"/>
        <v>276</v>
      </c>
      <c r="U308">
        <f t="shared" si="104"/>
        <v>762210.27588676522</v>
      </c>
      <c r="V308">
        <f t="shared" si="105"/>
        <v>156</v>
      </c>
      <c r="W308">
        <f t="shared" si="106"/>
        <v>26.148773538303942</v>
      </c>
      <c r="X308">
        <f t="shared" si="107"/>
        <v>255</v>
      </c>
      <c r="Y308">
        <f t="shared" si="108"/>
        <v>265.5</v>
      </c>
      <c r="Z308">
        <v>0.16170000000000001</v>
      </c>
      <c r="AA308">
        <f t="shared" si="109"/>
        <v>320</v>
      </c>
      <c r="AB308">
        <v>0.32540000000000002</v>
      </c>
      <c r="AC308">
        <f t="shared" si="110"/>
        <v>0.24355000000000002</v>
      </c>
      <c r="AD308">
        <f t="shared" si="111"/>
        <v>294</v>
      </c>
      <c r="AE308">
        <v>0.26629999999999998</v>
      </c>
      <c r="AF308">
        <f t="shared" si="112"/>
        <v>265</v>
      </c>
      <c r="AG308">
        <v>0.193</v>
      </c>
      <c r="AH308">
        <f t="shared" si="113"/>
        <v>306</v>
      </c>
      <c r="AI308">
        <f t="shared" si="114"/>
        <v>260.41666666666669</v>
      </c>
      <c r="AJ308">
        <f>IF(C308=1,(AI308/Z308),REF)</f>
        <v>1610.4926819212533</v>
      </c>
      <c r="AK308">
        <f t="shared" si="115"/>
        <v>311</v>
      </c>
      <c r="AL308">
        <f>IF(B308=1,(AI308/AC308),REF)</f>
        <v>1069.2534045028399</v>
      </c>
      <c r="AM308">
        <f t="shared" si="116"/>
        <v>290</v>
      </c>
      <c r="AN308">
        <f t="shared" si="117"/>
        <v>290</v>
      </c>
      <c r="AO308" t="str">
        <f t="shared" si="118"/>
        <v>VMI</v>
      </c>
      <c r="AP308">
        <f t="shared" si="119"/>
        <v>8.7375202735044413E-2</v>
      </c>
      <c r="AQ308">
        <f t="shared" si="120"/>
        <v>0.13720901665157056</v>
      </c>
      <c r="AR308">
        <f t="shared" si="121"/>
        <v>0.41700349652368118</v>
      </c>
      <c r="AS308" t="str">
        <f t="shared" si="122"/>
        <v>VMI</v>
      </c>
      <c r="AT308">
        <f t="shared" si="123"/>
        <v>307</v>
      </c>
      <c r="AU308">
        <f t="shared" si="124"/>
        <v>297</v>
      </c>
      <c r="AV308">
        <v>303</v>
      </c>
      <c r="AW308" t="str">
        <f t="shared" si="125"/>
        <v>VMI</v>
      </c>
      <c r="AX308" t="str">
        <f t="shared" si="126"/>
        <v/>
      </c>
      <c r="AY308">
        <v>307</v>
      </c>
      <c r="BG308" t="s">
        <v>332</v>
      </c>
      <c r="BH308">
        <v>239.1528441570612</v>
      </c>
    </row>
    <row r="309" spans="2:60" x14ac:dyDescent="0.25">
      <c r="B309">
        <v>1</v>
      </c>
      <c r="C309">
        <v>1</v>
      </c>
      <c r="D309" t="s">
        <v>51</v>
      </c>
      <c r="E309">
        <v>73.553700000000006</v>
      </c>
      <c r="F309">
        <v>21</v>
      </c>
      <c r="G309">
        <v>72.071399999999997</v>
      </c>
      <c r="H309">
        <v>19</v>
      </c>
      <c r="I309">
        <v>97.204999999999998</v>
      </c>
      <c r="J309">
        <v>302</v>
      </c>
      <c r="K309">
        <v>93.297600000000003</v>
      </c>
      <c r="L309">
        <v>332</v>
      </c>
      <c r="M309">
        <v>100.173</v>
      </c>
      <c r="N309">
        <v>107</v>
      </c>
      <c r="O309">
        <v>105.41800000000001</v>
      </c>
      <c r="P309">
        <v>199</v>
      </c>
      <c r="Q309">
        <v>-12.120100000000001</v>
      </c>
      <c r="R309">
        <v>306</v>
      </c>
      <c r="S309">
        <f t="shared" si="102"/>
        <v>-0.16478300887650796</v>
      </c>
      <c r="T309">
        <f t="shared" si="103"/>
        <v>299</v>
      </c>
      <c r="U309">
        <f t="shared" si="104"/>
        <v>640243.92772766133</v>
      </c>
      <c r="V309">
        <f t="shared" si="105"/>
        <v>299</v>
      </c>
      <c r="W309">
        <f t="shared" si="106"/>
        <v>23.445479103140176</v>
      </c>
      <c r="X309">
        <f t="shared" si="107"/>
        <v>126</v>
      </c>
      <c r="Y309">
        <f t="shared" si="108"/>
        <v>212.5</v>
      </c>
      <c r="Z309">
        <v>0.1928</v>
      </c>
      <c r="AA309">
        <f t="shared" si="109"/>
        <v>306</v>
      </c>
      <c r="AB309">
        <v>0.23719999999999999</v>
      </c>
      <c r="AC309">
        <f t="shared" si="110"/>
        <v>0.215</v>
      </c>
      <c r="AD309">
        <f t="shared" si="111"/>
        <v>305</v>
      </c>
      <c r="AE309">
        <v>0.22950000000000001</v>
      </c>
      <c r="AF309">
        <f t="shared" si="112"/>
        <v>281</v>
      </c>
      <c r="AG309">
        <v>0.21820000000000001</v>
      </c>
      <c r="AH309">
        <f t="shared" si="113"/>
        <v>293</v>
      </c>
      <c r="AI309">
        <f t="shared" si="114"/>
        <v>281.58333333333331</v>
      </c>
      <c r="AJ309">
        <f>IF(C309=1,(AI309/Z309),REF)</f>
        <v>1460.494467496542</v>
      </c>
      <c r="AK309">
        <f t="shared" si="115"/>
        <v>302</v>
      </c>
      <c r="AL309">
        <f>IF(B309=1,(AI309/AC309),REF)</f>
        <v>1309.68992248062</v>
      </c>
      <c r="AM309">
        <f t="shared" si="116"/>
        <v>302</v>
      </c>
      <c r="AN309">
        <f t="shared" si="117"/>
        <v>302</v>
      </c>
      <c r="AO309" t="str">
        <f t="shared" si="118"/>
        <v>Bethune Cookman</v>
      </c>
      <c r="AP309">
        <f t="shared" si="119"/>
        <v>0.10520371838418777</v>
      </c>
      <c r="AQ309">
        <f t="shared" si="120"/>
        <v>0.11869275035298181</v>
      </c>
      <c r="AR309">
        <f t="shared" si="121"/>
        <v>0.41649222581171247</v>
      </c>
      <c r="AS309" t="str">
        <f t="shared" si="122"/>
        <v>Bethune Cookman</v>
      </c>
      <c r="AT309">
        <f t="shared" si="123"/>
        <v>308</v>
      </c>
      <c r="AU309">
        <f t="shared" si="124"/>
        <v>305</v>
      </c>
      <c r="AV309">
        <v>306</v>
      </c>
      <c r="AW309" t="str">
        <f t="shared" si="125"/>
        <v>Bethune Cookman</v>
      </c>
      <c r="AX309" t="str">
        <f t="shared" si="126"/>
        <v/>
      </c>
      <c r="AY309">
        <v>308</v>
      </c>
      <c r="BG309" t="s">
        <v>333</v>
      </c>
      <c r="BH309">
        <v>895.1442646023927</v>
      </c>
    </row>
    <row r="310" spans="2:60" x14ac:dyDescent="0.25">
      <c r="B310">
        <v>1</v>
      </c>
      <c r="C310">
        <v>1</v>
      </c>
      <c r="D310" t="s">
        <v>224</v>
      </c>
      <c r="E310">
        <v>69.9405</v>
      </c>
      <c r="F310">
        <v>121</v>
      </c>
      <c r="G310">
        <v>68.349299999999999</v>
      </c>
      <c r="H310">
        <v>128</v>
      </c>
      <c r="I310">
        <v>100.67</v>
      </c>
      <c r="J310">
        <v>233</v>
      </c>
      <c r="K310">
        <v>98.641099999999994</v>
      </c>
      <c r="L310">
        <v>279</v>
      </c>
      <c r="M310">
        <v>107.589</v>
      </c>
      <c r="N310">
        <v>278</v>
      </c>
      <c r="O310">
        <v>111.292</v>
      </c>
      <c r="P310">
        <v>307</v>
      </c>
      <c r="Q310">
        <v>-12.6511</v>
      </c>
      <c r="R310">
        <v>310</v>
      </c>
      <c r="S310">
        <f t="shared" si="102"/>
        <v>-0.18088089161501572</v>
      </c>
      <c r="T310">
        <f t="shared" si="103"/>
        <v>310</v>
      </c>
      <c r="U310">
        <f t="shared" si="104"/>
        <v>680525.72368145187</v>
      </c>
      <c r="V310">
        <f t="shared" si="105"/>
        <v>265</v>
      </c>
      <c r="W310">
        <f t="shared" si="106"/>
        <v>26.8914105183148</v>
      </c>
      <c r="X310">
        <f t="shared" si="107"/>
        <v>291</v>
      </c>
      <c r="Y310">
        <f t="shared" si="108"/>
        <v>300.5</v>
      </c>
      <c r="Z310">
        <v>0.1893</v>
      </c>
      <c r="AA310">
        <f t="shared" si="109"/>
        <v>308</v>
      </c>
      <c r="AB310">
        <v>0.2339</v>
      </c>
      <c r="AC310">
        <f t="shared" si="110"/>
        <v>0.21160000000000001</v>
      </c>
      <c r="AD310">
        <f t="shared" si="111"/>
        <v>307</v>
      </c>
      <c r="AE310">
        <v>0.22770000000000001</v>
      </c>
      <c r="AF310">
        <f t="shared" si="112"/>
        <v>283</v>
      </c>
      <c r="AG310">
        <v>0.22070000000000001</v>
      </c>
      <c r="AH310">
        <f t="shared" si="113"/>
        <v>292</v>
      </c>
      <c r="AI310">
        <f t="shared" si="114"/>
        <v>292.91666666666669</v>
      </c>
      <c r="AJ310">
        <f>IF(C310=1,(AI310/Z310),REF)</f>
        <v>1547.3674942771615</v>
      </c>
      <c r="AK310">
        <f t="shared" si="115"/>
        <v>306</v>
      </c>
      <c r="AL310">
        <f>IF(B310=1,(AI310/AC310),REF)</f>
        <v>1384.2942659105231</v>
      </c>
      <c r="AM310">
        <f t="shared" si="116"/>
        <v>307</v>
      </c>
      <c r="AN310">
        <f t="shared" si="117"/>
        <v>306</v>
      </c>
      <c r="AO310" t="str">
        <f t="shared" si="118"/>
        <v>Nicholls St.</v>
      </c>
      <c r="AP310">
        <f t="shared" si="119"/>
        <v>0.10269878819761741</v>
      </c>
      <c r="AQ310">
        <f t="shared" si="120"/>
        <v>0.11617037826629469</v>
      </c>
      <c r="AR310">
        <f t="shared" si="121"/>
        <v>0.41272600651626712</v>
      </c>
      <c r="AS310" t="str">
        <f t="shared" si="122"/>
        <v>Nicholls St.</v>
      </c>
      <c r="AT310">
        <f t="shared" si="123"/>
        <v>309</v>
      </c>
      <c r="AU310">
        <f t="shared" si="124"/>
        <v>307.33333333333331</v>
      </c>
      <c r="AV310">
        <v>310</v>
      </c>
      <c r="AW310" t="str">
        <f t="shared" si="125"/>
        <v>Nicholls St.</v>
      </c>
      <c r="AX310" t="str">
        <f t="shared" si="126"/>
        <v/>
      </c>
      <c r="AY310">
        <v>309</v>
      </c>
      <c r="BG310" t="s">
        <v>334</v>
      </c>
      <c r="BH310">
        <v>94.438913383586979</v>
      </c>
    </row>
    <row r="311" spans="2:60" x14ac:dyDescent="0.25">
      <c r="B311">
        <v>1</v>
      </c>
      <c r="C311">
        <v>1</v>
      </c>
      <c r="D311" t="s">
        <v>363</v>
      </c>
      <c r="E311">
        <v>65.789100000000005</v>
      </c>
      <c r="F311">
        <v>318</v>
      </c>
      <c r="G311">
        <v>63.637099999999997</v>
      </c>
      <c r="H311">
        <v>331</v>
      </c>
      <c r="I311">
        <v>96.126499999999993</v>
      </c>
      <c r="J311">
        <v>315</v>
      </c>
      <c r="K311">
        <v>93.764600000000002</v>
      </c>
      <c r="L311">
        <v>330</v>
      </c>
      <c r="M311">
        <v>104.154</v>
      </c>
      <c r="N311">
        <v>193</v>
      </c>
      <c r="O311">
        <v>107.20099999999999</v>
      </c>
      <c r="P311">
        <v>234</v>
      </c>
      <c r="Q311">
        <v>-13.436400000000001</v>
      </c>
      <c r="R311">
        <v>313</v>
      </c>
      <c r="S311">
        <f t="shared" si="102"/>
        <v>-0.20423444005161936</v>
      </c>
      <c r="T311">
        <f t="shared" si="103"/>
        <v>316</v>
      </c>
      <c r="U311">
        <f t="shared" si="104"/>
        <v>578404.62340360461</v>
      </c>
      <c r="V311">
        <f t="shared" si="105"/>
        <v>337</v>
      </c>
      <c r="W311">
        <f t="shared" si="106"/>
        <v>26.925525822544333</v>
      </c>
      <c r="X311">
        <f t="shared" si="107"/>
        <v>293</v>
      </c>
      <c r="Y311">
        <f t="shared" si="108"/>
        <v>304.5</v>
      </c>
      <c r="Z311">
        <v>0.19689999999999999</v>
      </c>
      <c r="AA311">
        <f t="shared" si="109"/>
        <v>304</v>
      </c>
      <c r="AB311">
        <v>0.19320000000000001</v>
      </c>
      <c r="AC311">
        <f t="shared" si="110"/>
        <v>0.19505</v>
      </c>
      <c r="AD311">
        <f t="shared" si="111"/>
        <v>312</v>
      </c>
      <c r="AE311">
        <v>0.1033</v>
      </c>
      <c r="AF311">
        <f t="shared" si="112"/>
        <v>327</v>
      </c>
      <c r="AG311">
        <v>0.26850000000000002</v>
      </c>
      <c r="AH311">
        <f t="shared" si="113"/>
        <v>266</v>
      </c>
      <c r="AI311">
        <f t="shared" si="114"/>
        <v>310.41666666666669</v>
      </c>
      <c r="AJ311">
        <f>IF(C311=1,(AI311/Z311),REF)</f>
        <v>1576.5193837819538</v>
      </c>
      <c r="AK311">
        <f t="shared" si="115"/>
        <v>309</v>
      </c>
      <c r="AL311">
        <f>IF(B311=1,(AI311/AC311),REF)</f>
        <v>1591.4722720669915</v>
      </c>
      <c r="AM311">
        <f t="shared" si="116"/>
        <v>313</v>
      </c>
      <c r="AN311">
        <f t="shared" si="117"/>
        <v>309</v>
      </c>
      <c r="AO311" t="str">
        <f t="shared" si="118"/>
        <v>Wagner</v>
      </c>
      <c r="AP311">
        <f t="shared" si="119"/>
        <v>0.10662273948119617</v>
      </c>
      <c r="AQ311">
        <f t="shared" si="120"/>
        <v>0.10560114548117744</v>
      </c>
      <c r="AR311">
        <f t="shared" si="121"/>
        <v>0.40766713938752186</v>
      </c>
      <c r="AS311" t="str">
        <f t="shared" si="122"/>
        <v>Wagner</v>
      </c>
      <c r="AT311">
        <f t="shared" si="123"/>
        <v>310</v>
      </c>
      <c r="AU311">
        <f t="shared" si="124"/>
        <v>310.33333333333331</v>
      </c>
      <c r="AV311">
        <v>312</v>
      </c>
      <c r="AW311" t="str">
        <f t="shared" si="125"/>
        <v>Wagner</v>
      </c>
      <c r="AX311" t="str">
        <f t="shared" si="126"/>
        <v/>
      </c>
      <c r="AY311">
        <v>310</v>
      </c>
      <c r="BG311" t="s">
        <v>335</v>
      </c>
      <c r="BH311">
        <v>1927.3809523809523</v>
      </c>
    </row>
    <row r="312" spans="2:60" x14ac:dyDescent="0.25">
      <c r="B312">
        <v>1</v>
      </c>
      <c r="C312">
        <v>1</v>
      </c>
      <c r="D312" t="s">
        <v>223</v>
      </c>
      <c r="E312">
        <v>70.169600000000003</v>
      </c>
      <c r="F312">
        <v>111</v>
      </c>
      <c r="G312">
        <v>69.501199999999997</v>
      </c>
      <c r="H312">
        <v>80</v>
      </c>
      <c r="I312">
        <v>103.188</v>
      </c>
      <c r="J312">
        <v>170</v>
      </c>
      <c r="K312">
        <v>101.592</v>
      </c>
      <c r="L312">
        <v>225</v>
      </c>
      <c r="M312">
        <v>108.36</v>
      </c>
      <c r="N312">
        <v>289</v>
      </c>
      <c r="O312">
        <v>115.14400000000001</v>
      </c>
      <c r="P312">
        <v>345</v>
      </c>
      <c r="Q312">
        <v>-13.5526</v>
      </c>
      <c r="R312">
        <v>314</v>
      </c>
      <c r="S312">
        <f t="shared" si="102"/>
        <v>-0.19313206858810661</v>
      </c>
      <c r="T312">
        <f t="shared" si="103"/>
        <v>313</v>
      </c>
      <c r="U312">
        <f t="shared" si="104"/>
        <v>724215.84296509437</v>
      </c>
      <c r="V312">
        <f t="shared" si="105"/>
        <v>207</v>
      </c>
      <c r="W312">
        <f t="shared" si="106"/>
        <v>28.303301582311345</v>
      </c>
      <c r="X312">
        <f t="shared" si="107"/>
        <v>334</v>
      </c>
      <c r="Y312">
        <f t="shared" si="108"/>
        <v>323.5</v>
      </c>
      <c r="Z312">
        <v>0.18099999999999999</v>
      </c>
      <c r="AA312">
        <f t="shared" si="109"/>
        <v>311</v>
      </c>
      <c r="AB312">
        <v>0.23449999999999999</v>
      </c>
      <c r="AC312">
        <f t="shared" si="110"/>
        <v>0.20774999999999999</v>
      </c>
      <c r="AD312">
        <f t="shared" si="111"/>
        <v>308</v>
      </c>
      <c r="AE312">
        <v>0.1288</v>
      </c>
      <c r="AF312">
        <f t="shared" si="112"/>
        <v>324</v>
      </c>
      <c r="AG312">
        <v>0.2581</v>
      </c>
      <c r="AH312">
        <f t="shared" si="113"/>
        <v>277</v>
      </c>
      <c r="AI312">
        <f t="shared" si="114"/>
        <v>292.08333333333331</v>
      </c>
      <c r="AJ312">
        <f>IF(C312=1,(AI312/Z312),REF)</f>
        <v>1613.7200736648249</v>
      </c>
      <c r="AK312">
        <f t="shared" si="115"/>
        <v>312</v>
      </c>
      <c r="AL312">
        <f>IF(B312=1,(AI312/AC312),REF)</f>
        <v>1405.9366225431206</v>
      </c>
      <c r="AM312">
        <f t="shared" si="116"/>
        <v>310</v>
      </c>
      <c r="AN312">
        <f t="shared" si="117"/>
        <v>308</v>
      </c>
      <c r="AO312" t="str">
        <f t="shared" si="118"/>
        <v>Niagara</v>
      </c>
      <c r="AP312">
        <f t="shared" si="119"/>
        <v>9.7784452133156979E-2</v>
      </c>
      <c r="AQ312">
        <f t="shared" si="120"/>
        <v>0.11387989031753355</v>
      </c>
      <c r="AR312">
        <f t="shared" si="121"/>
        <v>0.40723686213538834</v>
      </c>
      <c r="AS312" t="str">
        <f t="shared" si="122"/>
        <v>Niagara</v>
      </c>
      <c r="AT312">
        <f t="shared" si="123"/>
        <v>311</v>
      </c>
      <c r="AU312">
        <f t="shared" si="124"/>
        <v>309</v>
      </c>
      <c r="AV312">
        <v>311</v>
      </c>
      <c r="AW312" t="str">
        <f t="shared" si="125"/>
        <v>Niagara</v>
      </c>
      <c r="AX312" t="str">
        <f t="shared" si="126"/>
        <v/>
      </c>
      <c r="AY312">
        <v>311</v>
      </c>
      <c r="BG312" t="s">
        <v>336</v>
      </c>
      <c r="BH312">
        <v>324.00264491955039</v>
      </c>
    </row>
    <row r="313" spans="2:60" x14ac:dyDescent="0.25">
      <c r="B313">
        <v>1</v>
      </c>
      <c r="C313">
        <v>1</v>
      </c>
      <c r="D313" t="s">
        <v>299</v>
      </c>
      <c r="E313">
        <v>70.0899</v>
      </c>
      <c r="F313">
        <v>117</v>
      </c>
      <c r="G313">
        <v>67.469300000000004</v>
      </c>
      <c r="H313">
        <v>173</v>
      </c>
      <c r="I313">
        <v>98.555999999999997</v>
      </c>
      <c r="J313">
        <v>276</v>
      </c>
      <c r="K313">
        <v>97.354200000000006</v>
      </c>
      <c r="L313">
        <v>294</v>
      </c>
      <c r="M313">
        <v>108.545</v>
      </c>
      <c r="N313">
        <v>292</v>
      </c>
      <c r="O313">
        <v>109.82599999999999</v>
      </c>
      <c r="P313">
        <v>280</v>
      </c>
      <c r="Q313">
        <v>-12.471299999999999</v>
      </c>
      <c r="R313">
        <v>309</v>
      </c>
      <c r="S313">
        <f t="shared" si="102"/>
        <v>-0.17794004557004628</v>
      </c>
      <c r="T313">
        <f t="shared" si="103"/>
        <v>309</v>
      </c>
      <c r="U313">
        <f t="shared" si="104"/>
        <v>664300.87587396184</v>
      </c>
      <c r="V313">
        <f t="shared" si="105"/>
        <v>285</v>
      </c>
      <c r="W313">
        <f t="shared" si="106"/>
        <v>26.27077142653814</v>
      </c>
      <c r="X313">
        <f t="shared" si="107"/>
        <v>262</v>
      </c>
      <c r="Y313">
        <f t="shared" si="108"/>
        <v>285.5</v>
      </c>
      <c r="Z313">
        <v>0.20050000000000001</v>
      </c>
      <c r="AA313">
        <f t="shared" si="109"/>
        <v>300</v>
      </c>
      <c r="AB313">
        <v>0.16320000000000001</v>
      </c>
      <c r="AC313">
        <f t="shared" si="110"/>
        <v>0.18185000000000001</v>
      </c>
      <c r="AD313">
        <f t="shared" si="111"/>
        <v>317</v>
      </c>
      <c r="AE313">
        <v>8.6499999999999994E-2</v>
      </c>
      <c r="AF313">
        <f t="shared" si="112"/>
        <v>334</v>
      </c>
      <c r="AG313">
        <v>0.29580000000000001</v>
      </c>
      <c r="AH313">
        <f t="shared" si="113"/>
        <v>252</v>
      </c>
      <c r="AI313">
        <f t="shared" si="114"/>
        <v>297.08333333333331</v>
      </c>
      <c r="AJ313">
        <f>IF(C313=1,(AI313/Z313),REF)</f>
        <v>1481.7123857024105</v>
      </c>
      <c r="AK313">
        <f t="shared" si="115"/>
        <v>304</v>
      </c>
      <c r="AL313">
        <f>IF(B313=1,(AI313/AC313),REF)</f>
        <v>1633.6724406562182</v>
      </c>
      <c r="AM313">
        <f t="shared" si="116"/>
        <v>316</v>
      </c>
      <c r="AN313">
        <f t="shared" si="117"/>
        <v>304</v>
      </c>
      <c r="AO313" t="str">
        <f t="shared" si="118"/>
        <v>Southeast Missouri St.</v>
      </c>
      <c r="AP313">
        <f t="shared" si="119"/>
        <v>0.10924763344932929</v>
      </c>
      <c r="AQ313">
        <f t="shared" si="120"/>
        <v>9.8197264386180691E-2</v>
      </c>
      <c r="AR313">
        <f t="shared" si="121"/>
        <v>0.40396999115681492</v>
      </c>
      <c r="AS313" t="str">
        <f t="shared" si="122"/>
        <v>Southeast Missouri St.</v>
      </c>
      <c r="AT313">
        <f t="shared" si="123"/>
        <v>312</v>
      </c>
      <c r="AU313">
        <f t="shared" si="124"/>
        <v>311</v>
      </c>
      <c r="AV313">
        <v>313</v>
      </c>
      <c r="AW313" t="str">
        <f t="shared" si="125"/>
        <v>Southeast Missouri St.</v>
      </c>
      <c r="AX313" t="str">
        <f t="shared" si="126"/>
        <v/>
      </c>
      <c r="AY313">
        <v>312</v>
      </c>
      <c r="BG313" t="s">
        <v>337</v>
      </c>
      <c r="BH313">
        <v>39.719894386407994</v>
      </c>
    </row>
    <row r="314" spans="2:60" x14ac:dyDescent="0.25">
      <c r="B314">
        <v>1</v>
      </c>
      <c r="C314">
        <v>1</v>
      </c>
      <c r="D314" t="s">
        <v>212</v>
      </c>
      <c r="E314">
        <v>69.430599999999998</v>
      </c>
      <c r="F314">
        <v>146</v>
      </c>
      <c r="G314">
        <v>67.003</v>
      </c>
      <c r="H314">
        <v>201</v>
      </c>
      <c r="I314">
        <v>96.261700000000005</v>
      </c>
      <c r="J314">
        <v>313</v>
      </c>
      <c r="K314">
        <v>94.599699999999999</v>
      </c>
      <c r="L314">
        <v>325</v>
      </c>
      <c r="M314">
        <v>108.143</v>
      </c>
      <c r="N314">
        <v>286</v>
      </c>
      <c r="O314">
        <v>109.83199999999999</v>
      </c>
      <c r="P314">
        <v>281</v>
      </c>
      <c r="Q314">
        <v>-15.2323</v>
      </c>
      <c r="R314">
        <v>324</v>
      </c>
      <c r="S314">
        <f t="shared" si="102"/>
        <v>-0.21938885736260375</v>
      </c>
      <c r="T314">
        <f t="shared" si="103"/>
        <v>321</v>
      </c>
      <c r="U314">
        <f t="shared" si="104"/>
        <v>621341.60742139281</v>
      </c>
      <c r="V314">
        <f t="shared" si="105"/>
        <v>316</v>
      </c>
      <c r="W314">
        <f t="shared" si="106"/>
        <v>26.522551959640413</v>
      </c>
      <c r="X314">
        <f t="shared" si="107"/>
        <v>276</v>
      </c>
      <c r="Y314">
        <f t="shared" si="108"/>
        <v>298.5</v>
      </c>
      <c r="Z314">
        <v>0.2107</v>
      </c>
      <c r="AA314">
        <f t="shared" si="109"/>
        <v>294</v>
      </c>
      <c r="AB314">
        <v>0.1211</v>
      </c>
      <c r="AC314">
        <f t="shared" si="110"/>
        <v>0.16589999999999999</v>
      </c>
      <c r="AD314">
        <f t="shared" si="111"/>
        <v>321</v>
      </c>
      <c r="AE314">
        <v>0.17449999999999999</v>
      </c>
      <c r="AF314">
        <f t="shared" si="112"/>
        <v>302</v>
      </c>
      <c r="AG314">
        <v>0.18440000000000001</v>
      </c>
      <c r="AH314">
        <f t="shared" si="113"/>
        <v>314</v>
      </c>
      <c r="AI314">
        <f t="shared" si="114"/>
        <v>312.08333333333331</v>
      </c>
      <c r="AJ314">
        <f>IF(C314=1,(AI314/Z314),REF)</f>
        <v>1481.1738648947951</v>
      </c>
      <c r="AK314">
        <f t="shared" si="115"/>
        <v>303</v>
      </c>
      <c r="AL314">
        <f>IF(B314=1,(AI314/AC314),REF)</f>
        <v>1881.1533052039381</v>
      </c>
      <c r="AM314">
        <f t="shared" si="116"/>
        <v>321</v>
      </c>
      <c r="AN314">
        <f t="shared" si="117"/>
        <v>303</v>
      </c>
      <c r="AO314" t="str">
        <f t="shared" si="118"/>
        <v>Mount St. Mary's</v>
      </c>
      <c r="AP314">
        <f t="shared" si="119"/>
        <v>0.1148095417946523</v>
      </c>
      <c r="AQ314">
        <f t="shared" si="120"/>
        <v>8.8329658046106291E-2</v>
      </c>
      <c r="AR314">
        <f t="shared" si="121"/>
        <v>0.40059497448576559</v>
      </c>
      <c r="AS314" t="str">
        <f t="shared" si="122"/>
        <v>Mount St. Mary's</v>
      </c>
      <c r="AT314">
        <f t="shared" si="123"/>
        <v>313</v>
      </c>
      <c r="AU314">
        <f t="shared" si="124"/>
        <v>312.33333333333331</v>
      </c>
      <c r="AV314">
        <v>315</v>
      </c>
      <c r="AW314" t="str">
        <f t="shared" si="125"/>
        <v>Mount St. Mary's</v>
      </c>
      <c r="AX314" t="str">
        <f t="shared" si="126"/>
        <v/>
      </c>
      <c r="AY314">
        <v>313</v>
      </c>
      <c r="BG314" t="s">
        <v>338</v>
      </c>
      <c r="BH314">
        <v>208.56667171182082</v>
      </c>
    </row>
    <row r="315" spans="2:60" x14ac:dyDescent="0.25">
      <c r="B315">
        <v>1</v>
      </c>
      <c r="C315">
        <v>1</v>
      </c>
      <c r="D315" t="s">
        <v>73</v>
      </c>
      <c r="E315">
        <v>70.0428</v>
      </c>
      <c r="F315">
        <v>118</v>
      </c>
      <c r="G315">
        <v>68.972499999999997</v>
      </c>
      <c r="H315">
        <v>99</v>
      </c>
      <c r="I315">
        <v>98.400899999999993</v>
      </c>
      <c r="J315">
        <v>281</v>
      </c>
      <c r="K315">
        <v>96.968299999999999</v>
      </c>
      <c r="L315">
        <v>298</v>
      </c>
      <c r="M315">
        <v>109.03</v>
      </c>
      <c r="N315">
        <v>297</v>
      </c>
      <c r="O315">
        <v>111.839</v>
      </c>
      <c r="P315">
        <v>313</v>
      </c>
      <c r="Q315">
        <v>-14.8711</v>
      </c>
      <c r="R315">
        <v>320</v>
      </c>
      <c r="S315">
        <f t="shared" si="102"/>
        <v>-0.21230875978687316</v>
      </c>
      <c r="T315">
        <f t="shared" si="103"/>
        <v>320</v>
      </c>
      <c r="U315">
        <f t="shared" si="104"/>
        <v>658602.02637386927</v>
      </c>
      <c r="V315">
        <f t="shared" si="105"/>
        <v>291</v>
      </c>
      <c r="W315">
        <f t="shared" si="106"/>
        <v>27.063610933663451</v>
      </c>
      <c r="X315">
        <f t="shared" si="107"/>
        <v>300</v>
      </c>
      <c r="Y315">
        <f t="shared" si="108"/>
        <v>310</v>
      </c>
      <c r="Z315">
        <v>0.21809999999999999</v>
      </c>
      <c r="AA315">
        <f t="shared" si="109"/>
        <v>289</v>
      </c>
      <c r="AB315">
        <v>8.9899999999999994E-2</v>
      </c>
      <c r="AC315">
        <f t="shared" si="110"/>
        <v>0.154</v>
      </c>
      <c r="AD315">
        <f t="shared" si="111"/>
        <v>325</v>
      </c>
      <c r="AE315">
        <v>8.1799999999999998E-2</v>
      </c>
      <c r="AF315">
        <f t="shared" si="112"/>
        <v>336</v>
      </c>
      <c r="AG315">
        <v>0.35570000000000002</v>
      </c>
      <c r="AH315">
        <f t="shared" si="113"/>
        <v>219</v>
      </c>
      <c r="AI315">
        <f t="shared" si="114"/>
        <v>300.16666666666669</v>
      </c>
      <c r="AJ315">
        <f>IF(C315=1,(AI315/Z315),REF)</f>
        <v>1376.2799938865965</v>
      </c>
      <c r="AK315">
        <f t="shared" si="115"/>
        <v>299</v>
      </c>
      <c r="AL315">
        <f>IF(B315=1,(AI315/AC315),REF)</f>
        <v>1949.1341991341992</v>
      </c>
      <c r="AM315">
        <f t="shared" si="116"/>
        <v>324</v>
      </c>
      <c r="AN315">
        <f t="shared" si="117"/>
        <v>299</v>
      </c>
      <c r="AO315" t="str">
        <f t="shared" si="118"/>
        <v>Central Connecticut</v>
      </c>
      <c r="AP315">
        <f t="shared" si="119"/>
        <v>0.11971788561787386</v>
      </c>
      <c r="AQ315">
        <f t="shared" si="120"/>
        <v>8.170321171642092E-2</v>
      </c>
      <c r="AR315">
        <f t="shared" si="121"/>
        <v>0.39923626577613969</v>
      </c>
      <c r="AS315" t="str">
        <f t="shared" si="122"/>
        <v>Central Connecticut</v>
      </c>
      <c r="AT315">
        <f t="shared" si="123"/>
        <v>314</v>
      </c>
      <c r="AU315">
        <f t="shared" si="124"/>
        <v>312.66666666666669</v>
      </c>
      <c r="AV315">
        <v>314</v>
      </c>
      <c r="AW315" t="str">
        <f t="shared" si="125"/>
        <v>Central Connecticut</v>
      </c>
      <c r="AX315" t="str">
        <f t="shared" si="126"/>
        <v/>
      </c>
      <c r="AY315">
        <v>314</v>
      </c>
      <c r="BG315" t="s">
        <v>339</v>
      </c>
      <c r="BH315">
        <v>940.16039481801363</v>
      </c>
    </row>
    <row r="316" spans="2:60" x14ac:dyDescent="0.25">
      <c r="B316">
        <v>1</v>
      </c>
      <c r="C316">
        <v>1</v>
      </c>
      <c r="D316" t="s">
        <v>97</v>
      </c>
      <c r="E316">
        <v>68.708500000000001</v>
      </c>
      <c r="F316">
        <v>185</v>
      </c>
      <c r="G316">
        <v>66.987799999999993</v>
      </c>
      <c r="H316">
        <v>202</v>
      </c>
      <c r="I316">
        <v>99.509100000000004</v>
      </c>
      <c r="J316">
        <v>262</v>
      </c>
      <c r="K316">
        <v>99.717600000000004</v>
      </c>
      <c r="L316">
        <v>261</v>
      </c>
      <c r="M316">
        <v>112.136</v>
      </c>
      <c r="N316">
        <v>336</v>
      </c>
      <c r="O316">
        <v>112.842</v>
      </c>
      <c r="P316">
        <v>326</v>
      </c>
      <c r="Q316">
        <v>-13.1248</v>
      </c>
      <c r="R316">
        <v>312</v>
      </c>
      <c r="S316">
        <f t="shared" si="102"/>
        <v>-0.19101566763937494</v>
      </c>
      <c r="T316">
        <f t="shared" si="103"/>
        <v>312</v>
      </c>
      <c r="U316">
        <f t="shared" si="104"/>
        <v>683209.82340638503</v>
      </c>
      <c r="V316">
        <f t="shared" si="105"/>
        <v>261</v>
      </c>
      <c r="W316">
        <f t="shared" si="106"/>
        <v>27.986125188542797</v>
      </c>
      <c r="X316">
        <f t="shared" si="107"/>
        <v>329</v>
      </c>
      <c r="Y316">
        <f t="shared" si="108"/>
        <v>320.5</v>
      </c>
      <c r="Z316">
        <v>0.1472</v>
      </c>
      <c r="AA316">
        <f t="shared" si="109"/>
        <v>324</v>
      </c>
      <c r="AB316">
        <v>0.28539999999999999</v>
      </c>
      <c r="AC316">
        <f t="shared" si="110"/>
        <v>0.21629999999999999</v>
      </c>
      <c r="AD316">
        <f t="shared" si="111"/>
        <v>304</v>
      </c>
      <c r="AE316">
        <v>5.1900000000000002E-2</v>
      </c>
      <c r="AF316">
        <f t="shared" si="112"/>
        <v>343</v>
      </c>
      <c r="AG316">
        <v>0.2271</v>
      </c>
      <c r="AH316">
        <f t="shared" si="113"/>
        <v>290</v>
      </c>
      <c r="AI316">
        <f t="shared" si="114"/>
        <v>305.08333333333331</v>
      </c>
      <c r="AJ316">
        <f>IF(C316=1,(AI316/Z316),REF)</f>
        <v>2072.576992753623</v>
      </c>
      <c r="AK316">
        <f t="shared" si="115"/>
        <v>322</v>
      </c>
      <c r="AL316">
        <f>IF(B316=1,(AI316/AC316),REF)</f>
        <v>1410.4638619201726</v>
      </c>
      <c r="AM316">
        <f t="shared" si="116"/>
        <v>311</v>
      </c>
      <c r="AN316">
        <f t="shared" si="117"/>
        <v>304</v>
      </c>
      <c r="AO316" t="str">
        <f t="shared" si="118"/>
        <v>Denver</v>
      </c>
      <c r="AP316">
        <f t="shared" si="119"/>
        <v>7.7558748893715473E-2</v>
      </c>
      <c r="AQ316">
        <f t="shared" si="120"/>
        <v>0.11852853189151949</v>
      </c>
      <c r="AR316">
        <f t="shared" si="121"/>
        <v>0.39497332985239375</v>
      </c>
      <c r="AS316" t="str">
        <f t="shared" si="122"/>
        <v>Denver</v>
      </c>
      <c r="AT316">
        <f t="shared" si="123"/>
        <v>315</v>
      </c>
      <c r="AU316">
        <f t="shared" si="124"/>
        <v>307.66666666666669</v>
      </c>
      <c r="AV316">
        <v>309</v>
      </c>
      <c r="AW316" t="str">
        <f t="shared" si="125"/>
        <v>Denver</v>
      </c>
      <c r="AX316" t="str">
        <f t="shared" si="126"/>
        <v/>
      </c>
      <c r="AY316">
        <v>315</v>
      </c>
      <c r="BG316" t="s">
        <v>340</v>
      </c>
      <c r="BH316">
        <v>733.03167420814475</v>
      </c>
    </row>
    <row r="317" spans="2:60" x14ac:dyDescent="0.25">
      <c r="B317">
        <v>1</v>
      </c>
      <c r="C317">
        <v>1</v>
      </c>
      <c r="D317" t="s">
        <v>258</v>
      </c>
      <c r="E317">
        <v>67.809299999999993</v>
      </c>
      <c r="F317">
        <v>239</v>
      </c>
      <c r="G317">
        <v>66.673500000000004</v>
      </c>
      <c r="H317">
        <v>220</v>
      </c>
      <c r="I317">
        <v>92.331599999999995</v>
      </c>
      <c r="J317">
        <v>335</v>
      </c>
      <c r="K317">
        <v>94.246099999999998</v>
      </c>
      <c r="L317">
        <v>329</v>
      </c>
      <c r="M317">
        <v>108.89400000000001</v>
      </c>
      <c r="N317">
        <v>295</v>
      </c>
      <c r="O317">
        <v>109.879</v>
      </c>
      <c r="P317">
        <v>282</v>
      </c>
      <c r="Q317">
        <v>-15.6325</v>
      </c>
      <c r="R317">
        <v>326</v>
      </c>
      <c r="S317">
        <f t="shared" si="102"/>
        <v>-0.23054212327807555</v>
      </c>
      <c r="T317">
        <f t="shared" si="103"/>
        <v>325</v>
      </c>
      <c r="U317">
        <f t="shared" si="104"/>
        <v>602304.40100573434</v>
      </c>
      <c r="V317">
        <f t="shared" si="105"/>
        <v>326</v>
      </c>
      <c r="W317">
        <f t="shared" si="106"/>
        <v>27.17529430328063</v>
      </c>
      <c r="X317">
        <f t="shared" si="107"/>
        <v>303</v>
      </c>
      <c r="Y317">
        <f t="shared" si="108"/>
        <v>314</v>
      </c>
      <c r="Z317">
        <v>0.1938</v>
      </c>
      <c r="AA317">
        <f t="shared" si="109"/>
        <v>305</v>
      </c>
      <c r="AB317">
        <v>0.13339999999999999</v>
      </c>
      <c r="AC317">
        <f t="shared" si="110"/>
        <v>0.1636</v>
      </c>
      <c r="AD317">
        <f t="shared" si="111"/>
        <v>323</v>
      </c>
      <c r="AE317">
        <v>0.31240000000000001</v>
      </c>
      <c r="AF317">
        <f t="shared" si="112"/>
        <v>238</v>
      </c>
      <c r="AG317">
        <v>0.2006</v>
      </c>
      <c r="AH317">
        <f t="shared" si="113"/>
        <v>299</v>
      </c>
      <c r="AI317">
        <f t="shared" si="114"/>
        <v>304.16666666666669</v>
      </c>
      <c r="AJ317">
        <f>IF(C317=1,(AI317/Z317),REF)</f>
        <v>1569.4874441004472</v>
      </c>
      <c r="AK317">
        <f t="shared" si="115"/>
        <v>308</v>
      </c>
      <c r="AL317">
        <f>IF(B317=1,(AI317/AC317),REF)</f>
        <v>1859.2094539527304</v>
      </c>
      <c r="AM317">
        <f t="shared" si="116"/>
        <v>320</v>
      </c>
      <c r="AN317">
        <f t="shared" si="117"/>
        <v>308</v>
      </c>
      <c r="AO317" t="str">
        <f t="shared" si="118"/>
        <v>Portland</v>
      </c>
      <c r="AP317">
        <f t="shared" si="119"/>
        <v>0.10499099226847833</v>
      </c>
      <c r="AQ317">
        <f t="shared" si="120"/>
        <v>8.7207341949071288E-2</v>
      </c>
      <c r="AR317">
        <f t="shared" si="121"/>
        <v>0.39182112700758615</v>
      </c>
      <c r="AS317" t="str">
        <f t="shared" si="122"/>
        <v>Portland</v>
      </c>
      <c r="AT317">
        <f t="shared" si="123"/>
        <v>316</v>
      </c>
      <c r="AU317">
        <f t="shared" si="124"/>
        <v>315.66666666666669</v>
      </c>
      <c r="AV317">
        <v>320</v>
      </c>
      <c r="AW317" t="str">
        <f t="shared" si="125"/>
        <v>Portland</v>
      </c>
      <c r="AX317" t="str">
        <f t="shared" si="126"/>
        <v/>
      </c>
      <c r="AY317">
        <v>316</v>
      </c>
      <c r="BG317" t="s">
        <v>341</v>
      </c>
      <c r="BH317">
        <v>757.09961078275921</v>
      </c>
    </row>
    <row r="318" spans="2:60" x14ac:dyDescent="0.25">
      <c r="B318">
        <v>1</v>
      </c>
      <c r="C318">
        <v>1</v>
      </c>
      <c r="D318" t="s">
        <v>279</v>
      </c>
      <c r="E318">
        <v>64.249399999999994</v>
      </c>
      <c r="F318">
        <v>345</v>
      </c>
      <c r="G318">
        <v>63.059199999999997</v>
      </c>
      <c r="H318">
        <v>341</v>
      </c>
      <c r="I318">
        <v>96.241600000000005</v>
      </c>
      <c r="J318">
        <v>314</v>
      </c>
      <c r="K318">
        <v>94.369399999999999</v>
      </c>
      <c r="L318">
        <v>328</v>
      </c>
      <c r="M318">
        <v>104.584</v>
      </c>
      <c r="N318">
        <v>208</v>
      </c>
      <c r="O318">
        <v>108.003</v>
      </c>
      <c r="P318">
        <v>248</v>
      </c>
      <c r="Q318">
        <v>-13.633699999999999</v>
      </c>
      <c r="R318">
        <v>315</v>
      </c>
      <c r="S318">
        <f t="shared" si="102"/>
        <v>-0.21219809056582634</v>
      </c>
      <c r="T318">
        <f t="shared" si="103"/>
        <v>319</v>
      </c>
      <c r="U318">
        <f t="shared" si="104"/>
        <v>572178.4065709362</v>
      </c>
      <c r="V318">
        <f t="shared" si="105"/>
        <v>339</v>
      </c>
      <c r="W318">
        <f t="shared" si="106"/>
        <v>27.901543838665358</v>
      </c>
      <c r="X318">
        <f t="shared" si="107"/>
        <v>327</v>
      </c>
      <c r="Y318">
        <f t="shared" si="108"/>
        <v>323</v>
      </c>
      <c r="Z318">
        <v>0.16489999999999999</v>
      </c>
      <c r="AA318">
        <f t="shared" si="109"/>
        <v>319</v>
      </c>
      <c r="AB318">
        <v>0.21679999999999999</v>
      </c>
      <c r="AC318">
        <f t="shared" si="110"/>
        <v>0.19084999999999999</v>
      </c>
      <c r="AD318">
        <f t="shared" si="111"/>
        <v>315</v>
      </c>
      <c r="AE318">
        <v>0.1704</v>
      </c>
      <c r="AF318">
        <f t="shared" si="112"/>
        <v>305</v>
      </c>
      <c r="AG318">
        <v>0.18210000000000001</v>
      </c>
      <c r="AH318">
        <f t="shared" si="113"/>
        <v>315</v>
      </c>
      <c r="AI318">
        <f t="shared" si="114"/>
        <v>319.33333333333331</v>
      </c>
      <c r="AJ318">
        <f>IF(C318=1,(AI318/Z318),REF)</f>
        <v>1936.5271881948656</v>
      </c>
      <c r="AK318">
        <f t="shared" si="115"/>
        <v>320</v>
      </c>
      <c r="AL318">
        <f>IF(B318=1,(AI318/AC318),REF)</f>
        <v>1673.2163129857654</v>
      </c>
      <c r="AM318">
        <f t="shared" si="116"/>
        <v>317</v>
      </c>
      <c r="AN318">
        <f t="shared" si="117"/>
        <v>315</v>
      </c>
      <c r="AO318" t="str">
        <f t="shared" si="118"/>
        <v>Saint Peter's</v>
      </c>
      <c r="AP318">
        <f t="shared" si="119"/>
        <v>8.7476691273122159E-2</v>
      </c>
      <c r="AQ318">
        <f t="shared" si="120"/>
        <v>0.1028109891143799</v>
      </c>
      <c r="AR318">
        <f t="shared" si="121"/>
        <v>0.39025840978810844</v>
      </c>
      <c r="AS318" t="str">
        <f t="shared" si="122"/>
        <v>Saint Peter's</v>
      </c>
      <c r="AT318">
        <f t="shared" si="123"/>
        <v>317</v>
      </c>
      <c r="AU318">
        <f t="shared" si="124"/>
        <v>315.66666666666669</v>
      </c>
      <c r="AV318">
        <v>318</v>
      </c>
      <c r="AW318" t="str">
        <f t="shared" si="125"/>
        <v>Saint Peter's</v>
      </c>
      <c r="AX318" t="str">
        <f t="shared" si="126"/>
        <v/>
      </c>
      <c r="AY318">
        <v>317</v>
      </c>
      <c r="BG318" t="s">
        <v>342</v>
      </c>
      <c r="BH318">
        <v>4266.1782661782663</v>
      </c>
    </row>
    <row r="319" spans="2:60" x14ac:dyDescent="0.25">
      <c r="B319">
        <v>1</v>
      </c>
      <c r="C319">
        <v>1</v>
      </c>
      <c r="D319" t="s">
        <v>310</v>
      </c>
      <c r="E319">
        <v>69.242900000000006</v>
      </c>
      <c r="F319">
        <v>156</v>
      </c>
      <c r="G319">
        <v>68.670199999999994</v>
      </c>
      <c r="H319">
        <v>113</v>
      </c>
      <c r="I319">
        <v>97.882099999999994</v>
      </c>
      <c r="J319">
        <v>292</v>
      </c>
      <c r="K319">
        <v>95.306100000000001</v>
      </c>
      <c r="L319">
        <v>318</v>
      </c>
      <c r="M319">
        <v>105.306</v>
      </c>
      <c r="N319">
        <v>233</v>
      </c>
      <c r="O319">
        <v>108.05500000000001</v>
      </c>
      <c r="P319">
        <v>251</v>
      </c>
      <c r="Q319">
        <v>-12.7492</v>
      </c>
      <c r="R319">
        <v>311</v>
      </c>
      <c r="S319">
        <f t="shared" si="102"/>
        <v>-0.18411851612223065</v>
      </c>
      <c r="T319">
        <f t="shared" si="103"/>
        <v>311</v>
      </c>
      <c r="U319">
        <f t="shared" si="104"/>
        <v>628950.75818764244</v>
      </c>
      <c r="V319">
        <f t="shared" si="105"/>
        <v>310</v>
      </c>
      <c r="W319">
        <f t="shared" si="106"/>
        <v>25.90935131236893</v>
      </c>
      <c r="X319">
        <f t="shared" si="107"/>
        <v>246</v>
      </c>
      <c r="Y319">
        <f t="shared" si="108"/>
        <v>278.5</v>
      </c>
      <c r="Z319">
        <v>0.1663</v>
      </c>
      <c r="AA319">
        <f t="shared" si="109"/>
        <v>318</v>
      </c>
      <c r="AB319">
        <v>0.2036</v>
      </c>
      <c r="AC319">
        <f t="shared" si="110"/>
        <v>0.18495</v>
      </c>
      <c r="AD319">
        <f t="shared" si="111"/>
        <v>316</v>
      </c>
      <c r="AE319">
        <v>9.4500000000000001E-2</v>
      </c>
      <c r="AF319">
        <f t="shared" si="112"/>
        <v>330</v>
      </c>
      <c r="AG319">
        <v>0.34189999999999998</v>
      </c>
      <c r="AH319">
        <f t="shared" si="113"/>
        <v>229</v>
      </c>
      <c r="AI319">
        <f t="shared" si="114"/>
        <v>295.75</v>
      </c>
      <c r="AJ319">
        <f>IF(C319=1,(AI319/Z319),REF)</f>
        <v>1778.4125075165364</v>
      </c>
      <c r="AK319">
        <f t="shared" si="115"/>
        <v>317</v>
      </c>
      <c r="AL319">
        <f>IF(B319=1,(AI319/AC319),REF)</f>
        <v>1599.080832657475</v>
      </c>
      <c r="AM319">
        <f t="shared" si="116"/>
        <v>315</v>
      </c>
      <c r="AN319">
        <f t="shared" si="117"/>
        <v>315</v>
      </c>
      <c r="AO319" t="str">
        <f t="shared" si="118"/>
        <v>Stephen F. Austin</v>
      </c>
      <c r="AP319">
        <f t="shared" si="119"/>
        <v>8.8973986755930157E-2</v>
      </c>
      <c r="AQ319">
        <f t="shared" si="120"/>
        <v>0.10008520337346589</v>
      </c>
      <c r="AR319">
        <f t="shared" si="121"/>
        <v>0.38924865357821736</v>
      </c>
      <c r="AS319" t="str">
        <f t="shared" si="122"/>
        <v>Stephen F. Austin</v>
      </c>
      <c r="AT319">
        <f t="shared" si="123"/>
        <v>318</v>
      </c>
      <c r="AU319">
        <f t="shared" si="124"/>
        <v>316.33333333333331</v>
      </c>
      <c r="AV319">
        <v>319</v>
      </c>
      <c r="AW319" t="str">
        <f t="shared" si="125"/>
        <v>Stephen F. Austin</v>
      </c>
      <c r="AX319" t="str">
        <f t="shared" si="126"/>
        <v/>
      </c>
      <c r="AY319">
        <v>318</v>
      </c>
      <c r="BG319" t="s">
        <v>343</v>
      </c>
      <c r="BH319">
        <v>127.38077098887703</v>
      </c>
    </row>
    <row r="320" spans="2:60" x14ac:dyDescent="0.25">
      <c r="B320">
        <v>1</v>
      </c>
      <c r="C320">
        <v>1</v>
      </c>
      <c r="D320" t="s">
        <v>77</v>
      </c>
      <c r="E320">
        <v>65.794799999999995</v>
      </c>
      <c r="F320">
        <v>317</v>
      </c>
      <c r="G320">
        <v>64.369600000000005</v>
      </c>
      <c r="H320">
        <v>322</v>
      </c>
      <c r="I320">
        <v>93.069599999999994</v>
      </c>
      <c r="J320">
        <v>332</v>
      </c>
      <c r="K320">
        <v>95.385099999999994</v>
      </c>
      <c r="L320">
        <v>317</v>
      </c>
      <c r="M320">
        <v>104.55200000000001</v>
      </c>
      <c r="N320">
        <v>206</v>
      </c>
      <c r="O320">
        <v>106.55800000000001</v>
      </c>
      <c r="P320">
        <v>224</v>
      </c>
      <c r="Q320">
        <v>-11.1731</v>
      </c>
      <c r="R320">
        <v>297</v>
      </c>
      <c r="S320">
        <f t="shared" si="102"/>
        <v>-0.16981433183169511</v>
      </c>
      <c r="T320">
        <f t="shared" si="103"/>
        <v>303</v>
      </c>
      <c r="U320">
        <f t="shared" si="104"/>
        <v>598621.96722228744</v>
      </c>
      <c r="V320">
        <f t="shared" si="105"/>
        <v>330</v>
      </c>
      <c r="W320">
        <f t="shared" si="106"/>
        <v>26.665278614710299</v>
      </c>
      <c r="X320">
        <f t="shared" si="107"/>
        <v>284</v>
      </c>
      <c r="Y320">
        <f t="shared" si="108"/>
        <v>293.5</v>
      </c>
      <c r="Z320">
        <v>0.15620000000000001</v>
      </c>
      <c r="AA320">
        <f t="shared" si="109"/>
        <v>321</v>
      </c>
      <c r="AB320">
        <v>0.23130000000000001</v>
      </c>
      <c r="AC320">
        <f t="shared" si="110"/>
        <v>0.19375000000000001</v>
      </c>
      <c r="AD320">
        <f t="shared" si="111"/>
        <v>313</v>
      </c>
      <c r="AE320">
        <v>0.19359999999999999</v>
      </c>
      <c r="AF320">
        <f t="shared" si="112"/>
        <v>294</v>
      </c>
      <c r="AG320">
        <v>0.16400000000000001</v>
      </c>
      <c r="AH320">
        <f t="shared" si="113"/>
        <v>318</v>
      </c>
      <c r="AI320">
        <f t="shared" si="114"/>
        <v>308.58333333333331</v>
      </c>
      <c r="AJ320">
        <f>IF(C320=1,(AI320/Z320),REF)</f>
        <v>1975.5655142979085</v>
      </c>
      <c r="AK320">
        <f t="shared" si="115"/>
        <v>321</v>
      </c>
      <c r="AL320">
        <f>IF(B320=1,(AI320/AC320),REF)</f>
        <v>1592.6881720430106</v>
      </c>
      <c r="AM320">
        <f t="shared" si="116"/>
        <v>314</v>
      </c>
      <c r="AN320">
        <f t="shared" si="117"/>
        <v>313</v>
      </c>
      <c r="AO320" t="str">
        <f t="shared" si="118"/>
        <v>Charlotte</v>
      </c>
      <c r="AP320">
        <f t="shared" si="119"/>
        <v>8.2696273195138462E-2</v>
      </c>
      <c r="AQ320">
        <f t="shared" si="120"/>
        <v>0.10488930742392992</v>
      </c>
      <c r="AR320">
        <f t="shared" si="121"/>
        <v>0.38803221466501986</v>
      </c>
      <c r="AS320" t="str">
        <f t="shared" si="122"/>
        <v>Charlotte</v>
      </c>
      <c r="AT320">
        <f t="shared" si="123"/>
        <v>319</v>
      </c>
      <c r="AU320">
        <f t="shared" si="124"/>
        <v>315</v>
      </c>
      <c r="AV320">
        <v>316</v>
      </c>
      <c r="AW320" t="str">
        <f t="shared" si="125"/>
        <v>Charlotte</v>
      </c>
      <c r="AX320" t="str">
        <f t="shared" si="126"/>
        <v/>
      </c>
      <c r="AY320">
        <v>319</v>
      </c>
      <c r="BG320" t="s">
        <v>344</v>
      </c>
      <c r="BH320">
        <v>950.90074178735415</v>
      </c>
    </row>
    <row r="321" spans="2:60" x14ac:dyDescent="0.25">
      <c r="B321">
        <v>1</v>
      </c>
      <c r="C321">
        <v>1</v>
      </c>
      <c r="D321" t="s">
        <v>116</v>
      </c>
      <c r="E321">
        <v>67.317999999999998</v>
      </c>
      <c r="F321">
        <v>266</v>
      </c>
      <c r="G321">
        <v>64.754999999999995</v>
      </c>
      <c r="H321">
        <v>314</v>
      </c>
      <c r="I321">
        <v>90.9679</v>
      </c>
      <c r="J321">
        <v>339</v>
      </c>
      <c r="K321">
        <v>88.939700000000002</v>
      </c>
      <c r="L321">
        <v>347</v>
      </c>
      <c r="M321">
        <v>99.087199999999996</v>
      </c>
      <c r="N321">
        <v>74</v>
      </c>
      <c r="O321">
        <v>103.209</v>
      </c>
      <c r="P321">
        <v>150</v>
      </c>
      <c r="Q321">
        <v>-14.269600000000001</v>
      </c>
      <c r="R321">
        <v>318</v>
      </c>
      <c r="S321">
        <f t="shared" si="102"/>
        <v>-0.21196856709943851</v>
      </c>
      <c r="T321">
        <f t="shared" si="103"/>
        <v>318</v>
      </c>
      <c r="U321">
        <f t="shared" si="104"/>
        <v>532503.57175310666</v>
      </c>
      <c r="V321">
        <f t="shared" si="105"/>
        <v>347</v>
      </c>
      <c r="W321">
        <f t="shared" si="106"/>
        <v>24.763778313431722</v>
      </c>
      <c r="X321">
        <f t="shared" si="107"/>
        <v>190</v>
      </c>
      <c r="Y321">
        <f t="shared" si="108"/>
        <v>254</v>
      </c>
      <c r="Z321">
        <v>0.1699</v>
      </c>
      <c r="AA321">
        <f t="shared" si="109"/>
        <v>315</v>
      </c>
      <c r="AB321">
        <v>0.17749999999999999</v>
      </c>
      <c r="AC321">
        <f t="shared" si="110"/>
        <v>0.17369999999999999</v>
      </c>
      <c r="AD321">
        <f t="shared" si="111"/>
        <v>318</v>
      </c>
      <c r="AE321">
        <v>0.16950000000000001</v>
      </c>
      <c r="AF321">
        <f t="shared" si="112"/>
        <v>306</v>
      </c>
      <c r="AG321">
        <v>0.14879999999999999</v>
      </c>
      <c r="AH321">
        <f t="shared" si="113"/>
        <v>324</v>
      </c>
      <c r="AI321">
        <f t="shared" si="114"/>
        <v>311.16666666666669</v>
      </c>
      <c r="AJ321">
        <f>IF(C321=1,(AI321/Z321),REF)</f>
        <v>1831.4694918579557</v>
      </c>
      <c r="AK321">
        <f t="shared" si="115"/>
        <v>318</v>
      </c>
      <c r="AL321">
        <f>IF(B321=1,(AI321/AC321),REF)</f>
        <v>1791.4028017654962</v>
      </c>
      <c r="AM321">
        <f t="shared" si="116"/>
        <v>318</v>
      </c>
      <c r="AN321">
        <f t="shared" si="117"/>
        <v>318</v>
      </c>
      <c r="AO321" t="str">
        <f t="shared" si="118"/>
        <v>Florida A&amp;M</v>
      </c>
      <c r="AP321">
        <f t="shared" si="119"/>
        <v>9.0633230915802152E-2</v>
      </c>
      <c r="AQ321">
        <f t="shared" si="120"/>
        <v>9.293580725621671E-2</v>
      </c>
      <c r="AR321">
        <f t="shared" si="121"/>
        <v>0.38468723433867841</v>
      </c>
      <c r="AS321" t="str">
        <f t="shared" si="122"/>
        <v>Florida A&amp;M</v>
      </c>
      <c r="AT321">
        <f t="shared" si="123"/>
        <v>320</v>
      </c>
      <c r="AU321">
        <f t="shared" si="124"/>
        <v>318.66666666666669</v>
      </c>
      <c r="AV321">
        <v>321</v>
      </c>
      <c r="AW321" t="str">
        <f t="shared" si="125"/>
        <v>Florida A&amp;M</v>
      </c>
      <c r="AX321" t="str">
        <f t="shared" si="126"/>
        <v/>
      </c>
      <c r="AY321">
        <v>320</v>
      </c>
      <c r="BG321" t="s">
        <v>345</v>
      </c>
      <c r="BH321">
        <v>299.32537623248572</v>
      </c>
    </row>
    <row r="322" spans="2:60" x14ac:dyDescent="0.25">
      <c r="B322">
        <v>1</v>
      </c>
      <c r="C322">
        <v>1</v>
      </c>
      <c r="D322" t="s">
        <v>335</v>
      </c>
      <c r="E322">
        <v>64.121799999999993</v>
      </c>
      <c r="F322">
        <v>346</v>
      </c>
      <c r="G322">
        <v>63.141599999999997</v>
      </c>
      <c r="H322">
        <v>339</v>
      </c>
      <c r="I322">
        <v>97.837400000000002</v>
      </c>
      <c r="J322">
        <v>293</v>
      </c>
      <c r="K322">
        <v>98.0702</v>
      </c>
      <c r="L322">
        <v>286</v>
      </c>
      <c r="M322">
        <v>110.48699999999999</v>
      </c>
      <c r="N322">
        <v>320</v>
      </c>
      <c r="O322">
        <v>113.02200000000001</v>
      </c>
      <c r="P322">
        <v>329</v>
      </c>
      <c r="Q322">
        <v>-14.9521</v>
      </c>
      <c r="R322">
        <v>321</v>
      </c>
      <c r="S322">
        <f t="shared" ref="S322:S354" si="127">(K322-O322)/E322</f>
        <v>-0.23317810791337748</v>
      </c>
      <c r="T322">
        <f t="shared" ref="T322:T354" si="128">RANK(S322,S:S,0)</f>
        <v>327</v>
      </c>
      <c r="U322">
        <f t="shared" ref="U322:U354" si="129">(K322^2)*E322</f>
        <v>616708.3478653552</v>
      </c>
      <c r="V322">
        <f t="shared" ref="V322:V354" si="130">RANK(U322,U:U,0)</f>
        <v>319</v>
      </c>
      <c r="W322">
        <f t="shared" ref="W322:W354" si="131">O322^1.6/E322</f>
        <v>30.064575480442063</v>
      </c>
      <c r="X322">
        <f t="shared" ref="X322:X354" si="132">RANK(W322,W:W,1)</f>
        <v>348</v>
      </c>
      <c r="Y322">
        <f t="shared" ref="Y322:Y354" si="133">AVERAGE(X322,T322)</f>
        <v>337.5</v>
      </c>
      <c r="Z322">
        <v>0.16950000000000001</v>
      </c>
      <c r="AA322">
        <f t="shared" ref="AA322:AA354" si="134">RANK(Z322,Z:Z,0)</f>
        <v>316</v>
      </c>
      <c r="AB322">
        <v>0.16650000000000001</v>
      </c>
      <c r="AC322">
        <f t="shared" ref="AC322:AC354" si="135">(Z322+AB322)/2</f>
        <v>0.16800000000000001</v>
      </c>
      <c r="AD322">
        <f t="shared" ref="AD322:AD354" si="136">RANK(AC322,AC:AC,0)</f>
        <v>320</v>
      </c>
      <c r="AE322">
        <v>0.15240000000000001</v>
      </c>
      <c r="AF322">
        <f t="shared" ref="AF322:AF354" si="137">RANK(AE322,AE:AE,0)</f>
        <v>316</v>
      </c>
      <c r="AG322">
        <v>0.17829999999999999</v>
      </c>
      <c r="AH322">
        <f t="shared" ref="AH322:AH354" si="138">RANK(AG322,AG:AG,0)</f>
        <v>317</v>
      </c>
      <c r="AI322">
        <f t="shared" ref="AI322:AI354" si="139">(T322+V322+(AD322)+AF322+AH322+Y322)/6</f>
        <v>322.75</v>
      </c>
      <c r="AJ322">
        <f>IF(C322=1,(AI322/Z322),REF)</f>
        <v>1904.1297935103244</v>
      </c>
      <c r="AK322">
        <f t="shared" ref="AK322:AK354" si="140">RANK(AJ322,AJ:AJ,1)</f>
        <v>319</v>
      </c>
      <c r="AL322">
        <f>IF(B322=1,(AI322/AC322),REF)</f>
        <v>1921.1309523809523</v>
      </c>
      <c r="AM322">
        <f t="shared" ref="AM322:AM354" si="141">RANK(AL322,AL:AL,1)</f>
        <v>322</v>
      </c>
      <c r="AN322">
        <f t="shared" ref="AN322:AN354" si="142">MIN(AK322,AM322,AD322)</f>
        <v>319</v>
      </c>
      <c r="AO322" t="str">
        <f t="shared" ref="AO322:AO354" si="143">D322</f>
        <v>UC Riverside</v>
      </c>
      <c r="AP322">
        <f t="shared" ref="AP322:AP354" si="144">(Z322*(($BC$3)/((AJ322)))^(1/10))</f>
        <v>9.0068742592759127E-2</v>
      </c>
      <c r="AQ322">
        <f t="shared" ref="AQ322:AQ354" si="145">(AC322*(($BC$2)/((AL322)))^(1/10))</f>
        <v>8.9259852926185643E-2</v>
      </c>
      <c r="AR322">
        <f t="shared" ref="AR322:AR354" si="146">((AP322+AQ322)/2)^(1/2.5)</f>
        <v>0.38110778523895739</v>
      </c>
      <c r="AS322" t="str">
        <f t="shared" ref="AS322:AS354" si="147">AO322</f>
        <v>UC Riverside</v>
      </c>
      <c r="AT322">
        <f t="shared" ref="AT322:AT354" si="148">RANK(AR322,AR:AR,0)</f>
        <v>321</v>
      </c>
      <c r="AU322">
        <f t="shared" ref="AU322:AU354" si="149">(AT322+AN322+AD322)/3</f>
        <v>320</v>
      </c>
      <c r="AV322">
        <v>323</v>
      </c>
      <c r="AW322" t="str">
        <f t="shared" ref="AW322:AW354" si="150">AS322</f>
        <v>UC Riverside</v>
      </c>
      <c r="AX322" t="str">
        <f t="shared" ref="AX322:AX354" si="151">IF(OR(((RANK(Z322,Z:Z,0))&lt;17),(RANK(AB322,AB:AB,0)&lt;17)),"y","")</f>
        <v/>
      </c>
      <c r="AY322">
        <v>321</v>
      </c>
      <c r="BG322" t="s">
        <v>346</v>
      </c>
      <c r="BH322">
        <v>125.55034796193725</v>
      </c>
    </row>
    <row r="323" spans="2:60" x14ac:dyDescent="0.25">
      <c r="B323">
        <v>1</v>
      </c>
      <c r="C323">
        <v>1</v>
      </c>
      <c r="D323" t="s">
        <v>52</v>
      </c>
      <c r="E323">
        <v>66.604399999999998</v>
      </c>
      <c r="F323">
        <v>291</v>
      </c>
      <c r="G323">
        <v>65.720200000000006</v>
      </c>
      <c r="H323">
        <v>269</v>
      </c>
      <c r="I323">
        <v>94.754800000000003</v>
      </c>
      <c r="J323">
        <v>325</v>
      </c>
      <c r="K323">
        <v>95.861400000000003</v>
      </c>
      <c r="L323">
        <v>314</v>
      </c>
      <c r="M323">
        <v>108.943</v>
      </c>
      <c r="N323">
        <v>296</v>
      </c>
      <c r="O323">
        <v>112.608</v>
      </c>
      <c r="P323">
        <v>323</v>
      </c>
      <c r="Q323">
        <v>-16.746200000000002</v>
      </c>
      <c r="R323">
        <v>332</v>
      </c>
      <c r="S323">
        <f t="shared" si="127"/>
        <v>-0.25143383920581824</v>
      </c>
      <c r="T323">
        <f t="shared" si="128"/>
        <v>333</v>
      </c>
      <c r="U323">
        <f t="shared" si="129"/>
        <v>612055.00685857993</v>
      </c>
      <c r="V323">
        <f t="shared" si="130"/>
        <v>323</v>
      </c>
      <c r="W323">
        <f t="shared" si="131"/>
        <v>28.774505701097173</v>
      </c>
      <c r="X323">
        <f t="shared" si="132"/>
        <v>339</v>
      </c>
      <c r="Y323">
        <f t="shared" si="133"/>
        <v>336</v>
      </c>
      <c r="Z323">
        <v>0.18970000000000001</v>
      </c>
      <c r="AA323">
        <f t="shared" si="134"/>
        <v>307</v>
      </c>
      <c r="AB323">
        <v>9.74E-2</v>
      </c>
      <c r="AC323">
        <f t="shared" si="135"/>
        <v>0.14355000000000001</v>
      </c>
      <c r="AD323">
        <f t="shared" si="136"/>
        <v>329</v>
      </c>
      <c r="AE323">
        <v>0.3871</v>
      </c>
      <c r="AF323">
        <f t="shared" si="137"/>
        <v>211</v>
      </c>
      <c r="AG323">
        <v>0.14660000000000001</v>
      </c>
      <c r="AH323">
        <f t="shared" si="138"/>
        <v>326</v>
      </c>
      <c r="AI323">
        <f t="shared" si="139"/>
        <v>309.66666666666669</v>
      </c>
      <c r="AJ323">
        <f>IF(C323=1,(AI323/Z323),REF)</f>
        <v>1632.4020383060974</v>
      </c>
      <c r="AK323">
        <f t="shared" si="140"/>
        <v>315</v>
      </c>
      <c r="AL323">
        <f>IF(B323=1,(AI323/AC323),REF)</f>
        <v>2157.2042261697434</v>
      </c>
      <c r="AM323">
        <f t="shared" si="141"/>
        <v>327</v>
      </c>
      <c r="AN323">
        <f t="shared" si="142"/>
        <v>315</v>
      </c>
      <c r="AO323" t="str">
        <f t="shared" si="143"/>
        <v>Binghamton</v>
      </c>
      <c r="AP323">
        <f t="shared" si="144"/>
        <v>0.10236669222523342</v>
      </c>
      <c r="AQ323">
        <f t="shared" si="145"/>
        <v>7.5390505047835427E-2</v>
      </c>
      <c r="AR323">
        <f t="shared" si="146"/>
        <v>0.37976844765114098</v>
      </c>
      <c r="AS323" t="str">
        <f t="shared" si="147"/>
        <v>Binghamton</v>
      </c>
      <c r="AT323">
        <f t="shared" si="148"/>
        <v>322</v>
      </c>
      <c r="AU323">
        <f t="shared" si="149"/>
        <v>322</v>
      </c>
      <c r="AV323">
        <v>324</v>
      </c>
      <c r="AW323" t="str">
        <f t="shared" si="150"/>
        <v>Binghamton</v>
      </c>
      <c r="AX323" t="str">
        <f t="shared" si="151"/>
        <v/>
      </c>
      <c r="AY323">
        <v>322</v>
      </c>
      <c r="BG323" t="s">
        <v>347</v>
      </c>
      <c r="BH323">
        <v>2664.0316205533595</v>
      </c>
    </row>
    <row r="324" spans="2:60" x14ac:dyDescent="0.25">
      <c r="B324">
        <v>1</v>
      </c>
      <c r="C324">
        <v>1</v>
      </c>
      <c r="D324" t="s">
        <v>379</v>
      </c>
      <c r="E324">
        <v>70.167699999999996</v>
      </c>
      <c r="F324">
        <v>112</v>
      </c>
      <c r="G324">
        <v>68.265500000000003</v>
      </c>
      <c r="H324">
        <v>133</v>
      </c>
      <c r="I324">
        <v>93.606499999999997</v>
      </c>
      <c r="J324">
        <v>330</v>
      </c>
      <c r="K324">
        <v>94.957099999999997</v>
      </c>
      <c r="L324">
        <v>321</v>
      </c>
      <c r="M324">
        <v>107.676</v>
      </c>
      <c r="N324">
        <v>279</v>
      </c>
      <c r="O324">
        <v>108.60899999999999</v>
      </c>
      <c r="P324">
        <v>257</v>
      </c>
      <c r="Q324">
        <v>-13.6523</v>
      </c>
      <c r="R324">
        <v>317</v>
      </c>
      <c r="S324">
        <f t="shared" si="127"/>
        <v>-0.19456103021760723</v>
      </c>
      <c r="T324">
        <f t="shared" si="128"/>
        <v>314</v>
      </c>
      <c r="U324">
        <f t="shared" si="129"/>
        <v>632691.68471463665</v>
      </c>
      <c r="V324">
        <f t="shared" si="130"/>
        <v>305</v>
      </c>
      <c r="W324">
        <f t="shared" si="131"/>
        <v>25.77793135383045</v>
      </c>
      <c r="X324">
        <f t="shared" si="132"/>
        <v>241</v>
      </c>
      <c r="Y324">
        <f t="shared" si="133"/>
        <v>277.5</v>
      </c>
      <c r="Z324">
        <v>0.1217</v>
      </c>
      <c r="AA324">
        <f t="shared" si="134"/>
        <v>332</v>
      </c>
      <c r="AB324">
        <v>0.28050000000000003</v>
      </c>
      <c r="AC324">
        <f t="shared" si="135"/>
        <v>0.2011</v>
      </c>
      <c r="AD324">
        <f t="shared" si="136"/>
        <v>311</v>
      </c>
      <c r="AE324">
        <v>0.2069</v>
      </c>
      <c r="AF324">
        <f t="shared" si="137"/>
        <v>289</v>
      </c>
      <c r="AG324">
        <v>0.1857</v>
      </c>
      <c r="AH324">
        <f t="shared" si="138"/>
        <v>312</v>
      </c>
      <c r="AI324">
        <f t="shared" si="139"/>
        <v>301.41666666666669</v>
      </c>
      <c r="AJ324">
        <f>IF(C324=1,(AI324/Z324),REF)</f>
        <v>2476.7187072035058</v>
      </c>
      <c r="AK324">
        <f t="shared" si="140"/>
        <v>329</v>
      </c>
      <c r="AL324">
        <f>IF(B324=1,(AI324/AC324),REF)</f>
        <v>1498.8397149013758</v>
      </c>
      <c r="AM324">
        <f t="shared" si="141"/>
        <v>312</v>
      </c>
      <c r="AN324">
        <f t="shared" si="142"/>
        <v>311</v>
      </c>
      <c r="AO324" t="str">
        <f t="shared" si="143"/>
        <v>Wyoming</v>
      </c>
      <c r="AP324">
        <f t="shared" si="144"/>
        <v>6.2990776481090915E-2</v>
      </c>
      <c r="AQ324">
        <f t="shared" si="145"/>
        <v>0.10953152478124815</v>
      </c>
      <c r="AR324">
        <f t="shared" si="146"/>
        <v>0.37525466399992985</v>
      </c>
      <c r="AS324" t="str">
        <f t="shared" si="147"/>
        <v>Wyoming</v>
      </c>
      <c r="AT324">
        <f t="shared" si="148"/>
        <v>323</v>
      </c>
      <c r="AU324">
        <f t="shared" si="149"/>
        <v>315</v>
      </c>
      <c r="AV324">
        <v>317</v>
      </c>
      <c r="AW324" t="str">
        <f t="shared" si="150"/>
        <v>Wyoming</v>
      </c>
      <c r="AX324" t="str">
        <f t="shared" si="151"/>
        <v/>
      </c>
      <c r="AY324">
        <v>323</v>
      </c>
      <c r="BG324" t="s">
        <v>348</v>
      </c>
      <c r="BH324">
        <v>341.82734231179148</v>
      </c>
    </row>
    <row r="325" spans="2:60" x14ac:dyDescent="0.25">
      <c r="B325">
        <v>1</v>
      </c>
      <c r="C325">
        <v>1</v>
      </c>
      <c r="D325" t="s">
        <v>157</v>
      </c>
      <c r="E325">
        <v>67.212199999999996</v>
      </c>
      <c r="F325">
        <v>271</v>
      </c>
      <c r="G325">
        <v>64.954499999999996</v>
      </c>
      <c r="H325">
        <v>305</v>
      </c>
      <c r="I325">
        <v>91.309600000000003</v>
      </c>
      <c r="J325">
        <v>337</v>
      </c>
      <c r="K325">
        <v>89.764099999999999</v>
      </c>
      <c r="L325">
        <v>343</v>
      </c>
      <c r="M325">
        <v>98.221199999999996</v>
      </c>
      <c r="N325">
        <v>59</v>
      </c>
      <c r="O325">
        <v>104.605</v>
      </c>
      <c r="P325">
        <v>177</v>
      </c>
      <c r="Q325">
        <v>-14.841200000000001</v>
      </c>
      <c r="R325">
        <v>319</v>
      </c>
      <c r="S325">
        <f t="shared" si="127"/>
        <v>-0.22080663927084676</v>
      </c>
      <c r="T325">
        <f t="shared" si="128"/>
        <v>322</v>
      </c>
      <c r="U325">
        <f t="shared" si="129"/>
        <v>541568.59584254748</v>
      </c>
      <c r="V325">
        <f t="shared" si="130"/>
        <v>346</v>
      </c>
      <c r="W325">
        <f t="shared" si="131"/>
        <v>25.341703134650853</v>
      </c>
      <c r="X325">
        <f t="shared" si="132"/>
        <v>219</v>
      </c>
      <c r="Y325">
        <f t="shared" si="133"/>
        <v>270.5</v>
      </c>
      <c r="Z325">
        <v>0.15260000000000001</v>
      </c>
      <c r="AA325">
        <f t="shared" si="134"/>
        <v>322</v>
      </c>
      <c r="AB325">
        <v>0.1908</v>
      </c>
      <c r="AC325">
        <f t="shared" si="135"/>
        <v>0.17170000000000002</v>
      </c>
      <c r="AD325">
        <f t="shared" si="136"/>
        <v>319</v>
      </c>
      <c r="AE325">
        <v>5.1200000000000002E-2</v>
      </c>
      <c r="AF325">
        <f t="shared" si="137"/>
        <v>345</v>
      </c>
      <c r="AG325">
        <v>0.19259999999999999</v>
      </c>
      <c r="AH325">
        <f t="shared" si="138"/>
        <v>307</v>
      </c>
      <c r="AI325">
        <f t="shared" si="139"/>
        <v>318.25</v>
      </c>
      <c r="AJ325">
        <f>IF(C325=1,(AI325/Z325),REF)</f>
        <v>2085.5176933158582</v>
      </c>
      <c r="AK325">
        <f t="shared" si="140"/>
        <v>323</v>
      </c>
      <c r="AL325">
        <f>IF(B325=1,(AI325/AC325),REF)</f>
        <v>1853.5235876528827</v>
      </c>
      <c r="AM325">
        <f t="shared" si="141"/>
        <v>319</v>
      </c>
      <c r="AN325">
        <f t="shared" si="142"/>
        <v>319</v>
      </c>
      <c r="AO325" t="str">
        <f t="shared" si="143"/>
        <v>Jackson St.</v>
      </c>
      <c r="AP325">
        <f t="shared" si="144"/>
        <v>8.0353943967499633E-2</v>
      </c>
      <c r="AQ325">
        <f t="shared" si="145"/>
        <v>9.1553102403487657E-2</v>
      </c>
      <c r="AR325">
        <f t="shared" si="146"/>
        <v>0.37471879183628726</v>
      </c>
      <c r="AS325" t="str">
        <f t="shared" si="147"/>
        <v>Jackson St.</v>
      </c>
      <c r="AT325">
        <f t="shared" si="148"/>
        <v>324</v>
      </c>
      <c r="AU325">
        <f t="shared" si="149"/>
        <v>320.66666666666669</v>
      </c>
      <c r="AV325">
        <v>322</v>
      </c>
      <c r="AW325" t="str">
        <f t="shared" si="150"/>
        <v>Jackson St.</v>
      </c>
      <c r="AX325" t="str">
        <f t="shared" si="151"/>
        <v/>
      </c>
      <c r="AY325">
        <v>324</v>
      </c>
      <c r="BG325" t="s">
        <v>349</v>
      </c>
      <c r="BH325">
        <v>496.94301785277571</v>
      </c>
    </row>
    <row r="326" spans="2:60" x14ac:dyDescent="0.25">
      <c r="B326">
        <v>1</v>
      </c>
      <c r="C326">
        <v>1</v>
      </c>
      <c r="D326" t="s">
        <v>192</v>
      </c>
      <c r="E326">
        <v>67.438900000000004</v>
      </c>
      <c r="F326">
        <v>258</v>
      </c>
      <c r="G326">
        <v>66.160899999999998</v>
      </c>
      <c r="H326">
        <v>245</v>
      </c>
      <c r="I326">
        <v>99.785300000000007</v>
      </c>
      <c r="J326">
        <v>256</v>
      </c>
      <c r="K326">
        <v>97.993300000000005</v>
      </c>
      <c r="L326">
        <v>287</v>
      </c>
      <c r="M326">
        <v>112.303</v>
      </c>
      <c r="N326">
        <v>338</v>
      </c>
      <c r="O326">
        <v>114.54900000000001</v>
      </c>
      <c r="P326">
        <v>340</v>
      </c>
      <c r="Q326">
        <v>-16.556100000000001</v>
      </c>
      <c r="R326">
        <v>331</v>
      </c>
      <c r="S326">
        <f t="shared" si="127"/>
        <v>-0.2454918452109984</v>
      </c>
      <c r="T326">
        <f t="shared" si="128"/>
        <v>332</v>
      </c>
      <c r="U326">
        <f t="shared" si="129"/>
        <v>647594.63786385232</v>
      </c>
      <c r="V326">
        <f t="shared" si="130"/>
        <v>295</v>
      </c>
      <c r="W326">
        <f t="shared" si="131"/>
        <v>29.20623703961698</v>
      </c>
      <c r="X326">
        <f t="shared" si="132"/>
        <v>342</v>
      </c>
      <c r="Y326">
        <f t="shared" si="133"/>
        <v>337</v>
      </c>
      <c r="Z326">
        <v>0.13</v>
      </c>
      <c r="AA326">
        <f t="shared" si="134"/>
        <v>328</v>
      </c>
      <c r="AB326">
        <v>0.1993</v>
      </c>
      <c r="AC326">
        <f t="shared" si="135"/>
        <v>0.16465000000000002</v>
      </c>
      <c r="AD326">
        <f t="shared" si="136"/>
        <v>322</v>
      </c>
      <c r="AE326">
        <v>4.6600000000000003E-2</v>
      </c>
      <c r="AF326">
        <f t="shared" si="137"/>
        <v>347</v>
      </c>
      <c r="AG326">
        <v>0.26750000000000002</v>
      </c>
      <c r="AH326">
        <f t="shared" si="138"/>
        <v>268</v>
      </c>
      <c r="AI326">
        <f t="shared" si="139"/>
        <v>316.83333333333331</v>
      </c>
      <c r="AJ326">
        <f>IF(C326=1,(AI326/Z326),REF)</f>
        <v>2437.1794871794868</v>
      </c>
      <c r="AK326">
        <f t="shared" si="140"/>
        <v>327</v>
      </c>
      <c r="AL326">
        <f>IF(B326=1,(AI326/AC326),REF)</f>
        <v>1924.2838343961937</v>
      </c>
      <c r="AM326">
        <f t="shared" si="141"/>
        <v>323</v>
      </c>
      <c r="AN326">
        <f t="shared" si="142"/>
        <v>322</v>
      </c>
      <c r="AO326" t="str">
        <f t="shared" si="143"/>
        <v>McNeese St.</v>
      </c>
      <c r="AP326">
        <f t="shared" si="144"/>
        <v>6.7395151357186406E-2</v>
      </c>
      <c r="AQ326">
        <f t="shared" si="145"/>
        <v>8.7465625041462519E-2</v>
      </c>
      <c r="AR326">
        <f t="shared" si="146"/>
        <v>0.35938882981134485</v>
      </c>
      <c r="AS326" t="str">
        <f t="shared" si="147"/>
        <v>McNeese St.</v>
      </c>
      <c r="AT326">
        <f t="shared" si="148"/>
        <v>325</v>
      </c>
      <c r="AU326">
        <f t="shared" si="149"/>
        <v>323</v>
      </c>
      <c r="AV326">
        <v>325</v>
      </c>
      <c r="AW326" t="str">
        <f t="shared" si="150"/>
        <v>McNeese St.</v>
      </c>
      <c r="AX326" t="str">
        <f t="shared" si="151"/>
        <v/>
      </c>
      <c r="AY326">
        <v>325</v>
      </c>
      <c r="BG326" t="s">
        <v>350</v>
      </c>
      <c r="BH326">
        <v>225.98205090481096</v>
      </c>
    </row>
    <row r="327" spans="2:60" x14ac:dyDescent="0.25">
      <c r="B327">
        <v>1</v>
      </c>
      <c r="C327">
        <v>1</v>
      </c>
      <c r="D327" t="s">
        <v>291</v>
      </c>
      <c r="E327">
        <v>71.387299999999996</v>
      </c>
      <c r="F327">
        <v>65</v>
      </c>
      <c r="G327">
        <v>69.5197</v>
      </c>
      <c r="H327">
        <v>79</v>
      </c>
      <c r="I327">
        <v>98.001000000000005</v>
      </c>
      <c r="J327">
        <v>291</v>
      </c>
      <c r="K327">
        <v>96.506500000000003</v>
      </c>
      <c r="L327">
        <v>302</v>
      </c>
      <c r="M327">
        <v>111.30800000000001</v>
      </c>
      <c r="N327">
        <v>329</v>
      </c>
      <c r="O327">
        <v>112.99</v>
      </c>
      <c r="P327">
        <v>328</v>
      </c>
      <c r="Q327">
        <v>-16.4831</v>
      </c>
      <c r="R327">
        <v>330</v>
      </c>
      <c r="S327">
        <f t="shared" si="127"/>
        <v>-0.23090241541562706</v>
      </c>
      <c r="T327">
        <f t="shared" si="128"/>
        <v>326</v>
      </c>
      <c r="U327">
        <f t="shared" si="129"/>
        <v>664865.94280896347</v>
      </c>
      <c r="V327">
        <f t="shared" si="130"/>
        <v>284</v>
      </c>
      <c r="W327">
        <f t="shared" si="131"/>
        <v>26.992496726850749</v>
      </c>
      <c r="X327">
        <f t="shared" si="132"/>
        <v>295</v>
      </c>
      <c r="Y327">
        <f t="shared" si="133"/>
        <v>310.5</v>
      </c>
      <c r="Z327">
        <v>0.1401</v>
      </c>
      <c r="AA327">
        <f t="shared" si="134"/>
        <v>325</v>
      </c>
      <c r="AB327">
        <v>0.14710000000000001</v>
      </c>
      <c r="AC327">
        <f t="shared" si="135"/>
        <v>0.14360000000000001</v>
      </c>
      <c r="AD327">
        <f t="shared" si="136"/>
        <v>328</v>
      </c>
      <c r="AE327">
        <v>0.1593</v>
      </c>
      <c r="AF327">
        <f t="shared" si="137"/>
        <v>311</v>
      </c>
      <c r="AG327">
        <v>0.1235</v>
      </c>
      <c r="AH327">
        <f t="shared" si="138"/>
        <v>332</v>
      </c>
      <c r="AI327">
        <f t="shared" si="139"/>
        <v>315.25</v>
      </c>
      <c r="AJ327">
        <f>IF(C327=1,(AI327/Z327),REF)</f>
        <v>2250.1784439685939</v>
      </c>
      <c r="AK327">
        <f t="shared" si="140"/>
        <v>326</v>
      </c>
      <c r="AL327">
        <f>IF(B327=1,(AI327/AC327),REF)</f>
        <v>2195.3342618384399</v>
      </c>
      <c r="AM327">
        <f t="shared" si="141"/>
        <v>329</v>
      </c>
      <c r="AN327">
        <f t="shared" si="142"/>
        <v>326</v>
      </c>
      <c r="AO327" t="str">
        <f t="shared" si="143"/>
        <v>SIU Edwardsville</v>
      </c>
      <c r="AP327">
        <f t="shared" si="144"/>
        <v>7.321338577496378E-2</v>
      </c>
      <c r="AQ327">
        <f t="shared" si="145"/>
        <v>7.528474027801077E-2</v>
      </c>
      <c r="AR327">
        <f t="shared" si="146"/>
        <v>0.35340801197846988</v>
      </c>
      <c r="AS327" t="str">
        <f t="shared" si="147"/>
        <v>SIU Edwardsville</v>
      </c>
      <c r="AT327">
        <f t="shared" si="148"/>
        <v>326</v>
      </c>
      <c r="AU327">
        <f t="shared" si="149"/>
        <v>326.66666666666669</v>
      </c>
      <c r="AV327">
        <v>327</v>
      </c>
      <c r="AW327" t="str">
        <f t="shared" si="150"/>
        <v>SIU Edwardsville</v>
      </c>
      <c r="AX327" t="str">
        <f t="shared" si="151"/>
        <v/>
      </c>
      <c r="AY327">
        <v>326</v>
      </c>
      <c r="BG327" t="s">
        <v>351</v>
      </c>
      <c r="BH327">
        <v>33.390159308682613</v>
      </c>
    </row>
    <row r="328" spans="2:60" x14ac:dyDescent="0.25">
      <c r="B328">
        <v>1</v>
      </c>
      <c r="C328">
        <v>1</v>
      </c>
      <c r="D328" t="s">
        <v>65</v>
      </c>
      <c r="E328">
        <v>66.668199999999999</v>
      </c>
      <c r="F328">
        <v>288</v>
      </c>
      <c r="G328">
        <v>66.003399999999999</v>
      </c>
      <c r="H328">
        <v>255</v>
      </c>
      <c r="I328">
        <v>96.581999999999994</v>
      </c>
      <c r="J328">
        <v>311</v>
      </c>
      <c r="K328">
        <v>96.773399999999995</v>
      </c>
      <c r="L328">
        <v>300</v>
      </c>
      <c r="M328">
        <v>111.776</v>
      </c>
      <c r="N328">
        <v>334</v>
      </c>
      <c r="O328">
        <v>114.56100000000001</v>
      </c>
      <c r="P328">
        <v>341</v>
      </c>
      <c r="Q328">
        <v>-17.787600000000001</v>
      </c>
      <c r="R328">
        <v>333</v>
      </c>
      <c r="S328">
        <f t="shared" si="127"/>
        <v>-0.26680786341914153</v>
      </c>
      <c r="T328">
        <f t="shared" si="128"/>
        <v>336</v>
      </c>
      <c r="U328">
        <f t="shared" si="129"/>
        <v>624353.75631011941</v>
      </c>
      <c r="V328">
        <f t="shared" si="130"/>
        <v>314</v>
      </c>
      <c r="W328">
        <f t="shared" si="131"/>
        <v>29.548820094766334</v>
      </c>
      <c r="X328">
        <f t="shared" si="132"/>
        <v>345</v>
      </c>
      <c r="Y328">
        <f t="shared" si="133"/>
        <v>340.5</v>
      </c>
      <c r="Z328">
        <v>0.14829999999999999</v>
      </c>
      <c r="AA328">
        <f t="shared" si="134"/>
        <v>323</v>
      </c>
      <c r="AB328">
        <v>0.1061</v>
      </c>
      <c r="AC328">
        <f t="shared" si="135"/>
        <v>0.12719999999999998</v>
      </c>
      <c r="AD328">
        <f t="shared" si="136"/>
        <v>334</v>
      </c>
      <c r="AE328">
        <v>0.15840000000000001</v>
      </c>
      <c r="AF328">
        <f t="shared" si="137"/>
        <v>312</v>
      </c>
      <c r="AG328">
        <v>0.1532</v>
      </c>
      <c r="AH328">
        <f t="shared" si="138"/>
        <v>323</v>
      </c>
      <c r="AI328">
        <f t="shared" si="139"/>
        <v>326.58333333333331</v>
      </c>
      <c r="AJ328">
        <f>IF(C328=1,(AI328/Z328),REF)</f>
        <v>2202.1802652281413</v>
      </c>
      <c r="AK328">
        <f t="shared" si="140"/>
        <v>325</v>
      </c>
      <c r="AL328">
        <f>IF(B328=1,(AI328/AC328),REF)</f>
        <v>2567.4790356394133</v>
      </c>
      <c r="AM328">
        <f t="shared" si="141"/>
        <v>334</v>
      </c>
      <c r="AN328">
        <f t="shared" si="142"/>
        <v>325</v>
      </c>
      <c r="AO328" t="str">
        <f t="shared" si="143"/>
        <v>Cal Poly</v>
      </c>
      <c r="AP328">
        <f t="shared" si="144"/>
        <v>7.7665817242963675E-2</v>
      </c>
      <c r="AQ328">
        <f t="shared" si="145"/>
        <v>6.5650645837300445E-2</v>
      </c>
      <c r="AR328">
        <f t="shared" si="146"/>
        <v>0.34842269399881437</v>
      </c>
      <c r="AS328" t="str">
        <f t="shared" si="147"/>
        <v>Cal Poly</v>
      </c>
      <c r="AT328">
        <f t="shared" si="148"/>
        <v>327</v>
      </c>
      <c r="AU328">
        <f t="shared" si="149"/>
        <v>328.66666666666669</v>
      </c>
      <c r="AV328">
        <v>331</v>
      </c>
      <c r="AW328" t="str">
        <f t="shared" si="150"/>
        <v>Cal Poly</v>
      </c>
      <c r="AX328" t="str">
        <f t="shared" si="151"/>
        <v/>
      </c>
      <c r="AY328">
        <v>327</v>
      </c>
      <c r="BG328" t="s">
        <v>352</v>
      </c>
      <c r="BH328">
        <v>161.24672020354618</v>
      </c>
    </row>
    <row r="329" spans="2:60" x14ac:dyDescent="0.25">
      <c r="B329">
        <v>1</v>
      </c>
      <c r="C329">
        <v>1</v>
      </c>
      <c r="D329" t="s">
        <v>59</v>
      </c>
      <c r="E329">
        <v>69.207499999999996</v>
      </c>
      <c r="F329">
        <v>158</v>
      </c>
      <c r="G329">
        <v>67.470100000000002</v>
      </c>
      <c r="H329">
        <v>172</v>
      </c>
      <c r="I329">
        <v>100.914</v>
      </c>
      <c r="J329">
        <v>227</v>
      </c>
      <c r="K329">
        <v>99.271100000000004</v>
      </c>
      <c r="L329">
        <v>266</v>
      </c>
      <c r="M329">
        <v>111.068</v>
      </c>
      <c r="N329">
        <v>327</v>
      </c>
      <c r="O329">
        <v>114.87</v>
      </c>
      <c r="P329">
        <v>343</v>
      </c>
      <c r="Q329">
        <v>-15.5989</v>
      </c>
      <c r="R329">
        <v>325</v>
      </c>
      <c r="S329">
        <f t="shared" si="127"/>
        <v>-0.22539320160387244</v>
      </c>
      <c r="T329">
        <f t="shared" si="128"/>
        <v>324</v>
      </c>
      <c r="U329">
        <f t="shared" si="129"/>
        <v>682022.70026324608</v>
      </c>
      <c r="V329">
        <f t="shared" si="130"/>
        <v>263</v>
      </c>
      <c r="W329">
        <f t="shared" si="131"/>
        <v>28.587582590811529</v>
      </c>
      <c r="X329">
        <f t="shared" si="132"/>
        <v>337</v>
      </c>
      <c r="Y329">
        <f t="shared" si="133"/>
        <v>330.5</v>
      </c>
      <c r="Z329">
        <v>0.12889999999999999</v>
      </c>
      <c r="AA329">
        <f t="shared" si="134"/>
        <v>330</v>
      </c>
      <c r="AB329">
        <v>0.16120000000000001</v>
      </c>
      <c r="AC329">
        <f t="shared" si="135"/>
        <v>0.14505000000000001</v>
      </c>
      <c r="AD329">
        <f t="shared" si="136"/>
        <v>327</v>
      </c>
      <c r="AE329">
        <v>0.16020000000000001</v>
      </c>
      <c r="AF329">
        <f t="shared" si="137"/>
        <v>310</v>
      </c>
      <c r="AG329">
        <v>9.5399999999999999E-2</v>
      </c>
      <c r="AH329">
        <f t="shared" si="138"/>
        <v>340</v>
      </c>
      <c r="AI329">
        <f t="shared" si="139"/>
        <v>315.75</v>
      </c>
      <c r="AJ329">
        <f>IF(C329=1,(AI329/Z329),REF)</f>
        <v>2449.573312645462</v>
      </c>
      <c r="AK329">
        <f t="shared" si="140"/>
        <v>328</v>
      </c>
      <c r="AL329">
        <f>IF(B329=1,(AI329/AC329),REF)</f>
        <v>2176.8355739400204</v>
      </c>
      <c r="AM329">
        <f t="shared" si="141"/>
        <v>328</v>
      </c>
      <c r="AN329">
        <f t="shared" si="142"/>
        <v>327</v>
      </c>
      <c r="AO329" t="str">
        <f t="shared" si="143"/>
        <v>Bryant</v>
      </c>
      <c r="AP329">
        <f t="shared" si="144"/>
        <v>6.6790996842434766E-2</v>
      </c>
      <c r="AQ329">
        <f t="shared" si="145"/>
        <v>7.6109304384371065E-2</v>
      </c>
      <c r="AR329">
        <f t="shared" si="146"/>
        <v>0.34801764145327857</v>
      </c>
      <c r="AS329" t="str">
        <f t="shared" si="147"/>
        <v>Bryant</v>
      </c>
      <c r="AT329">
        <f t="shared" si="148"/>
        <v>328</v>
      </c>
      <c r="AU329">
        <f t="shared" si="149"/>
        <v>327.33333333333331</v>
      </c>
      <c r="AV329">
        <v>329</v>
      </c>
      <c r="AW329" t="str">
        <f t="shared" si="150"/>
        <v>Bryant</v>
      </c>
      <c r="AX329" t="str">
        <f t="shared" si="151"/>
        <v/>
      </c>
      <c r="AY329">
        <v>328</v>
      </c>
      <c r="BG329" t="s">
        <v>353</v>
      </c>
      <c r="BH329">
        <v>1175.4122938530734</v>
      </c>
    </row>
    <row r="330" spans="2:60" x14ac:dyDescent="0.25">
      <c r="B330">
        <v>1</v>
      </c>
      <c r="C330">
        <v>1</v>
      </c>
      <c r="D330" t="s">
        <v>185</v>
      </c>
      <c r="E330">
        <v>62.661099999999998</v>
      </c>
      <c r="F330">
        <v>351</v>
      </c>
      <c r="G330">
        <v>61.680599999999998</v>
      </c>
      <c r="H330">
        <v>351</v>
      </c>
      <c r="I330">
        <v>91.271600000000007</v>
      </c>
      <c r="J330">
        <v>338</v>
      </c>
      <c r="K330">
        <v>89.351299999999995</v>
      </c>
      <c r="L330">
        <v>346</v>
      </c>
      <c r="M330">
        <v>99.812700000000007</v>
      </c>
      <c r="N330">
        <v>96</v>
      </c>
      <c r="O330">
        <v>104.572</v>
      </c>
      <c r="P330">
        <v>175</v>
      </c>
      <c r="Q330">
        <v>-15.220499999999999</v>
      </c>
      <c r="R330">
        <v>323</v>
      </c>
      <c r="S330">
        <f t="shared" si="127"/>
        <v>-0.24290508784556938</v>
      </c>
      <c r="T330">
        <f t="shared" si="128"/>
        <v>330</v>
      </c>
      <c r="U330">
        <f t="shared" si="129"/>
        <v>500264.5925207882</v>
      </c>
      <c r="V330">
        <f t="shared" si="130"/>
        <v>351</v>
      </c>
      <c r="W330">
        <f t="shared" si="131"/>
        <v>27.168561743252315</v>
      </c>
      <c r="X330">
        <f t="shared" si="132"/>
        <v>302</v>
      </c>
      <c r="Y330">
        <f t="shared" si="133"/>
        <v>316</v>
      </c>
      <c r="Z330">
        <v>0.12989999999999999</v>
      </c>
      <c r="AA330">
        <f t="shared" si="134"/>
        <v>329</v>
      </c>
      <c r="AB330">
        <v>0.15490000000000001</v>
      </c>
      <c r="AC330">
        <f t="shared" si="135"/>
        <v>0.1424</v>
      </c>
      <c r="AD330">
        <f t="shared" si="136"/>
        <v>330</v>
      </c>
      <c r="AE330">
        <v>0.26600000000000001</v>
      </c>
      <c r="AF330">
        <f t="shared" si="137"/>
        <v>266</v>
      </c>
      <c r="AG330">
        <v>8.2900000000000001E-2</v>
      </c>
      <c r="AH330">
        <f t="shared" si="138"/>
        <v>342</v>
      </c>
      <c r="AI330">
        <f t="shared" si="139"/>
        <v>322.5</v>
      </c>
      <c r="AJ330">
        <f>IF(C330=1,(AI330/Z330),REF)</f>
        <v>2482.6789838337186</v>
      </c>
      <c r="AK330">
        <f t="shared" si="140"/>
        <v>330</v>
      </c>
      <c r="AL330">
        <f>IF(B330=1,(AI330/AC330),REF)</f>
        <v>2264.7471910112358</v>
      </c>
      <c r="AM330">
        <f t="shared" si="141"/>
        <v>330</v>
      </c>
      <c r="AN330">
        <f t="shared" si="142"/>
        <v>330</v>
      </c>
      <c r="AO330" t="str">
        <f t="shared" si="143"/>
        <v>Manhattan</v>
      </c>
      <c r="AP330">
        <f t="shared" si="144"/>
        <v>6.7218860560645285E-2</v>
      </c>
      <c r="AQ330">
        <f t="shared" si="145"/>
        <v>7.4423587090349838E-2</v>
      </c>
      <c r="AR330">
        <f t="shared" si="146"/>
        <v>0.34678904594441851</v>
      </c>
      <c r="AS330" t="str">
        <f t="shared" si="147"/>
        <v>Manhattan</v>
      </c>
      <c r="AT330">
        <f t="shared" si="148"/>
        <v>329</v>
      </c>
      <c r="AU330">
        <f t="shared" si="149"/>
        <v>329.66666666666669</v>
      </c>
      <c r="AV330">
        <v>330</v>
      </c>
      <c r="AW330" t="str">
        <f t="shared" si="150"/>
        <v>Manhattan</v>
      </c>
      <c r="AX330" t="str">
        <f t="shared" si="151"/>
        <v/>
      </c>
      <c r="AY330">
        <v>329</v>
      </c>
      <c r="BG330" t="s">
        <v>354</v>
      </c>
      <c r="BH330">
        <v>268.80984952120383</v>
      </c>
    </row>
    <row r="331" spans="2:60" x14ac:dyDescent="0.25">
      <c r="B331">
        <v>1</v>
      </c>
      <c r="C331">
        <v>1</v>
      </c>
      <c r="D331" t="s">
        <v>311</v>
      </c>
      <c r="E331">
        <v>71.0291</v>
      </c>
      <c r="F331">
        <v>82</v>
      </c>
      <c r="G331">
        <v>68.715500000000006</v>
      </c>
      <c r="H331">
        <v>111</v>
      </c>
      <c r="I331">
        <v>95.373199999999997</v>
      </c>
      <c r="J331">
        <v>321</v>
      </c>
      <c r="K331">
        <v>97.555099999999996</v>
      </c>
      <c r="L331">
        <v>291</v>
      </c>
      <c r="M331">
        <v>110.77800000000001</v>
      </c>
      <c r="N331">
        <v>323</v>
      </c>
      <c r="O331">
        <v>113.376</v>
      </c>
      <c r="P331">
        <v>331</v>
      </c>
      <c r="Q331">
        <v>-15.821099999999999</v>
      </c>
      <c r="R331">
        <v>327</v>
      </c>
      <c r="S331">
        <f t="shared" si="127"/>
        <v>-0.22273828613906144</v>
      </c>
      <c r="T331">
        <f t="shared" si="128"/>
        <v>323</v>
      </c>
      <c r="U331">
        <f t="shared" si="129"/>
        <v>675983.76968500786</v>
      </c>
      <c r="V331">
        <f t="shared" si="130"/>
        <v>270</v>
      </c>
      <c r="W331">
        <f t="shared" si="131"/>
        <v>27.277056120096251</v>
      </c>
      <c r="X331">
        <f t="shared" si="132"/>
        <v>306</v>
      </c>
      <c r="Y331">
        <f t="shared" si="133"/>
        <v>314.5</v>
      </c>
      <c r="Z331">
        <v>0.13969999999999999</v>
      </c>
      <c r="AA331">
        <f t="shared" si="134"/>
        <v>326</v>
      </c>
      <c r="AB331">
        <v>0.1201</v>
      </c>
      <c r="AC331">
        <f t="shared" si="135"/>
        <v>0.12989999999999999</v>
      </c>
      <c r="AD331">
        <f t="shared" si="136"/>
        <v>333</v>
      </c>
      <c r="AE331">
        <v>0.2777</v>
      </c>
      <c r="AF331">
        <f t="shared" si="137"/>
        <v>257</v>
      </c>
      <c r="AG331">
        <v>0.1143</v>
      </c>
      <c r="AH331">
        <f t="shared" si="138"/>
        <v>335</v>
      </c>
      <c r="AI331">
        <f t="shared" si="139"/>
        <v>305.41666666666669</v>
      </c>
      <c r="AJ331">
        <f>IF(C331=1,(AI331/Z331),REF)</f>
        <v>2186.232402767836</v>
      </c>
      <c r="AK331">
        <f t="shared" si="140"/>
        <v>324</v>
      </c>
      <c r="AL331">
        <f>IF(B331=1,(AI331/AC331),REF)</f>
        <v>2351.1675647934312</v>
      </c>
      <c r="AM331">
        <f t="shared" si="141"/>
        <v>333</v>
      </c>
      <c r="AN331">
        <f t="shared" si="142"/>
        <v>324</v>
      </c>
      <c r="AO331" t="str">
        <f t="shared" si="143"/>
        <v>Stetson</v>
      </c>
      <c r="AP331">
        <f t="shared" si="144"/>
        <v>7.3215127926009552E-2</v>
      </c>
      <c r="AQ331">
        <f t="shared" si="145"/>
        <v>6.7636850260364631E-2</v>
      </c>
      <c r="AR331">
        <f t="shared" si="146"/>
        <v>0.34601361040250234</v>
      </c>
      <c r="AS331" t="str">
        <f t="shared" si="147"/>
        <v>Stetson</v>
      </c>
      <c r="AT331">
        <f t="shared" si="148"/>
        <v>330</v>
      </c>
      <c r="AU331">
        <f t="shared" si="149"/>
        <v>329</v>
      </c>
      <c r="AV331">
        <v>332</v>
      </c>
      <c r="AW331" t="str">
        <f t="shared" si="150"/>
        <v>Stetson</v>
      </c>
      <c r="AX331" t="str">
        <f t="shared" si="151"/>
        <v/>
      </c>
      <c r="AY331">
        <v>330</v>
      </c>
      <c r="BG331" t="s">
        <v>355</v>
      </c>
      <c r="BH331">
        <v>626.24386360620929</v>
      </c>
    </row>
    <row r="332" spans="2:60" x14ac:dyDescent="0.25">
      <c r="B332">
        <v>1</v>
      </c>
      <c r="C332">
        <v>1</v>
      </c>
      <c r="D332" t="s">
        <v>43</v>
      </c>
      <c r="E332">
        <v>66.872600000000006</v>
      </c>
      <c r="F332">
        <v>282</v>
      </c>
      <c r="G332">
        <v>65.061199999999999</v>
      </c>
      <c r="H332">
        <v>300</v>
      </c>
      <c r="I332">
        <v>95.942599999999999</v>
      </c>
      <c r="J332">
        <v>317</v>
      </c>
      <c r="K332">
        <v>96.072699999999998</v>
      </c>
      <c r="L332">
        <v>312</v>
      </c>
      <c r="M332">
        <v>104.658</v>
      </c>
      <c r="N332">
        <v>209</v>
      </c>
      <c r="O332">
        <v>109.714</v>
      </c>
      <c r="P332">
        <v>277</v>
      </c>
      <c r="Q332">
        <v>-13.641</v>
      </c>
      <c r="R332">
        <v>316</v>
      </c>
      <c r="S332">
        <f t="shared" si="127"/>
        <v>-0.20398937681501841</v>
      </c>
      <c r="T332">
        <f t="shared" si="128"/>
        <v>315</v>
      </c>
      <c r="U332">
        <f t="shared" si="129"/>
        <v>617231.66954092414</v>
      </c>
      <c r="V332">
        <f t="shared" si="130"/>
        <v>318</v>
      </c>
      <c r="W332">
        <f t="shared" si="131"/>
        <v>27.489767682354159</v>
      </c>
      <c r="X332">
        <f t="shared" si="132"/>
        <v>319</v>
      </c>
      <c r="Y332">
        <f t="shared" si="133"/>
        <v>317</v>
      </c>
      <c r="Z332">
        <v>0.10249999999999999</v>
      </c>
      <c r="AA332">
        <f t="shared" si="134"/>
        <v>338</v>
      </c>
      <c r="AB332">
        <v>0.20519999999999999</v>
      </c>
      <c r="AC332">
        <f t="shared" si="135"/>
        <v>0.15384999999999999</v>
      </c>
      <c r="AD332">
        <f t="shared" si="136"/>
        <v>326</v>
      </c>
      <c r="AE332">
        <v>0.1444</v>
      </c>
      <c r="AF332">
        <f t="shared" si="137"/>
        <v>319</v>
      </c>
      <c r="AG332">
        <v>9.6100000000000005E-2</v>
      </c>
      <c r="AH332">
        <f t="shared" si="138"/>
        <v>339</v>
      </c>
      <c r="AI332">
        <f t="shared" si="139"/>
        <v>322.33333333333331</v>
      </c>
      <c r="AJ332">
        <f>IF(C332=1,(AI332/Z332),REF)</f>
        <v>3144.7154471544713</v>
      </c>
      <c r="AK332">
        <f t="shared" si="140"/>
        <v>338</v>
      </c>
      <c r="AL332">
        <f>IF(B332=1,(AI332/AC332),REF)</f>
        <v>2095.1142888094464</v>
      </c>
      <c r="AM332">
        <f t="shared" si="141"/>
        <v>326</v>
      </c>
      <c r="AN332">
        <f t="shared" si="142"/>
        <v>326</v>
      </c>
      <c r="AO332" t="str">
        <f t="shared" si="143"/>
        <v>Arkansas Pine Bluff</v>
      </c>
      <c r="AP332">
        <f t="shared" si="144"/>
        <v>5.1801195419339856E-2</v>
      </c>
      <c r="AQ332">
        <f t="shared" si="145"/>
        <v>8.1036245378451596E-2</v>
      </c>
      <c r="AR332">
        <f t="shared" si="146"/>
        <v>0.33799961200738809</v>
      </c>
      <c r="AS332" t="str">
        <f t="shared" si="147"/>
        <v>Arkansas Pine Bluff</v>
      </c>
      <c r="AT332">
        <f t="shared" si="148"/>
        <v>331</v>
      </c>
      <c r="AU332">
        <f t="shared" si="149"/>
        <v>327.66666666666669</v>
      </c>
      <c r="AV332">
        <v>328</v>
      </c>
      <c r="AW332" t="str">
        <f t="shared" si="150"/>
        <v>Arkansas Pine Bluff</v>
      </c>
      <c r="AX332" t="str">
        <f t="shared" si="151"/>
        <v/>
      </c>
      <c r="AY332">
        <v>331</v>
      </c>
      <c r="BG332" t="s">
        <v>356</v>
      </c>
      <c r="BH332">
        <v>390.14178323341901</v>
      </c>
    </row>
    <row r="333" spans="2:60" x14ac:dyDescent="0.25">
      <c r="B333">
        <v>1</v>
      </c>
      <c r="C333">
        <v>1</v>
      </c>
      <c r="D333" t="s">
        <v>319</v>
      </c>
      <c r="E333">
        <v>71.857299999999995</v>
      </c>
      <c r="F333">
        <v>48</v>
      </c>
      <c r="G333">
        <v>68.146799999999999</v>
      </c>
      <c r="H333">
        <v>138</v>
      </c>
      <c r="I333">
        <v>89.936800000000005</v>
      </c>
      <c r="J333">
        <v>343</v>
      </c>
      <c r="K333">
        <v>89.420199999999994</v>
      </c>
      <c r="L333">
        <v>344</v>
      </c>
      <c r="M333">
        <v>106.3</v>
      </c>
      <c r="N333">
        <v>254</v>
      </c>
      <c r="O333">
        <v>104.608</v>
      </c>
      <c r="P333">
        <v>178</v>
      </c>
      <c r="Q333">
        <v>-15.1881</v>
      </c>
      <c r="R333">
        <v>322</v>
      </c>
      <c r="S333">
        <f t="shared" si="127"/>
        <v>-0.211360571577279</v>
      </c>
      <c r="T333">
        <f t="shared" si="128"/>
        <v>317</v>
      </c>
      <c r="U333">
        <f t="shared" si="129"/>
        <v>574568.97087050055</v>
      </c>
      <c r="V333">
        <f t="shared" si="130"/>
        <v>338</v>
      </c>
      <c r="W333">
        <f t="shared" si="131"/>
        <v>23.704617039147696</v>
      </c>
      <c r="X333">
        <f t="shared" si="132"/>
        <v>136</v>
      </c>
      <c r="Y333">
        <f t="shared" si="133"/>
        <v>226.5</v>
      </c>
      <c r="Z333">
        <v>0.11899999999999999</v>
      </c>
      <c r="AA333">
        <f t="shared" si="134"/>
        <v>333</v>
      </c>
      <c r="AB333">
        <v>0.15340000000000001</v>
      </c>
      <c r="AC333">
        <f t="shared" si="135"/>
        <v>0.13619999999999999</v>
      </c>
      <c r="AD333">
        <f t="shared" si="136"/>
        <v>332</v>
      </c>
      <c r="AE333">
        <v>0.128</v>
      </c>
      <c r="AF333">
        <f t="shared" si="137"/>
        <v>325</v>
      </c>
      <c r="AG333">
        <v>0.10979999999999999</v>
      </c>
      <c r="AH333">
        <f t="shared" si="138"/>
        <v>337</v>
      </c>
      <c r="AI333">
        <f t="shared" si="139"/>
        <v>312.58333333333331</v>
      </c>
      <c r="AJ333">
        <f>IF(C333=1,(AI333/Z333),REF)</f>
        <v>2626.7507002801121</v>
      </c>
      <c r="AK333">
        <f t="shared" si="140"/>
        <v>332</v>
      </c>
      <c r="AL333">
        <f>IF(B333=1,(AI333/AC333),REF)</f>
        <v>2295.031815956926</v>
      </c>
      <c r="AM333">
        <f t="shared" si="141"/>
        <v>331</v>
      </c>
      <c r="AN333">
        <f t="shared" si="142"/>
        <v>331</v>
      </c>
      <c r="AO333" t="str">
        <f t="shared" si="143"/>
        <v>Tennessee Tech</v>
      </c>
      <c r="AP333">
        <f t="shared" si="144"/>
        <v>6.1232096290135464E-2</v>
      </c>
      <c r="AQ333">
        <f t="shared" si="145"/>
        <v>7.1088740313690335E-2</v>
      </c>
      <c r="AR333">
        <f t="shared" si="146"/>
        <v>0.33747320571927347</v>
      </c>
      <c r="AS333" t="str">
        <f t="shared" si="147"/>
        <v>Tennessee Tech</v>
      </c>
      <c r="AT333">
        <f t="shared" si="148"/>
        <v>332</v>
      </c>
      <c r="AU333">
        <f t="shared" si="149"/>
        <v>331.66666666666669</v>
      </c>
      <c r="AV333">
        <v>333</v>
      </c>
      <c r="AW333" t="str">
        <f t="shared" si="150"/>
        <v>Tennessee Tech</v>
      </c>
      <c r="AX333" t="str">
        <f t="shared" si="151"/>
        <v/>
      </c>
      <c r="AY333">
        <v>332</v>
      </c>
      <c r="BG333" t="s">
        <v>357</v>
      </c>
      <c r="BH333">
        <v>44.877938772058407</v>
      </c>
    </row>
    <row r="334" spans="2:60" x14ac:dyDescent="0.25">
      <c r="B334">
        <v>1</v>
      </c>
      <c r="C334">
        <v>1</v>
      </c>
      <c r="D334" t="s">
        <v>301</v>
      </c>
      <c r="E334">
        <v>68.058000000000007</v>
      </c>
      <c r="F334">
        <v>230</v>
      </c>
      <c r="G334">
        <v>65.541700000000006</v>
      </c>
      <c r="H334">
        <v>280</v>
      </c>
      <c r="I334">
        <v>94.619900000000001</v>
      </c>
      <c r="J334">
        <v>326</v>
      </c>
      <c r="K334">
        <v>93.713800000000006</v>
      </c>
      <c r="L334">
        <v>331</v>
      </c>
      <c r="M334">
        <v>107.99</v>
      </c>
      <c r="N334">
        <v>283</v>
      </c>
      <c r="O334">
        <v>112.123</v>
      </c>
      <c r="P334">
        <v>315</v>
      </c>
      <c r="Q334">
        <v>-18.409099999999999</v>
      </c>
      <c r="R334">
        <v>335</v>
      </c>
      <c r="S334">
        <f t="shared" si="127"/>
        <v>-0.27049281495195271</v>
      </c>
      <c r="T334">
        <f t="shared" si="128"/>
        <v>337</v>
      </c>
      <c r="U334">
        <f t="shared" si="129"/>
        <v>597704.16113592568</v>
      </c>
      <c r="V334">
        <f t="shared" si="130"/>
        <v>332</v>
      </c>
      <c r="W334">
        <f t="shared" si="131"/>
        <v>27.96612873763317</v>
      </c>
      <c r="X334">
        <f t="shared" si="132"/>
        <v>328</v>
      </c>
      <c r="Y334">
        <f t="shared" si="133"/>
        <v>332.5</v>
      </c>
      <c r="Z334">
        <v>9.1200000000000003E-2</v>
      </c>
      <c r="AA334">
        <f t="shared" si="134"/>
        <v>341</v>
      </c>
      <c r="AB334">
        <v>0.2341</v>
      </c>
      <c r="AC334">
        <f t="shared" si="135"/>
        <v>0.16265000000000002</v>
      </c>
      <c r="AD334">
        <f t="shared" si="136"/>
        <v>324</v>
      </c>
      <c r="AE334">
        <v>6.6400000000000001E-2</v>
      </c>
      <c r="AF334">
        <f t="shared" si="137"/>
        <v>340</v>
      </c>
      <c r="AG334">
        <v>0.13200000000000001</v>
      </c>
      <c r="AH334">
        <f t="shared" si="138"/>
        <v>330</v>
      </c>
      <c r="AI334">
        <f t="shared" si="139"/>
        <v>332.58333333333331</v>
      </c>
      <c r="AJ334">
        <f>IF(C334=1,(AI334/Z334),REF)</f>
        <v>3646.7470760233914</v>
      </c>
      <c r="AK334">
        <f t="shared" si="140"/>
        <v>341</v>
      </c>
      <c r="AL334">
        <f>IF(B334=1,(AI334/AC334),REF)</f>
        <v>2044.7791781944868</v>
      </c>
      <c r="AM334">
        <f t="shared" si="141"/>
        <v>325</v>
      </c>
      <c r="AN334">
        <f t="shared" si="142"/>
        <v>324</v>
      </c>
      <c r="AO334" t="str">
        <f t="shared" si="143"/>
        <v>Southern</v>
      </c>
      <c r="AP334">
        <f t="shared" si="144"/>
        <v>4.5412804834687147E-2</v>
      </c>
      <c r="AQ334">
        <f t="shared" si="145"/>
        <v>8.5879994572576612E-2</v>
      </c>
      <c r="AR334">
        <f t="shared" si="146"/>
        <v>0.33642198199626322</v>
      </c>
      <c r="AS334" t="str">
        <f t="shared" si="147"/>
        <v>Southern</v>
      </c>
      <c r="AT334">
        <f t="shared" si="148"/>
        <v>333</v>
      </c>
      <c r="AU334">
        <f t="shared" si="149"/>
        <v>327</v>
      </c>
      <c r="AV334">
        <v>326</v>
      </c>
      <c r="AW334" t="str">
        <f t="shared" si="150"/>
        <v>Southern</v>
      </c>
      <c r="AX334" t="str">
        <f t="shared" si="151"/>
        <v/>
      </c>
      <c r="AY334">
        <v>333</v>
      </c>
      <c r="BG334" t="s">
        <v>358</v>
      </c>
      <c r="BH334">
        <v>126.32725292676287</v>
      </c>
    </row>
    <row r="335" spans="2:60" x14ac:dyDescent="0.25">
      <c r="B335">
        <v>1</v>
      </c>
      <c r="C335">
        <v>1</v>
      </c>
      <c r="D335" t="s">
        <v>184</v>
      </c>
      <c r="E335">
        <v>64.408100000000005</v>
      </c>
      <c r="F335">
        <v>343</v>
      </c>
      <c r="G335">
        <v>63.904600000000002</v>
      </c>
      <c r="H335">
        <v>329</v>
      </c>
      <c r="I335">
        <v>92.327299999999994</v>
      </c>
      <c r="J335">
        <v>336</v>
      </c>
      <c r="K335">
        <v>93.08</v>
      </c>
      <c r="L335">
        <v>333</v>
      </c>
      <c r="M335">
        <v>109.279</v>
      </c>
      <c r="N335">
        <v>300</v>
      </c>
      <c r="O335">
        <v>111.726</v>
      </c>
      <c r="P335">
        <v>311</v>
      </c>
      <c r="Q335">
        <v>-18.6462</v>
      </c>
      <c r="R335">
        <v>337</v>
      </c>
      <c r="S335">
        <f t="shared" si="127"/>
        <v>-0.28949774950666141</v>
      </c>
      <c r="T335">
        <f t="shared" si="128"/>
        <v>342</v>
      </c>
      <c r="U335">
        <f t="shared" si="129"/>
        <v>558024.46163984004</v>
      </c>
      <c r="V335">
        <f t="shared" si="130"/>
        <v>344</v>
      </c>
      <c r="W335">
        <f t="shared" si="131"/>
        <v>29.383688602015155</v>
      </c>
      <c r="X335">
        <f t="shared" si="132"/>
        <v>343</v>
      </c>
      <c r="Y335">
        <f t="shared" si="133"/>
        <v>342.5</v>
      </c>
      <c r="Z335">
        <v>0.1303</v>
      </c>
      <c r="AA335">
        <f t="shared" si="134"/>
        <v>327</v>
      </c>
      <c r="AB335">
        <v>0.1132</v>
      </c>
      <c r="AC335">
        <f t="shared" si="135"/>
        <v>0.12175</v>
      </c>
      <c r="AD335">
        <f t="shared" si="136"/>
        <v>336</v>
      </c>
      <c r="AE335">
        <v>8.5099999999999995E-2</v>
      </c>
      <c r="AF335">
        <f t="shared" si="137"/>
        <v>335</v>
      </c>
      <c r="AG335">
        <v>9.4299999999999995E-2</v>
      </c>
      <c r="AH335">
        <f t="shared" si="138"/>
        <v>341</v>
      </c>
      <c r="AI335">
        <f t="shared" si="139"/>
        <v>340.08333333333331</v>
      </c>
      <c r="AJ335">
        <f>IF(C335=1,(AI335/Z335),REF)</f>
        <v>2610.0025581990276</v>
      </c>
      <c r="AK335">
        <f t="shared" si="140"/>
        <v>331</v>
      </c>
      <c r="AL335">
        <f>IF(B335=1,(AI335/AC335),REF)</f>
        <v>2793.2922655715261</v>
      </c>
      <c r="AM335">
        <f t="shared" si="141"/>
        <v>337</v>
      </c>
      <c r="AN335">
        <f t="shared" si="142"/>
        <v>331</v>
      </c>
      <c r="AO335" t="str">
        <f t="shared" si="143"/>
        <v>Maine</v>
      </c>
      <c r="AP335">
        <f t="shared" si="144"/>
        <v>6.7089472087109428E-2</v>
      </c>
      <c r="AQ335">
        <f t="shared" si="145"/>
        <v>6.2310310315081642E-2</v>
      </c>
      <c r="AR335">
        <f t="shared" si="146"/>
        <v>0.33447327310855501</v>
      </c>
      <c r="AS335" t="str">
        <f t="shared" si="147"/>
        <v>Maine</v>
      </c>
      <c r="AT335">
        <f t="shared" si="148"/>
        <v>334</v>
      </c>
      <c r="AU335">
        <f t="shared" si="149"/>
        <v>333.66666666666669</v>
      </c>
      <c r="AV335">
        <v>335</v>
      </c>
      <c r="AW335" t="str">
        <f t="shared" si="150"/>
        <v>Maine</v>
      </c>
      <c r="AX335" t="str">
        <f t="shared" si="151"/>
        <v/>
      </c>
      <c r="AY335">
        <v>334</v>
      </c>
      <c r="BG335" t="s">
        <v>359</v>
      </c>
      <c r="BH335">
        <v>60.478199718706051</v>
      </c>
    </row>
    <row r="336" spans="2:60" x14ac:dyDescent="0.25">
      <c r="B336">
        <v>1</v>
      </c>
      <c r="C336">
        <v>1</v>
      </c>
      <c r="D336" t="s">
        <v>35</v>
      </c>
      <c r="E336">
        <v>68.421400000000006</v>
      </c>
      <c r="F336">
        <v>210</v>
      </c>
      <c r="G336">
        <v>67.059700000000007</v>
      </c>
      <c r="H336">
        <v>198</v>
      </c>
      <c r="I336">
        <v>95.307500000000005</v>
      </c>
      <c r="J336">
        <v>322</v>
      </c>
      <c r="K336">
        <v>94.597800000000007</v>
      </c>
      <c r="L336">
        <v>326</v>
      </c>
      <c r="M336">
        <v>106.197</v>
      </c>
      <c r="N336">
        <v>250</v>
      </c>
      <c r="O336">
        <v>110.961</v>
      </c>
      <c r="P336">
        <v>304</v>
      </c>
      <c r="Q336">
        <v>-16.363299999999999</v>
      </c>
      <c r="R336">
        <v>329</v>
      </c>
      <c r="S336">
        <f t="shared" si="127"/>
        <v>-0.23915324737582089</v>
      </c>
      <c r="T336">
        <f t="shared" si="128"/>
        <v>329</v>
      </c>
      <c r="U336">
        <f t="shared" si="129"/>
        <v>612285.57663162367</v>
      </c>
      <c r="V336">
        <f t="shared" si="130"/>
        <v>322</v>
      </c>
      <c r="W336">
        <f t="shared" si="131"/>
        <v>27.357765523673486</v>
      </c>
      <c r="X336">
        <f t="shared" si="132"/>
        <v>310</v>
      </c>
      <c r="Y336">
        <f t="shared" si="133"/>
        <v>319.5</v>
      </c>
      <c r="Z336">
        <v>0.10979999999999999</v>
      </c>
      <c r="AA336">
        <f t="shared" si="134"/>
        <v>336</v>
      </c>
      <c r="AB336">
        <v>0.17119999999999999</v>
      </c>
      <c r="AC336">
        <f t="shared" si="135"/>
        <v>0.14049999999999999</v>
      </c>
      <c r="AD336">
        <f t="shared" si="136"/>
        <v>331</v>
      </c>
      <c r="AE336">
        <v>8.8499999999999995E-2</v>
      </c>
      <c r="AF336">
        <f t="shared" si="137"/>
        <v>333</v>
      </c>
      <c r="AG336">
        <v>0.1075</v>
      </c>
      <c r="AH336">
        <f t="shared" si="138"/>
        <v>338</v>
      </c>
      <c r="AI336">
        <f t="shared" si="139"/>
        <v>328.75</v>
      </c>
      <c r="AJ336">
        <f>IF(C336=1,(AI336/Z336),REF)</f>
        <v>2994.0801457194902</v>
      </c>
      <c r="AK336">
        <f t="shared" si="140"/>
        <v>337</v>
      </c>
      <c r="AL336">
        <f>IF(B336=1,(AI336/AC336),REF)</f>
        <v>2339.857651245552</v>
      </c>
      <c r="AM336">
        <f t="shared" si="141"/>
        <v>332</v>
      </c>
      <c r="AN336">
        <f t="shared" si="142"/>
        <v>331</v>
      </c>
      <c r="AO336" t="str">
        <f t="shared" si="143"/>
        <v>Alabama St.</v>
      </c>
      <c r="AP336">
        <f t="shared" si="144"/>
        <v>5.5763503288716793E-2</v>
      </c>
      <c r="AQ336">
        <f t="shared" si="145"/>
        <v>7.319138453489106E-2</v>
      </c>
      <c r="AR336">
        <f t="shared" si="146"/>
        <v>0.33401281140056943</v>
      </c>
      <c r="AS336" t="str">
        <f t="shared" si="147"/>
        <v>Alabama St.</v>
      </c>
      <c r="AT336">
        <f t="shared" si="148"/>
        <v>335</v>
      </c>
      <c r="AU336">
        <f t="shared" si="149"/>
        <v>332.33333333333331</v>
      </c>
      <c r="AV336">
        <v>334</v>
      </c>
      <c r="AW336" t="str">
        <f t="shared" si="150"/>
        <v>Alabama St.</v>
      </c>
      <c r="AX336" t="str">
        <f t="shared" si="151"/>
        <v/>
      </c>
      <c r="AY336">
        <v>335</v>
      </c>
      <c r="BG336" t="s">
        <v>360</v>
      </c>
      <c r="BH336">
        <v>1.6390923526097425</v>
      </c>
    </row>
    <row r="337" spans="2:60" x14ac:dyDescent="0.25">
      <c r="B337">
        <v>1</v>
      </c>
      <c r="C337">
        <v>1</v>
      </c>
      <c r="D337" t="s">
        <v>163</v>
      </c>
      <c r="E337">
        <v>70.542299999999997</v>
      </c>
      <c r="F337">
        <v>93</v>
      </c>
      <c r="G337">
        <v>68.102400000000003</v>
      </c>
      <c r="H337">
        <v>141</v>
      </c>
      <c r="I337">
        <v>88.0685</v>
      </c>
      <c r="J337">
        <v>349</v>
      </c>
      <c r="K337">
        <v>91.648399999999995</v>
      </c>
      <c r="L337">
        <v>339</v>
      </c>
      <c r="M337">
        <v>109.371</v>
      </c>
      <c r="N337">
        <v>304</v>
      </c>
      <c r="O337">
        <v>110.794</v>
      </c>
      <c r="P337">
        <v>301</v>
      </c>
      <c r="Q337">
        <v>-19.146100000000001</v>
      </c>
      <c r="R337">
        <v>339</v>
      </c>
      <c r="S337">
        <f t="shared" si="127"/>
        <v>-0.27140595075578772</v>
      </c>
      <c r="T337">
        <f t="shared" si="128"/>
        <v>338</v>
      </c>
      <c r="U337">
        <f t="shared" si="129"/>
        <v>592515.05604659417</v>
      </c>
      <c r="V337">
        <f t="shared" si="130"/>
        <v>333</v>
      </c>
      <c r="W337">
        <f t="shared" si="131"/>
        <v>26.47136715327537</v>
      </c>
      <c r="X337">
        <f t="shared" si="132"/>
        <v>273</v>
      </c>
      <c r="Y337">
        <f t="shared" si="133"/>
        <v>305.5</v>
      </c>
      <c r="Z337">
        <v>0.1169</v>
      </c>
      <c r="AA337">
        <f t="shared" si="134"/>
        <v>334</v>
      </c>
      <c r="AB337">
        <v>0.1075</v>
      </c>
      <c r="AC337">
        <f t="shared" si="135"/>
        <v>0.11219999999999999</v>
      </c>
      <c r="AD337">
        <f t="shared" si="136"/>
        <v>337</v>
      </c>
      <c r="AE337">
        <v>9.2799999999999994E-2</v>
      </c>
      <c r="AF337">
        <f t="shared" si="137"/>
        <v>331</v>
      </c>
      <c r="AG337">
        <v>0.1217</v>
      </c>
      <c r="AH337">
        <f t="shared" si="138"/>
        <v>333</v>
      </c>
      <c r="AI337">
        <f t="shared" si="139"/>
        <v>329.58333333333331</v>
      </c>
      <c r="AJ337">
        <f>IF(C337=1,(AI337/Z337),REF)</f>
        <v>2819.3612774451094</v>
      </c>
      <c r="AK337">
        <f t="shared" si="140"/>
        <v>334</v>
      </c>
      <c r="AL337">
        <f>IF(B337=1,(AI337/AC337),REF)</f>
        <v>2937.4628639334524</v>
      </c>
      <c r="AM337">
        <f t="shared" si="141"/>
        <v>338</v>
      </c>
      <c r="AN337">
        <f t="shared" si="142"/>
        <v>334</v>
      </c>
      <c r="AO337" t="str">
        <f t="shared" si="143"/>
        <v>Kennesaw St.</v>
      </c>
      <c r="AP337">
        <f t="shared" si="144"/>
        <v>5.9727383547328733E-2</v>
      </c>
      <c r="AQ337">
        <f t="shared" si="145"/>
        <v>5.7134469668820818E-2</v>
      </c>
      <c r="AR337">
        <f t="shared" si="146"/>
        <v>0.32111242431930631</v>
      </c>
      <c r="AS337" t="str">
        <f t="shared" si="147"/>
        <v>Kennesaw St.</v>
      </c>
      <c r="AT337">
        <f t="shared" si="148"/>
        <v>336</v>
      </c>
      <c r="AU337">
        <f t="shared" si="149"/>
        <v>335.66666666666669</v>
      </c>
      <c r="AV337">
        <v>337</v>
      </c>
      <c r="AW337" t="str">
        <f t="shared" si="150"/>
        <v>Kennesaw St.</v>
      </c>
      <c r="AX337" t="str">
        <f t="shared" si="151"/>
        <v/>
      </c>
      <c r="AY337">
        <v>336</v>
      </c>
      <c r="BG337" t="s">
        <v>361</v>
      </c>
      <c r="BH337">
        <v>9.258262460975347</v>
      </c>
    </row>
    <row r="338" spans="2:60" x14ac:dyDescent="0.25">
      <c r="B338">
        <v>1</v>
      </c>
      <c r="C338">
        <v>1</v>
      </c>
      <c r="D338" t="s">
        <v>347</v>
      </c>
      <c r="E338">
        <v>69.582899999999995</v>
      </c>
      <c r="F338">
        <v>138</v>
      </c>
      <c r="G338">
        <v>67.909300000000002</v>
      </c>
      <c r="H338">
        <v>146</v>
      </c>
      <c r="I338">
        <v>93.922300000000007</v>
      </c>
      <c r="J338">
        <v>329</v>
      </c>
      <c r="K338">
        <v>92.783000000000001</v>
      </c>
      <c r="L338">
        <v>335</v>
      </c>
      <c r="M338">
        <v>109.708</v>
      </c>
      <c r="N338">
        <v>311</v>
      </c>
      <c r="O338">
        <v>111.327</v>
      </c>
      <c r="P338">
        <v>308</v>
      </c>
      <c r="Q338">
        <v>-18.544</v>
      </c>
      <c r="R338">
        <v>336</v>
      </c>
      <c r="S338">
        <f t="shared" si="127"/>
        <v>-0.2665022584571784</v>
      </c>
      <c r="T338">
        <f t="shared" si="128"/>
        <v>335</v>
      </c>
      <c r="U338">
        <f t="shared" si="129"/>
        <v>599017.27367937809</v>
      </c>
      <c r="V338">
        <f t="shared" si="130"/>
        <v>329</v>
      </c>
      <c r="W338">
        <f t="shared" si="131"/>
        <v>27.043212750173041</v>
      </c>
      <c r="X338">
        <f t="shared" si="132"/>
        <v>299</v>
      </c>
      <c r="Y338">
        <f t="shared" si="133"/>
        <v>317</v>
      </c>
      <c r="Z338">
        <v>9.5799999999999996E-2</v>
      </c>
      <c r="AA338">
        <f t="shared" si="134"/>
        <v>339</v>
      </c>
      <c r="AB338">
        <v>0.15720000000000001</v>
      </c>
      <c r="AC338">
        <f t="shared" si="135"/>
        <v>0.1265</v>
      </c>
      <c r="AD338">
        <f t="shared" si="136"/>
        <v>335</v>
      </c>
      <c r="AE338">
        <v>8.0600000000000005E-2</v>
      </c>
      <c r="AF338">
        <f t="shared" si="137"/>
        <v>337</v>
      </c>
      <c r="AG338">
        <v>0.13400000000000001</v>
      </c>
      <c r="AH338">
        <f t="shared" si="138"/>
        <v>329</v>
      </c>
      <c r="AI338">
        <f t="shared" si="139"/>
        <v>330.33333333333331</v>
      </c>
      <c r="AJ338">
        <f>IF(C338=1,(AI338/Z338),REF)</f>
        <v>3448.1558803061935</v>
      </c>
      <c r="AK338">
        <f t="shared" si="140"/>
        <v>339</v>
      </c>
      <c r="AL338">
        <f>IF(B338=1,(AI338/AC338),REF)</f>
        <v>2611.33069828722</v>
      </c>
      <c r="AM338">
        <f t="shared" si="141"/>
        <v>335</v>
      </c>
      <c r="AN338">
        <f t="shared" si="142"/>
        <v>335</v>
      </c>
      <c r="AO338" t="str">
        <f t="shared" si="143"/>
        <v>USC Upstate</v>
      </c>
      <c r="AP338">
        <f t="shared" si="144"/>
        <v>4.7971231992351572E-2</v>
      </c>
      <c r="AQ338">
        <f t="shared" si="145"/>
        <v>6.5178884006479754E-2</v>
      </c>
      <c r="AR338">
        <f t="shared" si="146"/>
        <v>0.31699324169247028</v>
      </c>
      <c r="AS338" t="str">
        <f t="shared" si="147"/>
        <v>USC Upstate</v>
      </c>
      <c r="AT338">
        <f t="shared" si="148"/>
        <v>337</v>
      </c>
      <c r="AU338">
        <f t="shared" si="149"/>
        <v>335.66666666666669</v>
      </c>
      <c r="AV338">
        <v>336</v>
      </c>
      <c r="AW338" t="str">
        <f t="shared" si="150"/>
        <v>USC Upstate</v>
      </c>
      <c r="AX338" t="str">
        <f t="shared" si="151"/>
        <v/>
      </c>
      <c r="AY338">
        <v>337</v>
      </c>
      <c r="BG338" t="s">
        <v>362</v>
      </c>
      <c r="BH338">
        <v>1242.4553479778281</v>
      </c>
    </row>
    <row r="339" spans="2:60" x14ac:dyDescent="0.25">
      <c r="B339">
        <v>1</v>
      </c>
      <c r="C339">
        <v>1</v>
      </c>
      <c r="D339" t="s">
        <v>211</v>
      </c>
      <c r="E339">
        <v>73.570099999999996</v>
      </c>
      <c r="F339">
        <v>20</v>
      </c>
      <c r="G339">
        <v>71.918700000000001</v>
      </c>
      <c r="H339">
        <v>22</v>
      </c>
      <c r="I339">
        <v>96.123699999999999</v>
      </c>
      <c r="J339">
        <v>316</v>
      </c>
      <c r="K339">
        <v>92.470699999999994</v>
      </c>
      <c r="L339">
        <v>337</v>
      </c>
      <c r="M339">
        <v>103.20399999999999</v>
      </c>
      <c r="N339">
        <v>174</v>
      </c>
      <c r="O339">
        <v>110.512</v>
      </c>
      <c r="P339">
        <v>296</v>
      </c>
      <c r="Q339">
        <v>-18.041599999999999</v>
      </c>
      <c r="R339">
        <v>334</v>
      </c>
      <c r="S339">
        <f t="shared" si="127"/>
        <v>-0.24522598175073851</v>
      </c>
      <c r="T339">
        <f t="shared" si="128"/>
        <v>331</v>
      </c>
      <c r="U339">
        <f t="shared" si="129"/>
        <v>629085.44455714501</v>
      </c>
      <c r="V339">
        <f t="shared" si="130"/>
        <v>309</v>
      </c>
      <c r="W339">
        <f t="shared" si="131"/>
        <v>25.278642937339644</v>
      </c>
      <c r="X339">
        <f t="shared" si="132"/>
        <v>213</v>
      </c>
      <c r="Y339">
        <f t="shared" si="133"/>
        <v>272</v>
      </c>
      <c r="Z339">
        <v>0.1067</v>
      </c>
      <c r="AA339">
        <f t="shared" si="134"/>
        <v>337</v>
      </c>
      <c r="AB339">
        <v>0.1176</v>
      </c>
      <c r="AC339">
        <f t="shared" si="135"/>
        <v>0.11215</v>
      </c>
      <c r="AD339">
        <f t="shared" si="136"/>
        <v>338</v>
      </c>
      <c r="AE339">
        <v>8.8800000000000004E-2</v>
      </c>
      <c r="AF339">
        <f t="shared" si="137"/>
        <v>332</v>
      </c>
      <c r="AG339">
        <v>0.2296</v>
      </c>
      <c r="AH339">
        <f t="shared" si="138"/>
        <v>288</v>
      </c>
      <c r="AI339">
        <f t="shared" si="139"/>
        <v>311.66666666666669</v>
      </c>
      <c r="AJ339">
        <f>IF(C339=1,(AI339/Z339),REF)</f>
        <v>2920.9621993127148</v>
      </c>
      <c r="AK339">
        <f t="shared" si="140"/>
        <v>336</v>
      </c>
      <c r="AL339">
        <f>IF(B339=1,(AI339/AC339),REF)</f>
        <v>2779.0161985436175</v>
      </c>
      <c r="AM339">
        <f t="shared" si="141"/>
        <v>336</v>
      </c>
      <c r="AN339">
        <f t="shared" si="142"/>
        <v>336</v>
      </c>
      <c r="AO339" t="str">
        <f t="shared" si="143"/>
        <v>Morgan St.</v>
      </c>
      <c r="AP339">
        <f t="shared" si="144"/>
        <v>5.4323266667313998E-2</v>
      </c>
      <c r="AQ339">
        <f t="shared" si="145"/>
        <v>5.7426553456455094E-2</v>
      </c>
      <c r="AR339">
        <f t="shared" si="146"/>
        <v>0.31541818969959612</v>
      </c>
      <c r="AS339" t="str">
        <f t="shared" si="147"/>
        <v>Morgan St.</v>
      </c>
      <c r="AT339">
        <f t="shared" si="148"/>
        <v>338</v>
      </c>
      <c r="AU339">
        <f t="shared" si="149"/>
        <v>337.33333333333331</v>
      </c>
      <c r="AV339">
        <v>338</v>
      </c>
      <c r="AW339" t="str">
        <f t="shared" si="150"/>
        <v>Morgan St.</v>
      </c>
      <c r="AX339" t="str">
        <f t="shared" si="151"/>
        <v/>
      </c>
      <c r="AY339">
        <v>338</v>
      </c>
      <c r="BG339" t="s">
        <v>363</v>
      </c>
      <c r="BH339">
        <v>1518.5849782107152</v>
      </c>
    </row>
    <row r="340" spans="2:60" x14ac:dyDescent="0.25">
      <c r="B340">
        <v>1</v>
      </c>
      <c r="C340">
        <v>1</v>
      </c>
      <c r="D340" t="s">
        <v>150</v>
      </c>
      <c r="E340">
        <v>66.570899999999995</v>
      </c>
      <c r="F340">
        <v>292</v>
      </c>
      <c r="G340">
        <v>64.804599999999994</v>
      </c>
      <c r="H340">
        <v>310</v>
      </c>
      <c r="I340">
        <v>96.388999999999996</v>
      </c>
      <c r="J340">
        <v>312</v>
      </c>
      <c r="K340">
        <v>97.373199999999997</v>
      </c>
      <c r="L340">
        <v>293</v>
      </c>
      <c r="M340">
        <v>117.005</v>
      </c>
      <c r="N340">
        <v>350</v>
      </c>
      <c r="O340">
        <v>120.24</v>
      </c>
      <c r="P340">
        <v>353</v>
      </c>
      <c r="Q340">
        <v>-22.867100000000001</v>
      </c>
      <c r="R340">
        <v>345</v>
      </c>
      <c r="S340">
        <f t="shared" si="127"/>
        <v>-0.34349543118689996</v>
      </c>
      <c r="T340">
        <f t="shared" si="128"/>
        <v>345</v>
      </c>
      <c r="U340">
        <f t="shared" si="129"/>
        <v>631194.65639450715</v>
      </c>
      <c r="V340">
        <f t="shared" si="130"/>
        <v>308</v>
      </c>
      <c r="W340">
        <f t="shared" si="131"/>
        <v>31.973775384852292</v>
      </c>
      <c r="X340">
        <f t="shared" si="132"/>
        <v>353</v>
      </c>
      <c r="Y340">
        <f t="shared" si="133"/>
        <v>349</v>
      </c>
      <c r="Z340">
        <v>0.12570000000000001</v>
      </c>
      <c r="AA340">
        <f t="shared" si="134"/>
        <v>331</v>
      </c>
      <c r="AB340">
        <v>6.0900000000000003E-2</v>
      </c>
      <c r="AC340">
        <f t="shared" si="135"/>
        <v>9.3300000000000008E-2</v>
      </c>
      <c r="AD340">
        <f t="shared" si="136"/>
        <v>342</v>
      </c>
      <c r="AE340">
        <v>6.5299999999999997E-2</v>
      </c>
      <c r="AF340">
        <f t="shared" si="137"/>
        <v>341</v>
      </c>
      <c r="AG340">
        <v>0.14799999999999999</v>
      </c>
      <c r="AH340">
        <f t="shared" si="138"/>
        <v>325</v>
      </c>
      <c r="AI340">
        <f t="shared" si="139"/>
        <v>335</v>
      </c>
      <c r="AJ340">
        <f>IF(C340=1,(AI340/Z340),REF)</f>
        <v>2665.0755767700875</v>
      </c>
      <c r="AK340">
        <f t="shared" si="140"/>
        <v>333</v>
      </c>
      <c r="AL340">
        <f>IF(B340=1,(AI340/AC340),REF)</f>
        <v>3590.5680600214359</v>
      </c>
      <c r="AM340">
        <f t="shared" si="141"/>
        <v>342</v>
      </c>
      <c r="AN340">
        <f t="shared" si="142"/>
        <v>333</v>
      </c>
      <c r="AO340" t="str">
        <f t="shared" si="143"/>
        <v>Incarnate Word</v>
      </c>
      <c r="AP340">
        <f t="shared" si="144"/>
        <v>6.4585998306077586E-2</v>
      </c>
      <c r="AQ340">
        <f t="shared" si="145"/>
        <v>4.6565890173457733E-2</v>
      </c>
      <c r="AR340">
        <f t="shared" si="146"/>
        <v>0.31474202889819725</v>
      </c>
      <c r="AS340" t="str">
        <f t="shared" si="147"/>
        <v>Incarnate Word</v>
      </c>
      <c r="AT340">
        <f t="shared" si="148"/>
        <v>339</v>
      </c>
      <c r="AU340">
        <f t="shared" si="149"/>
        <v>338</v>
      </c>
      <c r="AV340">
        <v>339</v>
      </c>
      <c r="AW340" t="str">
        <f t="shared" si="150"/>
        <v>Incarnate Word</v>
      </c>
      <c r="AX340" t="str">
        <f t="shared" si="151"/>
        <v/>
      </c>
      <c r="AY340">
        <v>339</v>
      </c>
      <c r="BG340" t="s">
        <v>364</v>
      </c>
      <c r="BH340">
        <v>424.08013488049193</v>
      </c>
    </row>
    <row r="341" spans="2:60" x14ac:dyDescent="0.25">
      <c r="B341">
        <v>1</v>
      </c>
      <c r="C341">
        <v>1</v>
      </c>
      <c r="D341" t="s">
        <v>295</v>
      </c>
      <c r="E341">
        <v>68.883600000000001</v>
      </c>
      <c r="F341">
        <v>178</v>
      </c>
      <c r="G341">
        <v>66.792400000000001</v>
      </c>
      <c r="H341">
        <v>211</v>
      </c>
      <c r="I341">
        <v>98.345699999999994</v>
      </c>
      <c r="J341">
        <v>285</v>
      </c>
      <c r="K341">
        <v>97.866500000000002</v>
      </c>
      <c r="L341">
        <v>290</v>
      </c>
      <c r="M341">
        <v>110.79900000000001</v>
      </c>
      <c r="N341">
        <v>324</v>
      </c>
      <c r="O341">
        <v>116.685</v>
      </c>
      <c r="P341">
        <v>348</v>
      </c>
      <c r="Q341">
        <v>-18.818899999999999</v>
      </c>
      <c r="R341">
        <v>338</v>
      </c>
      <c r="S341">
        <f t="shared" si="127"/>
        <v>-0.27319274834648594</v>
      </c>
      <c r="T341">
        <f t="shared" si="128"/>
        <v>339</v>
      </c>
      <c r="U341">
        <f t="shared" si="129"/>
        <v>659756.91378314013</v>
      </c>
      <c r="V341">
        <f t="shared" si="130"/>
        <v>289</v>
      </c>
      <c r="W341">
        <f t="shared" si="131"/>
        <v>29.451553836633803</v>
      </c>
      <c r="X341">
        <f t="shared" si="132"/>
        <v>344</v>
      </c>
      <c r="Y341">
        <f t="shared" si="133"/>
        <v>341.5</v>
      </c>
      <c r="Z341">
        <v>0.11559999999999999</v>
      </c>
      <c r="AA341">
        <f t="shared" si="134"/>
        <v>335</v>
      </c>
      <c r="AB341">
        <v>8.5900000000000004E-2</v>
      </c>
      <c r="AC341">
        <f t="shared" si="135"/>
        <v>0.10075000000000001</v>
      </c>
      <c r="AD341">
        <f t="shared" si="136"/>
        <v>340</v>
      </c>
      <c r="AE341">
        <v>0.11409999999999999</v>
      </c>
      <c r="AF341">
        <f t="shared" si="137"/>
        <v>326</v>
      </c>
      <c r="AG341">
        <v>0.1203</v>
      </c>
      <c r="AH341">
        <f t="shared" si="138"/>
        <v>334</v>
      </c>
      <c r="AI341">
        <f t="shared" si="139"/>
        <v>328.25</v>
      </c>
      <c r="AJ341">
        <f>IF(C341=1,(AI341/Z341),REF)</f>
        <v>2839.5328719723184</v>
      </c>
      <c r="AK341">
        <f t="shared" si="140"/>
        <v>335</v>
      </c>
      <c r="AL341">
        <f>IF(B341=1,(AI341/AC341),REF)</f>
        <v>3258.0645161290322</v>
      </c>
      <c r="AM341">
        <f t="shared" si="141"/>
        <v>340</v>
      </c>
      <c r="AN341">
        <f t="shared" si="142"/>
        <v>335</v>
      </c>
      <c r="AO341" t="str">
        <f t="shared" si="143"/>
        <v>South Carolina St.</v>
      </c>
      <c r="AP341">
        <f t="shared" si="144"/>
        <v>5.9021085969953334E-2</v>
      </c>
      <c r="AQ341">
        <f t="shared" si="145"/>
        <v>5.0775203062443125E-2</v>
      </c>
      <c r="AR341">
        <f t="shared" si="146"/>
        <v>0.31320094694368678</v>
      </c>
      <c r="AS341" t="str">
        <f t="shared" si="147"/>
        <v>South Carolina St.</v>
      </c>
      <c r="AT341">
        <f t="shared" si="148"/>
        <v>340</v>
      </c>
      <c r="AU341">
        <f t="shared" si="149"/>
        <v>338.33333333333331</v>
      </c>
      <c r="AV341">
        <v>340</v>
      </c>
      <c r="AW341" t="str">
        <f t="shared" si="150"/>
        <v>South Carolina St.</v>
      </c>
      <c r="AX341" t="str">
        <f t="shared" si="151"/>
        <v/>
      </c>
      <c r="AY341">
        <v>340</v>
      </c>
      <c r="BG341" t="s">
        <v>365</v>
      </c>
      <c r="BH341">
        <v>84.135208487540098</v>
      </c>
    </row>
    <row r="342" spans="2:60" x14ac:dyDescent="0.25">
      <c r="B342">
        <v>1</v>
      </c>
      <c r="C342">
        <v>1</v>
      </c>
      <c r="D342" t="s">
        <v>285</v>
      </c>
      <c r="E342">
        <v>71.208299999999994</v>
      </c>
      <c r="F342">
        <v>71</v>
      </c>
      <c r="G342">
        <v>69.136099999999999</v>
      </c>
      <c r="H342">
        <v>90</v>
      </c>
      <c r="I342">
        <v>90.572800000000001</v>
      </c>
      <c r="J342">
        <v>341</v>
      </c>
      <c r="K342">
        <v>91.734099999999998</v>
      </c>
      <c r="L342">
        <v>338</v>
      </c>
      <c r="M342">
        <v>114.426</v>
      </c>
      <c r="N342">
        <v>345</v>
      </c>
      <c r="O342">
        <v>113.583</v>
      </c>
      <c r="P342">
        <v>333</v>
      </c>
      <c r="Q342">
        <v>-21.849299999999999</v>
      </c>
      <c r="R342">
        <v>343</v>
      </c>
      <c r="S342">
        <f t="shared" si="127"/>
        <v>-0.30683080483595315</v>
      </c>
      <c r="T342">
        <f t="shared" si="128"/>
        <v>343</v>
      </c>
      <c r="U342">
        <f t="shared" si="129"/>
        <v>599228.17702442524</v>
      </c>
      <c r="V342">
        <f t="shared" si="130"/>
        <v>328</v>
      </c>
      <c r="W342">
        <f t="shared" si="131"/>
        <v>27.287937940290423</v>
      </c>
      <c r="X342">
        <f t="shared" si="132"/>
        <v>307</v>
      </c>
      <c r="Y342">
        <f t="shared" si="133"/>
        <v>325</v>
      </c>
      <c r="Z342">
        <v>8.7999999999999995E-2</v>
      </c>
      <c r="AA342">
        <f t="shared" si="134"/>
        <v>342</v>
      </c>
      <c r="AB342">
        <v>0.12559999999999999</v>
      </c>
      <c r="AC342">
        <f t="shared" si="135"/>
        <v>0.10679999999999999</v>
      </c>
      <c r="AD342">
        <f t="shared" si="136"/>
        <v>339</v>
      </c>
      <c r="AE342">
        <v>3.5700000000000003E-2</v>
      </c>
      <c r="AF342">
        <f t="shared" si="137"/>
        <v>351</v>
      </c>
      <c r="AG342">
        <v>0.18490000000000001</v>
      </c>
      <c r="AH342">
        <f t="shared" si="138"/>
        <v>313</v>
      </c>
      <c r="AI342">
        <f t="shared" si="139"/>
        <v>333.16666666666669</v>
      </c>
      <c r="AJ342">
        <f>IF(C342=1,(AI342/Z342),REF)</f>
        <v>3785.984848484849</v>
      </c>
      <c r="AK342">
        <f t="shared" si="140"/>
        <v>342</v>
      </c>
      <c r="AL342">
        <f>IF(B342=1,(AI342/AC342),REF)</f>
        <v>3119.5380774032465</v>
      </c>
      <c r="AM342">
        <f t="shared" si="141"/>
        <v>339</v>
      </c>
      <c r="AN342">
        <f t="shared" si="142"/>
        <v>339</v>
      </c>
      <c r="AO342" t="str">
        <f t="shared" si="143"/>
        <v>San Jose St.</v>
      </c>
      <c r="AP342">
        <f t="shared" si="144"/>
        <v>4.3655486972967145E-2</v>
      </c>
      <c r="AQ342">
        <f t="shared" si="145"/>
        <v>5.4058601428088542E-2</v>
      </c>
      <c r="AR342">
        <f t="shared" si="146"/>
        <v>0.29893094539960186</v>
      </c>
      <c r="AS342" t="str">
        <f t="shared" si="147"/>
        <v>San Jose St.</v>
      </c>
      <c r="AT342">
        <f t="shared" si="148"/>
        <v>341</v>
      </c>
      <c r="AU342">
        <f t="shared" si="149"/>
        <v>339.66666666666669</v>
      </c>
      <c r="AV342">
        <v>341</v>
      </c>
      <c r="AW342" t="str">
        <f t="shared" si="150"/>
        <v>San Jose St.</v>
      </c>
      <c r="AX342" t="str">
        <f t="shared" si="151"/>
        <v/>
      </c>
      <c r="AY342">
        <v>341</v>
      </c>
      <c r="BG342" t="s">
        <v>366</v>
      </c>
      <c r="BH342">
        <v>583.38585654859457</v>
      </c>
    </row>
    <row r="343" spans="2:60" x14ac:dyDescent="0.25">
      <c r="B343">
        <v>1</v>
      </c>
      <c r="C343">
        <v>1</v>
      </c>
      <c r="D343" t="s">
        <v>242</v>
      </c>
      <c r="E343">
        <v>69.641999999999996</v>
      </c>
      <c r="F343">
        <v>135</v>
      </c>
      <c r="G343">
        <v>68.430199999999999</v>
      </c>
      <c r="H343">
        <v>121</v>
      </c>
      <c r="I343">
        <v>90.707899999999995</v>
      </c>
      <c r="J343">
        <v>340</v>
      </c>
      <c r="K343">
        <v>89.892600000000002</v>
      </c>
      <c r="L343">
        <v>341</v>
      </c>
      <c r="M343">
        <v>106.357</v>
      </c>
      <c r="N343">
        <v>256</v>
      </c>
      <c r="O343">
        <v>109.621</v>
      </c>
      <c r="P343">
        <v>276</v>
      </c>
      <c r="Q343">
        <v>-19.7288</v>
      </c>
      <c r="R343">
        <v>340</v>
      </c>
      <c r="S343">
        <f t="shared" si="127"/>
        <v>-0.28328307630452881</v>
      </c>
      <c r="T343">
        <f t="shared" si="128"/>
        <v>340</v>
      </c>
      <c r="U343">
        <f t="shared" si="129"/>
        <v>562754.68415975594</v>
      </c>
      <c r="V343">
        <f t="shared" si="130"/>
        <v>340</v>
      </c>
      <c r="W343">
        <f t="shared" si="131"/>
        <v>26.360811793741824</v>
      </c>
      <c r="X343">
        <f t="shared" si="132"/>
        <v>267</v>
      </c>
      <c r="Y343">
        <f t="shared" si="133"/>
        <v>303.5</v>
      </c>
      <c r="Z343">
        <v>9.4200000000000006E-2</v>
      </c>
      <c r="AA343">
        <f t="shared" si="134"/>
        <v>340</v>
      </c>
      <c r="AB343">
        <v>7.7799999999999994E-2</v>
      </c>
      <c r="AC343">
        <f t="shared" si="135"/>
        <v>8.5999999999999993E-2</v>
      </c>
      <c r="AD343">
        <f t="shared" si="136"/>
        <v>344</v>
      </c>
      <c r="AE343">
        <v>9.5699999999999993E-2</v>
      </c>
      <c r="AF343">
        <f t="shared" si="137"/>
        <v>329</v>
      </c>
      <c r="AG343">
        <v>4.9399999999999999E-2</v>
      </c>
      <c r="AH343">
        <f t="shared" si="138"/>
        <v>348</v>
      </c>
      <c r="AI343">
        <f t="shared" si="139"/>
        <v>334.08333333333331</v>
      </c>
      <c r="AJ343">
        <f>IF(C343=1,(AI343/Z343),REF)</f>
        <v>3546.5322009907991</v>
      </c>
      <c r="AK343">
        <f t="shared" si="140"/>
        <v>340</v>
      </c>
      <c r="AL343">
        <f>IF(B343=1,(AI343/AC343),REF)</f>
        <v>3884.6899224806202</v>
      </c>
      <c r="AM343">
        <f t="shared" si="141"/>
        <v>343</v>
      </c>
      <c r="AN343">
        <f t="shared" si="142"/>
        <v>340</v>
      </c>
      <c r="AO343" t="str">
        <f t="shared" si="143"/>
        <v>Northwestern St.</v>
      </c>
      <c r="AP343">
        <f t="shared" si="144"/>
        <v>4.7037536048158662E-2</v>
      </c>
      <c r="AQ343">
        <f t="shared" si="145"/>
        <v>4.258585759081434E-2</v>
      </c>
      <c r="AR343">
        <f t="shared" si="146"/>
        <v>0.28877298067278856</v>
      </c>
      <c r="AS343" t="str">
        <f t="shared" si="147"/>
        <v>Northwestern St.</v>
      </c>
      <c r="AT343">
        <f t="shared" si="148"/>
        <v>342</v>
      </c>
      <c r="AU343">
        <f t="shared" si="149"/>
        <v>342</v>
      </c>
      <c r="AV343">
        <v>342</v>
      </c>
      <c r="AW343" t="str">
        <f t="shared" si="150"/>
        <v>Northwestern St.</v>
      </c>
      <c r="AX343" t="str">
        <f t="shared" si="151"/>
        <v/>
      </c>
      <c r="AY343">
        <v>342</v>
      </c>
      <c r="BG343" t="s">
        <v>367</v>
      </c>
      <c r="BH343">
        <v>509.5904613789528</v>
      </c>
    </row>
    <row r="344" spans="2:60" x14ac:dyDescent="0.25">
      <c r="B344">
        <v>1</v>
      </c>
      <c r="C344">
        <v>1</v>
      </c>
      <c r="D344" t="s">
        <v>145</v>
      </c>
      <c r="E344">
        <v>66.859499999999997</v>
      </c>
      <c r="F344">
        <v>284</v>
      </c>
      <c r="G344">
        <v>65.188900000000004</v>
      </c>
      <c r="H344">
        <v>293</v>
      </c>
      <c r="I344">
        <v>98.159099999999995</v>
      </c>
      <c r="J344">
        <v>288</v>
      </c>
      <c r="K344">
        <v>94.784499999999994</v>
      </c>
      <c r="L344">
        <v>322</v>
      </c>
      <c r="M344">
        <v>117.087</v>
      </c>
      <c r="N344">
        <v>351</v>
      </c>
      <c r="O344">
        <v>118.682</v>
      </c>
      <c r="P344">
        <v>352</v>
      </c>
      <c r="Q344">
        <v>-23.897099999999998</v>
      </c>
      <c r="R344">
        <v>347</v>
      </c>
      <c r="S344">
        <f t="shared" si="127"/>
        <v>-0.35742863766555255</v>
      </c>
      <c r="T344">
        <f t="shared" si="128"/>
        <v>348</v>
      </c>
      <c r="U344">
        <f t="shared" si="129"/>
        <v>600672.53024439479</v>
      </c>
      <c r="V344">
        <f t="shared" si="130"/>
        <v>327</v>
      </c>
      <c r="W344">
        <f t="shared" si="131"/>
        <v>31.178315372364423</v>
      </c>
      <c r="X344">
        <f t="shared" si="132"/>
        <v>351</v>
      </c>
      <c r="Y344">
        <f t="shared" si="133"/>
        <v>349.5</v>
      </c>
      <c r="Z344">
        <v>8.2100000000000006E-2</v>
      </c>
      <c r="AA344">
        <f t="shared" si="134"/>
        <v>343</v>
      </c>
      <c r="AB344">
        <v>8.4400000000000003E-2</v>
      </c>
      <c r="AC344">
        <f t="shared" si="135"/>
        <v>8.3250000000000005E-2</v>
      </c>
      <c r="AD344">
        <f t="shared" si="136"/>
        <v>345</v>
      </c>
      <c r="AE344">
        <v>4.2900000000000001E-2</v>
      </c>
      <c r="AF344">
        <f t="shared" si="137"/>
        <v>348</v>
      </c>
      <c r="AG344">
        <v>0.19500000000000001</v>
      </c>
      <c r="AH344">
        <f t="shared" si="138"/>
        <v>305</v>
      </c>
      <c r="AI344">
        <f t="shared" si="139"/>
        <v>337.08333333333331</v>
      </c>
      <c r="AJ344">
        <f>IF(C344=1,(AI344/Z344),REF)</f>
        <v>4105.7653268371896</v>
      </c>
      <c r="AK344">
        <f t="shared" si="140"/>
        <v>343</v>
      </c>
      <c r="AL344">
        <f>IF(B344=1,(AI344/AC344),REF)</f>
        <v>4049.0490490490488</v>
      </c>
      <c r="AM344">
        <f t="shared" si="141"/>
        <v>345</v>
      </c>
      <c r="AN344">
        <f t="shared" si="142"/>
        <v>343</v>
      </c>
      <c r="AO344" t="str">
        <f t="shared" si="143"/>
        <v>Idaho</v>
      </c>
      <c r="AP344">
        <f t="shared" si="144"/>
        <v>4.0399668075022287E-2</v>
      </c>
      <c r="AQ344">
        <f t="shared" si="145"/>
        <v>4.1053625901594504E-2</v>
      </c>
      <c r="AR344">
        <f t="shared" si="146"/>
        <v>0.2779402619529418</v>
      </c>
      <c r="AS344" t="str">
        <f t="shared" si="147"/>
        <v>Idaho</v>
      </c>
      <c r="AT344">
        <f t="shared" si="148"/>
        <v>343</v>
      </c>
      <c r="AU344">
        <f t="shared" si="149"/>
        <v>343.66666666666669</v>
      </c>
      <c r="AV344">
        <v>344</v>
      </c>
      <c r="AW344" t="str">
        <f t="shared" si="150"/>
        <v>Idaho</v>
      </c>
      <c r="AX344" t="str">
        <f t="shared" si="151"/>
        <v/>
      </c>
      <c r="AY344">
        <v>343</v>
      </c>
      <c r="BG344" t="s">
        <v>368</v>
      </c>
      <c r="BH344">
        <v>217.75928848084922</v>
      </c>
    </row>
    <row r="345" spans="2:60" x14ac:dyDescent="0.25">
      <c r="B345">
        <v>1</v>
      </c>
      <c r="C345">
        <v>1</v>
      </c>
      <c r="D345" t="s">
        <v>89</v>
      </c>
      <c r="E345">
        <v>71.775300000000001</v>
      </c>
      <c r="F345">
        <v>52</v>
      </c>
      <c r="G345">
        <v>70.059299999999993</v>
      </c>
      <c r="H345">
        <v>61</v>
      </c>
      <c r="I345">
        <v>88.582599999999999</v>
      </c>
      <c r="J345">
        <v>348</v>
      </c>
      <c r="K345">
        <v>88.508300000000006</v>
      </c>
      <c r="L345">
        <v>349</v>
      </c>
      <c r="M345">
        <v>105.33499999999999</v>
      </c>
      <c r="N345">
        <v>236</v>
      </c>
      <c r="O345">
        <v>109.06399999999999</v>
      </c>
      <c r="P345">
        <v>264</v>
      </c>
      <c r="Q345">
        <v>-20.555800000000001</v>
      </c>
      <c r="R345">
        <v>342</v>
      </c>
      <c r="S345">
        <f t="shared" si="127"/>
        <v>-0.28638960756694831</v>
      </c>
      <c r="T345">
        <f t="shared" si="128"/>
        <v>341</v>
      </c>
      <c r="U345">
        <f t="shared" si="129"/>
        <v>562267.54346283048</v>
      </c>
      <c r="V345">
        <f t="shared" si="130"/>
        <v>341</v>
      </c>
      <c r="W345">
        <f t="shared" si="131"/>
        <v>25.369695715978622</v>
      </c>
      <c r="X345">
        <f t="shared" si="132"/>
        <v>221</v>
      </c>
      <c r="Y345">
        <f t="shared" si="133"/>
        <v>281</v>
      </c>
      <c r="Z345">
        <v>7.8200000000000006E-2</v>
      </c>
      <c r="AA345">
        <f t="shared" si="134"/>
        <v>344</v>
      </c>
      <c r="AB345">
        <v>7.2300000000000003E-2</v>
      </c>
      <c r="AC345">
        <f t="shared" si="135"/>
        <v>7.5250000000000011E-2</v>
      </c>
      <c r="AD345">
        <f t="shared" si="136"/>
        <v>349</v>
      </c>
      <c r="AE345">
        <v>7.0499999999999993E-2</v>
      </c>
      <c r="AF345">
        <f t="shared" si="137"/>
        <v>339</v>
      </c>
      <c r="AG345">
        <v>7.0199999999999999E-2</v>
      </c>
      <c r="AH345">
        <f t="shared" si="138"/>
        <v>344</v>
      </c>
      <c r="AI345">
        <f t="shared" si="139"/>
        <v>332.5</v>
      </c>
      <c r="AJ345">
        <f>IF(C345=1,(AI345/Z345),REF)</f>
        <v>4251.9181585677743</v>
      </c>
      <c r="AK345">
        <f t="shared" si="140"/>
        <v>344</v>
      </c>
      <c r="AL345">
        <f>IF(B345=1,(AI345/AC345),REF)</f>
        <v>4418.6046511627901</v>
      </c>
      <c r="AM345">
        <f t="shared" si="141"/>
        <v>349</v>
      </c>
      <c r="AN345">
        <f t="shared" si="142"/>
        <v>344</v>
      </c>
      <c r="AO345" t="str">
        <f t="shared" si="143"/>
        <v>Coppin St.</v>
      </c>
      <c r="AP345">
        <f t="shared" si="144"/>
        <v>3.8346198450090088E-2</v>
      </c>
      <c r="AQ345">
        <f t="shared" si="145"/>
        <v>3.6785831046015856E-2</v>
      </c>
      <c r="AR345">
        <f t="shared" si="146"/>
        <v>0.26910269668857895</v>
      </c>
      <c r="AS345" t="str">
        <f t="shared" si="147"/>
        <v>Coppin St.</v>
      </c>
      <c r="AT345">
        <f t="shared" si="148"/>
        <v>344</v>
      </c>
      <c r="AU345">
        <f t="shared" si="149"/>
        <v>345.66666666666669</v>
      </c>
      <c r="AV345">
        <v>346</v>
      </c>
      <c r="AW345" t="str">
        <f t="shared" si="150"/>
        <v>Coppin St.</v>
      </c>
      <c r="AX345" t="str">
        <f t="shared" si="151"/>
        <v/>
      </c>
      <c r="AY345">
        <v>344</v>
      </c>
      <c r="BG345" t="s">
        <v>369</v>
      </c>
      <c r="BH345">
        <v>1183.376009454402</v>
      </c>
    </row>
    <row r="346" spans="2:60" x14ac:dyDescent="0.25">
      <c r="B346">
        <v>1</v>
      </c>
      <c r="C346">
        <v>1</v>
      </c>
      <c r="D346" t="s">
        <v>287</v>
      </c>
      <c r="E346">
        <v>77.5839</v>
      </c>
      <c r="F346">
        <v>3</v>
      </c>
      <c r="G346">
        <v>74.745599999999996</v>
      </c>
      <c r="H346">
        <v>3</v>
      </c>
      <c r="I346">
        <v>96.864000000000004</v>
      </c>
      <c r="J346">
        <v>309</v>
      </c>
      <c r="K346">
        <v>96.190299999999993</v>
      </c>
      <c r="L346">
        <v>309</v>
      </c>
      <c r="M346">
        <v>110.90600000000001</v>
      </c>
      <c r="N346">
        <v>325</v>
      </c>
      <c r="O346">
        <v>115.95699999999999</v>
      </c>
      <c r="P346">
        <v>347</v>
      </c>
      <c r="Q346">
        <v>-19.766999999999999</v>
      </c>
      <c r="R346">
        <v>341</v>
      </c>
      <c r="S346">
        <f t="shared" si="127"/>
        <v>-0.25477837541036219</v>
      </c>
      <c r="T346">
        <f t="shared" si="128"/>
        <v>334</v>
      </c>
      <c r="U346">
        <f t="shared" si="129"/>
        <v>717850.76153497712</v>
      </c>
      <c r="V346">
        <f t="shared" si="130"/>
        <v>220</v>
      </c>
      <c r="W346">
        <f t="shared" si="131"/>
        <v>25.888300821689743</v>
      </c>
      <c r="X346">
        <f t="shared" si="132"/>
        <v>245</v>
      </c>
      <c r="Y346">
        <f t="shared" si="133"/>
        <v>289.5</v>
      </c>
      <c r="Z346">
        <v>5.4199999999999998E-2</v>
      </c>
      <c r="AA346">
        <f t="shared" si="134"/>
        <v>347</v>
      </c>
      <c r="AB346">
        <v>0.1328</v>
      </c>
      <c r="AC346">
        <f t="shared" si="135"/>
        <v>9.35E-2</v>
      </c>
      <c r="AD346">
        <f t="shared" si="136"/>
        <v>341</v>
      </c>
      <c r="AE346">
        <v>7.9799999999999996E-2</v>
      </c>
      <c r="AF346">
        <f t="shared" si="137"/>
        <v>338</v>
      </c>
      <c r="AG346">
        <v>4.8099999999999997E-2</v>
      </c>
      <c r="AH346">
        <f t="shared" si="138"/>
        <v>349</v>
      </c>
      <c r="AI346">
        <f t="shared" si="139"/>
        <v>311.91666666666669</v>
      </c>
      <c r="AJ346">
        <f>IF(C346=1,(AI346/Z346),REF)</f>
        <v>5754.9200492004929</v>
      </c>
      <c r="AK346">
        <f t="shared" si="140"/>
        <v>347</v>
      </c>
      <c r="AL346">
        <f>IF(B346=1,(AI346/AC346),REF)</f>
        <v>3336.0071301247772</v>
      </c>
      <c r="AM346">
        <f t="shared" si="141"/>
        <v>341</v>
      </c>
      <c r="AN346">
        <f t="shared" si="142"/>
        <v>341</v>
      </c>
      <c r="AO346" t="str">
        <f t="shared" si="143"/>
        <v>Savannah St.</v>
      </c>
      <c r="AP346">
        <f t="shared" si="144"/>
        <v>2.5785134979939256E-2</v>
      </c>
      <c r="AQ346">
        <f t="shared" si="145"/>
        <v>4.7010134740444139E-2</v>
      </c>
      <c r="AR346">
        <f t="shared" si="146"/>
        <v>0.26572307255341709</v>
      </c>
      <c r="AS346" t="str">
        <f t="shared" si="147"/>
        <v>Savannah St.</v>
      </c>
      <c r="AT346">
        <f t="shared" si="148"/>
        <v>345</v>
      </c>
      <c r="AU346">
        <f t="shared" si="149"/>
        <v>342.33333333333331</v>
      </c>
      <c r="AV346">
        <v>343</v>
      </c>
      <c r="AW346" t="str">
        <f t="shared" si="150"/>
        <v>Savannah St.</v>
      </c>
      <c r="AX346" t="str">
        <f t="shared" si="151"/>
        <v/>
      </c>
      <c r="AY346">
        <v>345</v>
      </c>
      <c r="BG346" t="s">
        <v>370</v>
      </c>
      <c r="BH346">
        <v>966.40457469621151</v>
      </c>
    </row>
    <row r="347" spans="2:60" x14ac:dyDescent="0.25">
      <c r="B347">
        <v>1</v>
      </c>
      <c r="C347">
        <v>1</v>
      </c>
      <c r="D347" t="s">
        <v>34</v>
      </c>
      <c r="E347">
        <v>67.56</v>
      </c>
      <c r="F347">
        <v>252</v>
      </c>
      <c r="G347">
        <v>65.490499999999997</v>
      </c>
      <c r="H347">
        <v>282</v>
      </c>
      <c r="I347">
        <v>88.765699999999995</v>
      </c>
      <c r="J347">
        <v>347</v>
      </c>
      <c r="K347">
        <v>86.481800000000007</v>
      </c>
      <c r="L347">
        <v>350</v>
      </c>
      <c r="M347">
        <v>104.86199999999999</v>
      </c>
      <c r="N347">
        <v>219</v>
      </c>
      <c r="O347">
        <v>109.142</v>
      </c>
      <c r="P347">
        <v>265</v>
      </c>
      <c r="Q347">
        <v>-22.66</v>
      </c>
      <c r="R347">
        <v>344</v>
      </c>
      <c r="S347">
        <f t="shared" si="127"/>
        <v>-0.33540852575488439</v>
      </c>
      <c r="T347">
        <f t="shared" si="128"/>
        <v>344</v>
      </c>
      <c r="U347">
        <f t="shared" si="129"/>
        <v>505288.11296257447</v>
      </c>
      <c r="V347">
        <f t="shared" si="130"/>
        <v>350</v>
      </c>
      <c r="W347">
        <f t="shared" si="131"/>
        <v>26.983445996768015</v>
      </c>
      <c r="X347">
        <f t="shared" si="132"/>
        <v>294</v>
      </c>
      <c r="Y347">
        <f t="shared" si="133"/>
        <v>319</v>
      </c>
      <c r="Z347">
        <v>0.06</v>
      </c>
      <c r="AA347">
        <f t="shared" si="134"/>
        <v>346</v>
      </c>
      <c r="AB347">
        <v>0.1013</v>
      </c>
      <c r="AC347">
        <f t="shared" si="135"/>
        <v>8.0649999999999999E-2</v>
      </c>
      <c r="AD347">
        <f t="shared" si="136"/>
        <v>347</v>
      </c>
      <c r="AE347">
        <v>5.1299999999999998E-2</v>
      </c>
      <c r="AF347">
        <f t="shared" si="137"/>
        <v>344</v>
      </c>
      <c r="AG347">
        <v>7.8799999999999995E-2</v>
      </c>
      <c r="AH347">
        <f t="shared" si="138"/>
        <v>343</v>
      </c>
      <c r="AI347">
        <f t="shared" si="139"/>
        <v>341.16666666666669</v>
      </c>
      <c r="AJ347">
        <f>IF(C347=1,(AI347/Z347),REF)</f>
        <v>5686.1111111111113</v>
      </c>
      <c r="AK347">
        <f t="shared" si="140"/>
        <v>346</v>
      </c>
      <c r="AL347">
        <f>IF(B347=1,(AI347/AC347),REF)</f>
        <v>4230.212853895433</v>
      </c>
      <c r="AM347">
        <f t="shared" si="141"/>
        <v>346</v>
      </c>
      <c r="AN347">
        <f t="shared" si="142"/>
        <v>346</v>
      </c>
      <c r="AO347" t="str">
        <f t="shared" si="143"/>
        <v>Alabama A&amp;M</v>
      </c>
      <c r="AP347">
        <f t="shared" si="144"/>
        <v>2.8578785465378648E-2</v>
      </c>
      <c r="AQ347">
        <f t="shared" si="145"/>
        <v>3.9597770275962244E-2</v>
      </c>
      <c r="AR347">
        <f t="shared" si="146"/>
        <v>0.25884633759209213</v>
      </c>
      <c r="AS347" t="str">
        <f t="shared" si="147"/>
        <v>Alabama A&amp;M</v>
      </c>
      <c r="AT347">
        <f t="shared" si="148"/>
        <v>346</v>
      </c>
      <c r="AU347">
        <f t="shared" si="149"/>
        <v>346.33333333333331</v>
      </c>
      <c r="AV347">
        <v>348</v>
      </c>
      <c r="AW347" t="str">
        <f t="shared" si="150"/>
        <v>Alabama A&amp;M</v>
      </c>
      <c r="AX347" t="str">
        <f t="shared" si="151"/>
        <v/>
      </c>
      <c r="AY347">
        <v>346</v>
      </c>
      <c r="BG347" t="s">
        <v>371</v>
      </c>
      <c r="BH347">
        <v>185.86322961989987</v>
      </c>
    </row>
    <row r="348" spans="2:60" x14ac:dyDescent="0.25">
      <c r="B348">
        <v>1</v>
      </c>
      <c r="C348">
        <v>1</v>
      </c>
      <c r="D348" t="s">
        <v>342</v>
      </c>
      <c r="E348">
        <v>63.882100000000001</v>
      </c>
      <c r="F348">
        <v>349</v>
      </c>
      <c r="G348">
        <v>61.768900000000002</v>
      </c>
      <c r="H348">
        <v>350</v>
      </c>
      <c r="I348">
        <v>90.560199999999995</v>
      </c>
      <c r="J348">
        <v>342</v>
      </c>
      <c r="K348">
        <v>92.7624</v>
      </c>
      <c r="L348">
        <v>336</v>
      </c>
      <c r="M348">
        <v>117.11799999999999</v>
      </c>
      <c r="N348">
        <v>352</v>
      </c>
      <c r="O348">
        <v>116.875</v>
      </c>
      <c r="P348">
        <v>349</v>
      </c>
      <c r="Q348">
        <v>-24.113099999999999</v>
      </c>
      <c r="R348">
        <v>348</v>
      </c>
      <c r="S348">
        <f t="shared" si="127"/>
        <v>-0.37745471736214059</v>
      </c>
      <c r="T348">
        <f t="shared" si="128"/>
        <v>350</v>
      </c>
      <c r="U348">
        <f t="shared" si="129"/>
        <v>549696.70931018167</v>
      </c>
      <c r="V348">
        <f t="shared" si="130"/>
        <v>345</v>
      </c>
      <c r="W348">
        <f t="shared" si="131"/>
        <v>31.840172644987664</v>
      </c>
      <c r="X348">
        <f t="shared" si="132"/>
        <v>352</v>
      </c>
      <c r="Y348">
        <f t="shared" si="133"/>
        <v>351</v>
      </c>
      <c r="Z348">
        <v>5.3699999999999998E-2</v>
      </c>
      <c r="AA348">
        <f t="shared" si="134"/>
        <v>348</v>
      </c>
      <c r="AB348">
        <v>0.1101</v>
      </c>
      <c r="AC348">
        <f t="shared" si="135"/>
        <v>8.1900000000000001E-2</v>
      </c>
      <c r="AD348">
        <f t="shared" si="136"/>
        <v>346</v>
      </c>
      <c r="AE348">
        <v>4.6699999999999998E-2</v>
      </c>
      <c r="AF348">
        <f t="shared" si="137"/>
        <v>346</v>
      </c>
      <c r="AG348">
        <v>3.9600000000000003E-2</v>
      </c>
      <c r="AH348">
        <f t="shared" si="138"/>
        <v>351</v>
      </c>
      <c r="AI348">
        <f t="shared" si="139"/>
        <v>348.16666666666669</v>
      </c>
      <c r="AJ348">
        <f>IF(C348=1,(AI348/Z348),REF)</f>
        <v>6483.5505896958421</v>
      </c>
      <c r="AK348">
        <f t="shared" si="140"/>
        <v>348</v>
      </c>
      <c r="AL348">
        <f>IF(B348=1,(AI348/AC348),REF)</f>
        <v>4251.1192511192512</v>
      </c>
      <c r="AM348">
        <f t="shared" si="141"/>
        <v>347</v>
      </c>
      <c r="AN348">
        <f t="shared" si="142"/>
        <v>346</v>
      </c>
      <c r="AO348" t="str">
        <f t="shared" si="143"/>
        <v>UNC Asheville</v>
      </c>
      <c r="AP348">
        <f t="shared" si="144"/>
        <v>2.5244515930689777E-2</v>
      </c>
      <c r="AQ348">
        <f t="shared" si="145"/>
        <v>4.0191679550217886E-2</v>
      </c>
      <c r="AR348">
        <f t="shared" si="146"/>
        <v>0.25463331156758229</v>
      </c>
      <c r="AS348" t="str">
        <f t="shared" si="147"/>
        <v>UNC Asheville</v>
      </c>
      <c r="AT348">
        <f t="shared" si="148"/>
        <v>347</v>
      </c>
      <c r="AU348">
        <f t="shared" si="149"/>
        <v>346.33333333333331</v>
      </c>
      <c r="AV348">
        <v>347</v>
      </c>
      <c r="AW348" t="str">
        <f t="shared" si="150"/>
        <v>UNC Asheville</v>
      </c>
      <c r="AX348" t="str">
        <f t="shared" si="151"/>
        <v/>
      </c>
      <c r="AY348">
        <v>347</v>
      </c>
      <c r="BG348" t="s">
        <v>372</v>
      </c>
      <c r="BH348">
        <v>810.41004690573459</v>
      </c>
    </row>
    <row r="349" spans="2:60" x14ac:dyDescent="0.25">
      <c r="B349">
        <v>1</v>
      </c>
      <c r="C349">
        <v>1</v>
      </c>
      <c r="D349" t="s">
        <v>219</v>
      </c>
      <c r="E349">
        <v>66.119900000000001</v>
      </c>
      <c r="F349">
        <v>309</v>
      </c>
      <c r="G349">
        <v>65.4803</v>
      </c>
      <c r="H349">
        <v>283</v>
      </c>
      <c r="I349">
        <v>85.949399999999997</v>
      </c>
      <c r="J349">
        <v>350</v>
      </c>
      <c r="K349">
        <v>84.171300000000002</v>
      </c>
      <c r="L349">
        <v>353</v>
      </c>
      <c r="M349">
        <v>104.83</v>
      </c>
      <c r="N349">
        <v>218</v>
      </c>
      <c r="O349">
        <v>107.221</v>
      </c>
      <c r="P349">
        <v>235</v>
      </c>
      <c r="Q349">
        <v>-23.049499999999998</v>
      </c>
      <c r="R349">
        <v>346</v>
      </c>
      <c r="S349">
        <f t="shared" si="127"/>
        <v>-0.34860458046669762</v>
      </c>
      <c r="T349">
        <f t="shared" si="128"/>
        <v>346</v>
      </c>
      <c r="U349">
        <f t="shared" si="129"/>
        <v>468446.77953200846</v>
      </c>
      <c r="V349">
        <f t="shared" si="130"/>
        <v>353</v>
      </c>
      <c r="W349">
        <f t="shared" si="131"/>
        <v>26.798814176933274</v>
      </c>
      <c r="X349">
        <f t="shared" si="132"/>
        <v>289</v>
      </c>
      <c r="Y349">
        <f t="shared" si="133"/>
        <v>317.5</v>
      </c>
      <c r="Z349">
        <v>7.1099999999999997E-2</v>
      </c>
      <c r="AA349">
        <f t="shared" si="134"/>
        <v>345</v>
      </c>
      <c r="AB349">
        <v>4.8500000000000001E-2</v>
      </c>
      <c r="AC349">
        <f t="shared" si="135"/>
        <v>5.9799999999999999E-2</v>
      </c>
      <c r="AD349">
        <f t="shared" si="136"/>
        <v>350</v>
      </c>
      <c r="AE349">
        <v>0.15840000000000001</v>
      </c>
      <c r="AF349">
        <f t="shared" si="137"/>
        <v>312</v>
      </c>
      <c r="AG349">
        <v>5.04E-2</v>
      </c>
      <c r="AH349">
        <f t="shared" si="138"/>
        <v>347</v>
      </c>
      <c r="AI349">
        <f t="shared" si="139"/>
        <v>337.58333333333331</v>
      </c>
      <c r="AJ349">
        <f>IF(C349=1,(AI349/Z349),REF)</f>
        <v>4748.0075011720583</v>
      </c>
      <c r="AK349">
        <f t="shared" si="140"/>
        <v>345</v>
      </c>
      <c r="AL349">
        <f>IF(B349=1,(AI349/AC349),REF)</f>
        <v>5645.2062430323294</v>
      </c>
      <c r="AM349">
        <f t="shared" si="141"/>
        <v>350</v>
      </c>
      <c r="AN349">
        <f t="shared" si="142"/>
        <v>345</v>
      </c>
      <c r="AO349" t="str">
        <f t="shared" si="143"/>
        <v>New Hampshire</v>
      </c>
      <c r="AP349">
        <f t="shared" si="144"/>
        <v>3.4482005214705763E-2</v>
      </c>
      <c r="AQ349">
        <f t="shared" si="145"/>
        <v>2.8525665470061301E-2</v>
      </c>
      <c r="AR349">
        <f t="shared" si="146"/>
        <v>0.25081030226271478</v>
      </c>
      <c r="AS349" t="str">
        <f t="shared" si="147"/>
        <v>New Hampshire</v>
      </c>
      <c r="AT349">
        <f t="shared" si="148"/>
        <v>348</v>
      </c>
      <c r="AU349">
        <f t="shared" si="149"/>
        <v>347.66666666666669</v>
      </c>
      <c r="AV349">
        <v>349</v>
      </c>
      <c r="AW349" t="str">
        <f t="shared" si="150"/>
        <v>New Hampshire</v>
      </c>
      <c r="AX349" t="str">
        <f t="shared" si="151"/>
        <v/>
      </c>
      <c r="AY349">
        <v>348</v>
      </c>
      <c r="BG349" t="s">
        <v>373</v>
      </c>
      <c r="BH349">
        <v>126.51611606245395</v>
      </c>
    </row>
    <row r="350" spans="2:60" x14ac:dyDescent="0.25">
      <c r="B350">
        <v>1</v>
      </c>
      <c r="C350">
        <v>1</v>
      </c>
      <c r="D350" t="s">
        <v>37</v>
      </c>
      <c r="E350">
        <v>67.402000000000001</v>
      </c>
      <c r="F350">
        <v>260</v>
      </c>
      <c r="G350">
        <v>65.610500000000002</v>
      </c>
      <c r="H350">
        <v>277</v>
      </c>
      <c r="I350">
        <v>89.304100000000005</v>
      </c>
      <c r="J350">
        <v>346</v>
      </c>
      <c r="K350">
        <v>88.783799999999999</v>
      </c>
      <c r="L350">
        <v>348</v>
      </c>
      <c r="M350">
        <v>108.22</v>
      </c>
      <c r="N350">
        <v>288</v>
      </c>
      <c r="O350">
        <v>113.42700000000001</v>
      </c>
      <c r="P350">
        <v>332</v>
      </c>
      <c r="Q350">
        <v>-24.643000000000001</v>
      </c>
      <c r="R350">
        <v>349</v>
      </c>
      <c r="S350">
        <f t="shared" si="127"/>
        <v>-0.36561526364202851</v>
      </c>
      <c r="T350">
        <f t="shared" si="128"/>
        <v>349</v>
      </c>
      <c r="U350">
        <f t="shared" si="129"/>
        <v>531300.52092674084</v>
      </c>
      <c r="V350">
        <f t="shared" si="130"/>
        <v>348</v>
      </c>
      <c r="W350">
        <f t="shared" si="131"/>
        <v>28.765606134490998</v>
      </c>
      <c r="X350">
        <f t="shared" si="132"/>
        <v>338</v>
      </c>
      <c r="Y350">
        <f t="shared" si="133"/>
        <v>343.5</v>
      </c>
      <c r="Z350">
        <v>4.2299999999999997E-2</v>
      </c>
      <c r="AA350">
        <f t="shared" si="134"/>
        <v>350</v>
      </c>
      <c r="AB350">
        <v>0.13039999999999999</v>
      </c>
      <c r="AC350">
        <f t="shared" si="135"/>
        <v>8.6349999999999996E-2</v>
      </c>
      <c r="AD350">
        <f t="shared" si="136"/>
        <v>343</v>
      </c>
      <c r="AE350">
        <v>0.04</v>
      </c>
      <c r="AF350">
        <f t="shared" si="137"/>
        <v>349</v>
      </c>
      <c r="AG350">
        <v>5.3999999999999999E-2</v>
      </c>
      <c r="AH350">
        <f t="shared" si="138"/>
        <v>346</v>
      </c>
      <c r="AI350">
        <f t="shared" si="139"/>
        <v>346.41666666666669</v>
      </c>
      <c r="AJ350">
        <f>IF(C350=1,(AI350/Z350),REF)</f>
        <v>8189.5193065405838</v>
      </c>
      <c r="AK350">
        <f t="shared" si="140"/>
        <v>350</v>
      </c>
      <c r="AL350">
        <f>IF(B350=1,(AI350/AC350),REF)</f>
        <v>4011.7737888438528</v>
      </c>
      <c r="AM350">
        <f t="shared" si="141"/>
        <v>344</v>
      </c>
      <c r="AN350">
        <f t="shared" si="142"/>
        <v>343</v>
      </c>
      <c r="AO350" t="str">
        <f t="shared" si="143"/>
        <v>Alcorn St.</v>
      </c>
      <c r="AP350">
        <f t="shared" si="144"/>
        <v>1.9426232327911575E-2</v>
      </c>
      <c r="AQ350">
        <f t="shared" si="145"/>
        <v>4.2621750292837844E-2</v>
      </c>
      <c r="AR350">
        <f t="shared" si="146"/>
        <v>0.24927519693656833</v>
      </c>
      <c r="AS350" t="str">
        <f t="shared" si="147"/>
        <v>Alcorn St.</v>
      </c>
      <c r="AT350">
        <f t="shared" si="148"/>
        <v>349</v>
      </c>
      <c r="AU350">
        <f t="shared" si="149"/>
        <v>345</v>
      </c>
      <c r="AV350">
        <v>345</v>
      </c>
      <c r="AW350" t="str">
        <f t="shared" si="150"/>
        <v>Alcorn St.</v>
      </c>
      <c r="AX350" t="str">
        <f t="shared" si="151"/>
        <v/>
      </c>
      <c r="AY350">
        <v>349</v>
      </c>
      <c r="BG350" t="s">
        <v>374</v>
      </c>
      <c r="BH350">
        <v>617.25067385444743</v>
      </c>
    </row>
    <row r="351" spans="2:60" x14ac:dyDescent="0.25">
      <c r="B351">
        <v>1</v>
      </c>
      <c r="C351">
        <v>1</v>
      </c>
      <c r="D351" t="s">
        <v>204</v>
      </c>
      <c r="E351">
        <v>70.231999999999999</v>
      </c>
      <c r="F351">
        <v>105</v>
      </c>
      <c r="G351">
        <v>69.055099999999996</v>
      </c>
      <c r="H351">
        <v>95</v>
      </c>
      <c r="I351">
        <v>89.580600000000004</v>
      </c>
      <c r="J351">
        <v>344</v>
      </c>
      <c r="K351">
        <v>89.418000000000006</v>
      </c>
      <c r="L351">
        <v>345</v>
      </c>
      <c r="M351">
        <v>111.36499999999999</v>
      </c>
      <c r="N351">
        <v>330</v>
      </c>
      <c r="O351">
        <v>114.509</v>
      </c>
      <c r="P351">
        <v>339</v>
      </c>
      <c r="Q351">
        <v>-25.0914</v>
      </c>
      <c r="R351">
        <v>350</v>
      </c>
      <c r="S351">
        <f t="shared" si="127"/>
        <v>-0.35725879940767735</v>
      </c>
      <c r="T351">
        <f t="shared" si="128"/>
        <v>347</v>
      </c>
      <c r="U351">
        <f t="shared" si="129"/>
        <v>561545.48494396801</v>
      </c>
      <c r="V351">
        <f t="shared" si="130"/>
        <v>343</v>
      </c>
      <c r="W351">
        <f t="shared" si="131"/>
        <v>28.029048768757267</v>
      </c>
      <c r="X351">
        <f t="shared" si="132"/>
        <v>331</v>
      </c>
      <c r="Y351">
        <f t="shared" si="133"/>
        <v>339</v>
      </c>
      <c r="Z351">
        <v>4.65E-2</v>
      </c>
      <c r="AA351">
        <f t="shared" si="134"/>
        <v>349</v>
      </c>
      <c r="AB351">
        <v>0.1129</v>
      </c>
      <c r="AC351">
        <f t="shared" si="135"/>
        <v>7.9699999999999993E-2</v>
      </c>
      <c r="AD351">
        <f t="shared" si="136"/>
        <v>348</v>
      </c>
      <c r="AE351">
        <v>6.2E-2</v>
      </c>
      <c r="AF351">
        <f t="shared" si="137"/>
        <v>342</v>
      </c>
      <c r="AG351">
        <v>5.6300000000000003E-2</v>
      </c>
      <c r="AH351">
        <f t="shared" si="138"/>
        <v>345</v>
      </c>
      <c r="AI351">
        <f t="shared" si="139"/>
        <v>344</v>
      </c>
      <c r="AJ351">
        <f>IF(C351=1,(AI351/Z351),REF)</f>
        <v>7397.8494623655915</v>
      </c>
      <c r="AK351">
        <f t="shared" si="140"/>
        <v>349</v>
      </c>
      <c r="AL351">
        <f>IF(B351=1,(AI351/AC351),REF)</f>
        <v>4316.1856963613554</v>
      </c>
      <c r="AM351">
        <f t="shared" si="141"/>
        <v>348</v>
      </c>
      <c r="AN351">
        <f t="shared" si="142"/>
        <v>348</v>
      </c>
      <c r="AO351" t="str">
        <f t="shared" si="143"/>
        <v>Mississippi Valley St.</v>
      </c>
      <c r="AP351">
        <f t="shared" si="144"/>
        <v>2.1573293700308117E-2</v>
      </c>
      <c r="AQ351">
        <f t="shared" si="145"/>
        <v>3.9052684368967638E-2</v>
      </c>
      <c r="AR351">
        <f t="shared" si="146"/>
        <v>0.24697415315538285</v>
      </c>
      <c r="AS351" t="str">
        <f t="shared" si="147"/>
        <v>Mississippi Valley St.</v>
      </c>
      <c r="AT351">
        <f t="shared" si="148"/>
        <v>350</v>
      </c>
      <c r="AU351">
        <f t="shared" si="149"/>
        <v>348.66666666666669</v>
      </c>
      <c r="AV351">
        <v>350</v>
      </c>
      <c r="AW351" t="str">
        <f t="shared" si="150"/>
        <v>Mississippi Valley St.</v>
      </c>
      <c r="AX351" t="str">
        <f t="shared" si="151"/>
        <v/>
      </c>
      <c r="AY351">
        <v>350</v>
      </c>
      <c r="BG351" t="s">
        <v>375</v>
      </c>
      <c r="BH351">
        <v>393.39991315675201</v>
      </c>
    </row>
    <row r="352" spans="2:60" x14ac:dyDescent="0.25">
      <c r="B352">
        <v>1</v>
      </c>
      <c r="C352">
        <v>1</v>
      </c>
      <c r="D352" t="s">
        <v>79</v>
      </c>
      <c r="E352">
        <v>71.142899999999997</v>
      </c>
      <c r="F352">
        <v>74</v>
      </c>
      <c r="G352">
        <v>69.9773</v>
      </c>
      <c r="H352">
        <v>63</v>
      </c>
      <c r="I352">
        <v>84.342399999999998</v>
      </c>
      <c r="J352">
        <v>353</v>
      </c>
      <c r="K352">
        <v>90.286699999999996</v>
      </c>
      <c r="L352">
        <v>340</v>
      </c>
      <c r="M352">
        <v>120.205</v>
      </c>
      <c r="N352">
        <v>353</v>
      </c>
      <c r="O352">
        <v>118.19</v>
      </c>
      <c r="P352">
        <v>351</v>
      </c>
      <c r="Q352">
        <v>-27.902799999999999</v>
      </c>
      <c r="R352">
        <v>351</v>
      </c>
      <c r="S352">
        <f t="shared" si="127"/>
        <v>-0.39221482396697355</v>
      </c>
      <c r="T352">
        <f t="shared" si="128"/>
        <v>351</v>
      </c>
      <c r="U352">
        <f t="shared" si="129"/>
        <v>579934.73822252557</v>
      </c>
      <c r="V352">
        <f t="shared" si="130"/>
        <v>336</v>
      </c>
      <c r="W352">
        <f t="shared" si="131"/>
        <v>29.107010856380015</v>
      </c>
      <c r="X352">
        <f t="shared" si="132"/>
        <v>341</v>
      </c>
      <c r="Y352">
        <f t="shared" si="133"/>
        <v>346</v>
      </c>
      <c r="Z352">
        <v>3.3300000000000003E-2</v>
      </c>
      <c r="AA352">
        <f t="shared" si="134"/>
        <v>352</v>
      </c>
      <c r="AB352">
        <v>5.7599999999999998E-2</v>
      </c>
      <c r="AC352">
        <f t="shared" si="135"/>
        <v>4.5450000000000004E-2</v>
      </c>
      <c r="AD352">
        <f t="shared" si="136"/>
        <v>351</v>
      </c>
      <c r="AE352">
        <v>1.2500000000000001E-2</v>
      </c>
      <c r="AF352">
        <f t="shared" si="137"/>
        <v>353</v>
      </c>
      <c r="AG352">
        <v>4.2200000000000001E-2</v>
      </c>
      <c r="AH352">
        <f t="shared" si="138"/>
        <v>350</v>
      </c>
      <c r="AI352">
        <f t="shared" si="139"/>
        <v>347.83333333333331</v>
      </c>
      <c r="AJ352">
        <f>IF(C352=1,(AI352/Z352),REF)</f>
        <v>10445.445445445444</v>
      </c>
      <c r="AK352">
        <f t="shared" si="140"/>
        <v>352</v>
      </c>
      <c r="AL352">
        <f>IF(B352=1,(AI352/AC352),REF)</f>
        <v>7653.0986431976517</v>
      </c>
      <c r="AM352">
        <f t="shared" si="141"/>
        <v>351</v>
      </c>
      <c r="AN352">
        <f t="shared" si="142"/>
        <v>351</v>
      </c>
      <c r="AO352" t="str">
        <f t="shared" si="143"/>
        <v>Chicago St.</v>
      </c>
      <c r="AP352">
        <f t="shared" si="144"/>
        <v>1.4925386599166509E-2</v>
      </c>
      <c r="AQ352">
        <f t="shared" si="145"/>
        <v>2.103065207289069E-2</v>
      </c>
      <c r="AR352">
        <f t="shared" si="146"/>
        <v>0.20039954782880523</v>
      </c>
      <c r="AS352" t="str">
        <f t="shared" si="147"/>
        <v>Chicago St.</v>
      </c>
      <c r="AT352">
        <f t="shared" si="148"/>
        <v>351</v>
      </c>
      <c r="AU352">
        <f t="shared" si="149"/>
        <v>351</v>
      </c>
      <c r="AV352">
        <v>351</v>
      </c>
      <c r="AW352" t="str">
        <f t="shared" si="150"/>
        <v>Chicago St.</v>
      </c>
      <c r="AX352" t="str">
        <f t="shared" si="151"/>
        <v/>
      </c>
      <c r="AY352">
        <v>351</v>
      </c>
      <c r="BG352" t="s">
        <v>376</v>
      </c>
      <c r="BH352">
        <v>31.428571428571434</v>
      </c>
    </row>
    <row r="353" spans="2:60" x14ac:dyDescent="0.25">
      <c r="B353">
        <v>1</v>
      </c>
      <c r="C353">
        <v>1</v>
      </c>
      <c r="D353" t="s">
        <v>96</v>
      </c>
      <c r="E353">
        <v>71.823300000000003</v>
      </c>
      <c r="F353">
        <v>50</v>
      </c>
      <c r="G353">
        <v>69.545500000000004</v>
      </c>
      <c r="H353">
        <v>77</v>
      </c>
      <c r="I353">
        <v>85.605599999999995</v>
      </c>
      <c r="J353">
        <v>352</v>
      </c>
      <c r="K353">
        <v>84.198300000000003</v>
      </c>
      <c r="L353">
        <v>352</v>
      </c>
      <c r="M353">
        <v>108.41500000000001</v>
      </c>
      <c r="N353">
        <v>290</v>
      </c>
      <c r="O353">
        <v>113.86</v>
      </c>
      <c r="P353">
        <v>334</v>
      </c>
      <c r="Q353">
        <v>-29.661899999999999</v>
      </c>
      <c r="R353">
        <v>352</v>
      </c>
      <c r="S353">
        <f t="shared" si="127"/>
        <v>-0.41298158118604961</v>
      </c>
      <c r="T353">
        <f t="shared" si="128"/>
        <v>352</v>
      </c>
      <c r="U353">
        <f t="shared" si="129"/>
        <v>509180.77924524539</v>
      </c>
      <c r="V353">
        <f t="shared" si="130"/>
        <v>349</v>
      </c>
      <c r="W353">
        <f t="shared" si="131"/>
        <v>27.15992283854985</v>
      </c>
      <c r="X353">
        <f t="shared" si="132"/>
        <v>301</v>
      </c>
      <c r="Y353">
        <f t="shared" si="133"/>
        <v>326.5</v>
      </c>
      <c r="Z353">
        <v>3.8800000000000001E-2</v>
      </c>
      <c r="AA353">
        <f t="shared" si="134"/>
        <v>351</v>
      </c>
      <c r="AB353">
        <v>3.56E-2</v>
      </c>
      <c r="AC353">
        <f t="shared" si="135"/>
        <v>3.7199999999999997E-2</v>
      </c>
      <c r="AD353">
        <f t="shared" si="136"/>
        <v>352</v>
      </c>
      <c r="AE353">
        <v>3.0800000000000001E-2</v>
      </c>
      <c r="AF353">
        <f t="shared" si="137"/>
        <v>352</v>
      </c>
      <c r="AG353">
        <v>3.56E-2</v>
      </c>
      <c r="AH353">
        <f t="shared" si="138"/>
        <v>352</v>
      </c>
      <c r="AI353">
        <f t="shared" si="139"/>
        <v>347.25</v>
      </c>
      <c r="AJ353">
        <f>IF(C353=1,(AI353/Z353),REF)</f>
        <v>8949.7422680412365</v>
      </c>
      <c r="AK353">
        <f t="shared" si="140"/>
        <v>351</v>
      </c>
      <c r="AL353">
        <f>IF(B353=1,(AI353/AC353),REF)</f>
        <v>9334.677419354839</v>
      </c>
      <c r="AM353">
        <f t="shared" si="141"/>
        <v>352</v>
      </c>
      <c r="AN353">
        <f t="shared" si="142"/>
        <v>351</v>
      </c>
      <c r="AO353" t="str">
        <f t="shared" si="143"/>
        <v>Delaware St.</v>
      </c>
      <c r="AP353">
        <f t="shared" si="144"/>
        <v>1.766138365847246E-2</v>
      </c>
      <c r="AQ353">
        <f t="shared" si="145"/>
        <v>1.6874681733963434E-2</v>
      </c>
      <c r="AR353">
        <f t="shared" si="146"/>
        <v>0.19719556574758665</v>
      </c>
      <c r="AS353" t="str">
        <f t="shared" si="147"/>
        <v>Delaware St.</v>
      </c>
      <c r="AT353">
        <f t="shared" si="148"/>
        <v>352</v>
      </c>
      <c r="AU353">
        <f t="shared" si="149"/>
        <v>351.66666666666669</v>
      </c>
      <c r="AV353">
        <v>352</v>
      </c>
      <c r="AW353" t="str">
        <f t="shared" si="150"/>
        <v>Delaware St.</v>
      </c>
      <c r="AX353" t="str">
        <f t="shared" si="151"/>
        <v/>
      </c>
      <c r="AY353">
        <v>352</v>
      </c>
      <c r="BG353" t="s">
        <v>377</v>
      </c>
      <c r="BH353">
        <v>41.688623455705837</v>
      </c>
    </row>
    <row r="354" spans="2:60" x14ac:dyDescent="0.25">
      <c r="B354">
        <v>1</v>
      </c>
      <c r="C354">
        <v>1</v>
      </c>
      <c r="D354" t="s">
        <v>190</v>
      </c>
      <c r="E354">
        <v>65.315700000000007</v>
      </c>
      <c r="F354">
        <v>328</v>
      </c>
      <c r="G354">
        <v>62.929699999999997</v>
      </c>
      <c r="H354">
        <v>343</v>
      </c>
      <c r="I354">
        <v>85.88</v>
      </c>
      <c r="J354">
        <v>351</v>
      </c>
      <c r="K354">
        <v>85.087699999999998</v>
      </c>
      <c r="L354">
        <v>351</v>
      </c>
      <c r="M354">
        <v>111.178</v>
      </c>
      <c r="N354">
        <v>328</v>
      </c>
      <c r="O354">
        <v>114.785</v>
      </c>
      <c r="P354">
        <v>342</v>
      </c>
      <c r="Q354">
        <v>-29.697399999999998</v>
      </c>
      <c r="R354">
        <v>353</v>
      </c>
      <c r="S354">
        <f t="shared" si="127"/>
        <v>-0.45467322557976098</v>
      </c>
      <c r="T354">
        <f t="shared" si="128"/>
        <v>353</v>
      </c>
      <c r="U354">
        <f t="shared" si="129"/>
        <v>472880.22663329029</v>
      </c>
      <c r="V354">
        <f t="shared" si="130"/>
        <v>352</v>
      </c>
      <c r="W354">
        <f t="shared" si="131"/>
        <v>30.255103020736371</v>
      </c>
      <c r="X354">
        <f t="shared" si="132"/>
        <v>350</v>
      </c>
      <c r="Y354">
        <f t="shared" si="133"/>
        <v>351.5</v>
      </c>
      <c r="Z354">
        <v>2.76E-2</v>
      </c>
      <c r="AA354">
        <f t="shared" si="134"/>
        <v>353</v>
      </c>
      <c r="AB354">
        <v>4.4299999999999999E-2</v>
      </c>
      <c r="AC354">
        <f t="shared" si="135"/>
        <v>3.5949999999999996E-2</v>
      </c>
      <c r="AD354">
        <f t="shared" si="136"/>
        <v>353</v>
      </c>
      <c r="AE354">
        <v>3.7699999999999997E-2</v>
      </c>
      <c r="AF354">
        <f t="shared" si="137"/>
        <v>350</v>
      </c>
      <c r="AG354">
        <v>2.46E-2</v>
      </c>
      <c r="AH354">
        <f t="shared" si="138"/>
        <v>353</v>
      </c>
      <c r="AI354">
        <f t="shared" si="139"/>
        <v>352.08333333333331</v>
      </c>
      <c r="AJ354">
        <f>IF(C354=1,(AI354/Z354),REF)</f>
        <v>12756.642512077295</v>
      </c>
      <c r="AK354">
        <f t="shared" si="140"/>
        <v>353</v>
      </c>
      <c r="AL354">
        <f>IF(B354=1,(AI354/AC354),REF)</f>
        <v>9793.6949466852111</v>
      </c>
      <c r="AM354">
        <f t="shared" si="141"/>
        <v>353</v>
      </c>
      <c r="AN354">
        <f t="shared" si="142"/>
        <v>353</v>
      </c>
      <c r="AO354" t="str">
        <f t="shared" si="143"/>
        <v>Maryland Eastern Shore</v>
      </c>
      <c r="AP354">
        <f t="shared" si="144"/>
        <v>1.2125774727451407E-2</v>
      </c>
      <c r="AQ354">
        <f t="shared" si="145"/>
        <v>1.6229562756454822E-2</v>
      </c>
      <c r="AR354">
        <f t="shared" si="146"/>
        <v>0.18223925443263297</v>
      </c>
      <c r="AS354" t="str">
        <f t="shared" si="147"/>
        <v>Maryland Eastern Shore</v>
      </c>
      <c r="AT354">
        <f t="shared" si="148"/>
        <v>353</v>
      </c>
      <c r="AU354">
        <f t="shared" si="149"/>
        <v>353</v>
      </c>
      <c r="AV354">
        <v>353</v>
      </c>
      <c r="AW354" t="str">
        <f t="shared" si="150"/>
        <v>Maryland Eastern Shore</v>
      </c>
      <c r="AX354" t="str">
        <f t="shared" si="151"/>
        <v/>
      </c>
      <c r="AY354">
        <v>353</v>
      </c>
      <c r="BG354" t="s">
        <v>378</v>
      </c>
      <c r="BH354">
        <v>178.15515245079121</v>
      </c>
    </row>
    <row r="355" spans="2:60" x14ac:dyDescent="0.25">
      <c r="BG355" t="s">
        <v>379</v>
      </c>
      <c r="BH355">
        <v>1567.3794132272501</v>
      </c>
    </row>
    <row r="356" spans="2:60" x14ac:dyDescent="0.25">
      <c r="BG356" t="s">
        <v>380</v>
      </c>
      <c r="BH356">
        <v>133.5847023969836</v>
      </c>
    </row>
    <row r="357" spans="2:60" x14ac:dyDescent="0.25">
      <c r="BG357" t="s">
        <v>381</v>
      </c>
      <c r="BH357">
        <v>110.51441492368571</v>
      </c>
    </row>
    <row r="358" spans="2:60" x14ac:dyDescent="0.25">
      <c r="BG358" t="s">
        <v>382</v>
      </c>
      <c r="BH358">
        <v>862.75762901421956</v>
      </c>
    </row>
  </sheetData>
  <sortState xmlns:xlrd2="http://schemas.microsoft.com/office/spreadsheetml/2017/richdata2" ref="A2:AY354">
    <sortCondition ref="AT2:AT35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05D22-C5C1-47C0-97D8-4A67252D6435}">
  <dimension ref="A1:M720"/>
  <sheetViews>
    <sheetView topLeftCell="A319" workbookViewId="0">
      <selection activeCell="E2" sqref="E2:F354"/>
    </sheetView>
  </sheetViews>
  <sheetFormatPr defaultRowHeight="15" x14ac:dyDescent="0.25"/>
  <cols>
    <col min="1" max="1" width="12.5703125" bestFit="1" customWidth="1"/>
    <col min="2" max="2" width="22.7109375" bestFit="1" customWidth="1"/>
    <col min="4" max="4" width="22.7109375" bestFit="1" customWidth="1"/>
  </cols>
  <sheetData>
    <row r="1" spans="1:13" x14ac:dyDescent="0.25">
      <c r="A1" t="s">
        <v>384</v>
      </c>
      <c r="B1" t="s">
        <v>385</v>
      </c>
      <c r="D1" t="s">
        <v>383</v>
      </c>
      <c r="E1" t="s">
        <v>435</v>
      </c>
      <c r="F1" t="s">
        <v>436</v>
      </c>
      <c r="I1" t="s">
        <v>30</v>
      </c>
      <c r="J1">
        <v>0.57340000000000002</v>
      </c>
      <c r="L1" s="17" t="s">
        <v>102</v>
      </c>
      <c r="M1" s="19">
        <v>0.98640000000000005</v>
      </c>
    </row>
    <row r="2" spans="1:13" ht="15.75" thickBot="1" x14ac:dyDescent="0.3">
      <c r="A2" t="str">
        <f>IF(B2=D2,"","CHECK NAME")</f>
        <v/>
      </c>
      <c r="B2" t="s">
        <v>30</v>
      </c>
      <c r="D2" t="s">
        <v>30</v>
      </c>
      <c r="E2">
        <v>0.57340000000000002</v>
      </c>
      <c r="F2">
        <v>146</v>
      </c>
      <c r="I2" t="s">
        <v>31</v>
      </c>
      <c r="J2">
        <v>0.31480000000000002</v>
      </c>
      <c r="L2" s="18" t="s">
        <v>398</v>
      </c>
      <c r="M2" s="20">
        <v>1</v>
      </c>
    </row>
    <row r="3" spans="1:13" x14ac:dyDescent="0.25">
      <c r="A3" t="str">
        <f t="shared" ref="A3:A66" si="0">IF(B3=D3,"","CHECK NAME")</f>
        <v/>
      </c>
      <c r="B3" t="s">
        <v>31</v>
      </c>
      <c r="D3" t="s">
        <v>31</v>
      </c>
      <c r="E3">
        <v>0.31480000000000002</v>
      </c>
      <c r="F3">
        <v>241</v>
      </c>
      <c r="I3" t="s">
        <v>32</v>
      </c>
      <c r="J3">
        <v>0.68240000000000001</v>
      </c>
      <c r="L3" s="17" t="s">
        <v>360</v>
      </c>
      <c r="M3" s="19">
        <v>0.97219999999999995</v>
      </c>
    </row>
    <row r="4" spans="1:13" ht="15.75" thickBot="1" x14ac:dyDescent="0.3">
      <c r="A4" t="str">
        <f t="shared" si="0"/>
        <v/>
      </c>
      <c r="B4" t="s">
        <v>32</v>
      </c>
      <c r="D4" t="s">
        <v>32</v>
      </c>
      <c r="E4">
        <v>0.68240000000000001</v>
      </c>
      <c r="F4">
        <v>104</v>
      </c>
      <c r="I4" t="s">
        <v>33</v>
      </c>
      <c r="J4">
        <v>0.77659999999999996</v>
      </c>
      <c r="L4" s="18" t="s">
        <v>395</v>
      </c>
      <c r="M4" s="20">
        <v>2</v>
      </c>
    </row>
    <row r="5" spans="1:13" x14ac:dyDescent="0.25">
      <c r="A5" t="str">
        <f t="shared" si="0"/>
        <v/>
      </c>
      <c r="B5" t="s">
        <v>33</v>
      </c>
      <c r="D5" t="s">
        <v>33</v>
      </c>
      <c r="E5">
        <v>0.77659999999999996</v>
      </c>
      <c r="F5">
        <v>64</v>
      </c>
      <c r="I5" t="s">
        <v>34</v>
      </c>
      <c r="J5">
        <v>7.8799999999999995E-2</v>
      </c>
      <c r="L5" s="424" t="s">
        <v>216</v>
      </c>
      <c r="M5" s="21">
        <v>0.96540000000000004</v>
      </c>
    </row>
    <row r="6" spans="1:13" ht="15.75" thickBot="1" x14ac:dyDescent="0.3">
      <c r="A6" t="str">
        <f t="shared" si="0"/>
        <v/>
      </c>
      <c r="B6" t="s">
        <v>34</v>
      </c>
      <c r="D6" t="s">
        <v>34</v>
      </c>
      <c r="E6">
        <v>7.8799999999999995E-2</v>
      </c>
      <c r="F6">
        <v>343</v>
      </c>
      <c r="I6" t="s">
        <v>35</v>
      </c>
      <c r="J6">
        <v>0.1075</v>
      </c>
      <c r="L6" s="425"/>
      <c r="M6" s="22">
        <v>3</v>
      </c>
    </row>
    <row r="7" spans="1:13" x14ac:dyDescent="0.25">
      <c r="A7" t="str">
        <f t="shared" si="0"/>
        <v/>
      </c>
      <c r="B7" t="s">
        <v>35</v>
      </c>
      <c r="D7" t="s">
        <v>35</v>
      </c>
      <c r="E7">
        <v>0.1075</v>
      </c>
      <c r="F7">
        <v>338</v>
      </c>
      <c r="I7" t="s">
        <v>36</v>
      </c>
      <c r="J7">
        <v>0.25190000000000001</v>
      </c>
      <c r="L7" s="17" t="s">
        <v>361</v>
      </c>
      <c r="M7" s="23">
        <v>0.95679999999999998</v>
      </c>
    </row>
    <row r="8" spans="1:13" ht="15.75" thickBot="1" x14ac:dyDescent="0.3">
      <c r="A8" t="str">
        <f t="shared" si="0"/>
        <v/>
      </c>
      <c r="B8" t="s">
        <v>36</v>
      </c>
      <c r="D8" t="s">
        <v>36</v>
      </c>
      <c r="E8">
        <v>0.25190000000000001</v>
      </c>
      <c r="F8">
        <v>280</v>
      </c>
      <c r="I8" t="s">
        <v>37</v>
      </c>
      <c r="J8">
        <v>5.3999999999999999E-2</v>
      </c>
      <c r="L8" s="18" t="s">
        <v>400</v>
      </c>
      <c r="M8" s="24">
        <v>4</v>
      </c>
    </row>
    <row r="9" spans="1:13" x14ac:dyDescent="0.25">
      <c r="A9" t="str">
        <f t="shared" si="0"/>
        <v/>
      </c>
      <c r="B9" t="s">
        <v>37</v>
      </c>
      <c r="D9" t="s">
        <v>37</v>
      </c>
      <c r="E9">
        <v>5.3999999999999999E-2</v>
      </c>
      <c r="F9">
        <v>346</v>
      </c>
      <c r="I9" t="s">
        <v>38</v>
      </c>
      <c r="J9">
        <v>0.42259999999999998</v>
      </c>
      <c r="L9" s="17" t="s">
        <v>197</v>
      </c>
      <c r="M9" s="25">
        <v>0.95620000000000005</v>
      </c>
    </row>
    <row r="10" spans="1:13" ht="15.75" thickBot="1" x14ac:dyDescent="0.3">
      <c r="A10" t="str">
        <f t="shared" si="0"/>
        <v/>
      </c>
      <c r="B10" t="s">
        <v>38</v>
      </c>
      <c r="D10" t="s">
        <v>38</v>
      </c>
      <c r="E10">
        <v>0.42259999999999998</v>
      </c>
      <c r="F10">
        <v>196</v>
      </c>
      <c r="I10" t="s">
        <v>39</v>
      </c>
      <c r="J10">
        <v>0.44169999999999998</v>
      </c>
      <c r="L10" s="18" t="s">
        <v>406</v>
      </c>
      <c r="M10" s="26">
        <v>5</v>
      </c>
    </row>
    <row r="11" spans="1:13" x14ac:dyDescent="0.25">
      <c r="A11" t="str">
        <f t="shared" si="0"/>
        <v/>
      </c>
      <c r="B11" t="s">
        <v>39</v>
      </c>
      <c r="D11" t="s">
        <v>39</v>
      </c>
      <c r="E11">
        <v>0.44169999999999998</v>
      </c>
      <c r="F11">
        <v>187</v>
      </c>
      <c r="I11" t="s">
        <v>40</v>
      </c>
      <c r="J11">
        <v>0.83020000000000005</v>
      </c>
      <c r="L11" s="17" t="s">
        <v>131</v>
      </c>
      <c r="M11" s="27">
        <v>0.95189999999999997</v>
      </c>
    </row>
    <row r="12" spans="1:13" ht="15.75" thickBot="1" x14ac:dyDescent="0.3">
      <c r="A12" t="str">
        <f t="shared" si="0"/>
        <v/>
      </c>
      <c r="B12" t="s">
        <v>40</v>
      </c>
      <c r="D12" t="s">
        <v>40</v>
      </c>
      <c r="E12">
        <v>0.83020000000000005</v>
      </c>
      <c r="F12">
        <v>49</v>
      </c>
      <c r="I12" t="s">
        <v>41</v>
      </c>
      <c r="J12">
        <v>0.76349999999999996</v>
      </c>
      <c r="L12" s="18" t="s">
        <v>398</v>
      </c>
      <c r="M12" s="28">
        <v>6</v>
      </c>
    </row>
    <row r="13" spans="1:13" x14ac:dyDescent="0.25">
      <c r="A13" t="str">
        <f t="shared" si="0"/>
        <v/>
      </c>
      <c r="B13" t="s">
        <v>41</v>
      </c>
      <c r="D13" t="s">
        <v>41</v>
      </c>
      <c r="E13">
        <v>0.76349999999999996</v>
      </c>
      <c r="F13">
        <v>68</v>
      </c>
      <c r="I13" t="s">
        <v>42</v>
      </c>
      <c r="J13">
        <v>0.82669999999999999</v>
      </c>
      <c r="L13" s="17" t="s">
        <v>198</v>
      </c>
      <c r="M13" s="29">
        <v>0.9456</v>
      </c>
    </row>
    <row r="14" spans="1:13" ht="15.75" thickBot="1" x14ac:dyDescent="0.3">
      <c r="A14" t="str">
        <f t="shared" si="0"/>
        <v/>
      </c>
      <c r="B14" t="s">
        <v>42</v>
      </c>
      <c r="D14" t="s">
        <v>42</v>
      </c>
      <c r="E14">
        <v>0.82669999999999999</v>
      </c>
      <c r="F14">
        <v>50</v>
      </c>
      <c r="I14" t="s">
        <v>43</v>
      </c>
      <c r="J14">
        <v>9.6100000000000005E-2</v>
      </c>
      <c r="L14" s="18" t="s">
        <v>405</v>
      </c>
      <c r="M14" s="30">
        <v>7</v>
      </c>
    </row>
    <row r="15" spans="1:13" x14ac:dyDescent="0.25">
      <c r="A15" t="str">
        <f t="shared" si="0"/>
        <v/>
      </c>
      <c r="B15" t="s">
        <v>43</v>
      </c>
      <c r="D15" t="s">
        <v>43</v>
      </c>
      <c r="E15">
        <v>9.6100000000000005E-2</v>
      </c>
      <c r="F15">
        <v>339</v>
      </c>
      <c r="I15" t="s">
        <v>44</v>
      </c>
      <c r="J15">
        <v>0.31080000000000002</v>
      </c>
      <c r="L15" s="17" t="s">
        <v>228</v>
      </c>
      <c r="M15" s="31">
        <v>0.94230000000000003</v>
      </c>
    </row>
    <row r="16" spans="1:13" ht="15.75" thickBot="1" x14ac:dyDescent="0.3">
      <c r="A16" t="str">
        <f t="shared" si="0"/>
        <v/>
      </c>
      <c r="B16" t="s">
        <v>44</v>
      </c>
      <c r="D16" t="s">
        <v>44</v>
      </c>
      <c r="E16">
        <v>0.31080000000000002</v>
      </c>
      <c r="F16">
        <v>247</v>
      </c>
      <c r="I16" t="s">
        <v>45</v>
      </c>
      <c r="J16">
        <v>0.217</v>
      </c>
      <c r="L16" s="18" t="s">
        <v>394</v>
      </c>
      <c r="M16" s="32">
        <v>8</v>
      </c>
    </row>
    <row r="17" spans="1:13" x14ac:dyDescent="0.25">
      <c r="A17" t="str">
        <f t="shared" si="0"/>
        <v/>
      </c>
      <c r="B17" t="s">
        <v>45</v>
      </c>
      <c r="D17" t="s">
        <v>45</v>
      </c>
      <c r="E17">
        <v>0.217</v>
      </c>
      <c r="F17">
        <v>294</v>
      </c>
      <c r="I17" t="s">
        <v>46</v>
      </c>
      <c r="J17">
        <v>0.93789999999999996</v>
      </c>
      <c r="L17" s="17" t="s">
        <v>325</v>
      </c>
      <c r="M17" s="417">
        <v>0.94199999999999995</v>
      </c>
    </row>
    <row r="18" spans="1:13" ht="15.75" thickBot="1" x14ac:dyDescent="0.3">
      <c r="A18" t="str">
        <f t="shared" si="0"/>
        <v/>
      </c>
      <c r="B18" s="5" t="s">
        <v>46</v>
      </c>
      <c r="D18" t="s">
        <v>46</v>
      </c>
      <c r="E18">
        <v>0.93789999999999996</v>
      </c>
      <c r="F18">
        <v>10</v>
      </c>
      <c r="I18" t="s">
        <v>47</v>
      </c>
      <c r="J18">
        <v>0.5897</v>
      </c>
      <c r="L18" s="18" t="s">
        <v>396</v>
      </c>
      <c r="M18" s="418">
        <v>9</v>
      </c>
    </row>
    <row r="19" spans="1:13" x14ac:dyDescent="0.25">
      <c r="A19" t="str">
        <f t="shared" si="0"/>
        <v/>
      </c>
      <c r="B19" t="s">
        <v>47</v>
      </c>
      <c r="D19" t="s">
        <v>47</v>
      </c>
      <c r="E19">
        <v>0.5897</v>
      </c>
      <c r="F19">
        <v>139</v>
      </c>
      <c r="I19" t="s">
        <v>48</v>
      </c>
      <c r="J19">
        <v>0.73550000000000004</v>
      </c>
      <c r="L19" s="17" t="s">
        <v>46</v>
      </c>
      <c r="M19" s="35">
        <v>0.93789999999999996</v>
      </c>
    </row>
    <row r="20" spans="1:13" ht="15.75" thickBot="1" x14ac:dyDescent="0.3">
      <c r="A20" t="str">
        <f t="shared" si="0"/>
        <v/>
      </c>
      <c r="B20" t="s">
        <v>48</v>
      </c>
      <c r="D20" t="s">
        <v>48</v>
      </c>
      <c r="E20">
        <v>0.73550000000000004</v>
      </c>
      <c r="F20">
        <v>82</v>
      </c>
      <c r="I20" t="s">
        <v>49</v>
      </c>
      <c r="J20">
        <v>0.7097</v>
      </c>
      <c r="L20" s="18" t="s">
        <v>418</v>
      </c>
      <c r="M20" s="36">
        <v>10</v>
      </c>
    </row>
    <row r="21" spans="1:13" x14ac:dyDescent="0.25">
      <c r="A21" t="str">
        <f t="shared" si="0"/>
        <v/>
      </c>
      <c r="B21" t="s">
        <v>49</v>
      </c>
      <c r="D21" t="s">
        <v>49</v>
      </c>
      <c r="E21">
        <v>0.7097</v>
      </c>
      <c r="F21">
        <v>92</v>
      </c>
      <c r="I21" t="s">
        <v>50</v>
      </c>
      <c r="J21">
        <v>0.74570000000000003</v>
      </c>
      <c r="L21" s="17" t="s">
        <v>316</v>
      </c>
      <c r="M21" s="37">
        <v>0.93569999999999998</v>
      </c>
    </row>
    <row r="22" spans="1:13" ht="15.75" thickBot="1" x14ac:dyDescent="0.3">
      <c r="A22" t="str">
        <f t="shared" si="0"/>
        <v/>
      </c>
      <c r="B22" t="s">
        <v>50</v>
      </c>
      <c r="D22" t="s">
        <v>50</v>
      </c>
      <c r="E22">
        <v>0.74570000000000003</v>
      </c>
      <c r="F22">
        <v>75</v>
      </c>
      <c r="I22" t="s">
        <v>51</v>
      </c>
      <c r="J22">
        <v>0.21820000000000001</v>
      </c>
      <c r="L22" s="18" t="s">
        <v>406</v>
      </c>
      <c r="M22" s="38">
        <v>11</v>
      </c>
    </row>
    <row r="23" spans="1:13" x14ac:dyDescent="0.25">
      <c r="A23" t="str">
        <f t="shared" si="0"/>
        <v/>
      </c>
      <c r="B23" t="s">
        <v>51</v>
      </c>
      <c r="D23" t="s">
        <v>51</v>
      </c>
      <c r="E23">
        <v>0.21820000000000001</v>
      </c>
      <c r="F23">
        <v>293</v>
      </c>
      <c r="I23" t="s">
        <v>52</v>
      </c>
      <c r="J23">
        <v>0.14660000000000001</v>
      </c>
      <c r="L23" s="17" t="s">
        <v>247</v>
      </c>
      <c r="M23" s="39">
        <v>0.92620000000000002</v>
      </c>
    </row>
    <row r="24" spans="1:13" ht="15.75" thickBot="1" x14ac:dyDescent="0.3">
      <c r="A24" t="str">
        <f t="shared" si="0"/>
        <v/>
      </c>
      <c r="B24" t="s">
        <v>52</v>
      </c>
      <c r="D24" t="s">
        <v>52</v>
      </c>
      <c r="E24">
        <v>0.14660000000000001</v>
      </c>
      <c r="F24">
        <v>326</v>
      </c>
      <c r="I24" t="s">
        <v>53</v>
      </c>
      <c r="J24">
        <v>0.56810000000000005</v>
      </c>
      <c r="L24" s="18" t="s">
        <v>408</v>
      </c>
      <c r="M24" s="40">
        <v>12</v>
      </c>
    </row>
    <row r="25" spans="1:13" x14ac:dyDescent="0.25">
      <c r="A25" t="str">
        <f t="shared" si="0"/>
        <v/>
      </c>
      <c r="B25" t="s">
        <v>53</v>
      </c>
      <c r="D25" t="s">
        <v>53</v>
      </c>
      <c r="E25">
        <v>0.56810000000000005</v>
      </c>
      <c r="F25">
        <v>147</v>
      </c>
      <c r="I25" t="s">
        <v>54</v>
      </c>
      <c r="J25">
        <v>0.61029999999999995</v>
      </c>
      <c r="L25" s="17" t="s">
        <v>155</v>
      </c>
      <c r="M25" s="41">
        <v>0.92479999999999996</v>
      </c>
    </row>
    <row r="26" spans="1:13" ht="15.75" thickBot="1" x14ac:dyDescent="0.3">
      <c r="A26" t="str">
        <f t="shared" si="0"/>
        <v/>
      </c>
      <c r="B26" t="s">
        <v>54</v>
      </c>
      <c r="D26" t="s">
        <v>54</v>
      </c>
      <c r="E26">
        <v>0.61029999999999995</v>
      </c>
      <c r="F26">
        <v>135</v>
      </c>
      <c r="I26" t="s">
        <v>55</v>
      </c>
      <c r="J26">
        <v>0.42580000000000001</v>
      </c>
      <c r="L26" s="18" t="s">
        <v>416</v>
      </c>
      <c r="M26" s="42">
        <v>13</v>
      </c>
    </row>
    <row r="27" spans="1:13" x14ac:dyDescent="0.25">
      <c r="A27" t="str">
        <f t="shared" si="0"/>
        <v/>
      </c>
      <c r="B27" t="s">
        <v>55</v>
      </c>
      <c r="D27" t="s">
        <v>55</v>
      </c>
      <c r="E27">
        <v>0.42580000000000001</v>
      </c>
      <c r="F27">
        <v>193</v>
      </c>
      <c r="I27" t="s">
        <v>56</v>
      </c>
      <c r="J27">
        <v>0.45760000000000001</v>
      </c>
      <c r="L27" s="17" t="s">
        <v>161</v>
      </c>
      <c r="M27" s="43">
        <v>0.91879999999999995</v>
      </c>
    </row>
    <row r="28" spans="1:13" ht="15.75" thickBot="1" x14ac:dyDescent="0.3">
      <c r="A28" t="str">
        <f t="shared" si="0"/>
        <v/>
      </c>
      <c r="B28" t="s">
        <v>56</v>
      </c>
      <c r="D28" t="s">
        <v>56</v>
      </c>
      <c r="E28">
        <v>0.45760000000000001</v>
      </c>
      <c r="F28">
        <v>182</v>
      </c>
      <c r="I28" t="s">
        <v>57</v>
      </c>
      <c r="J28">
        <v>0.47960000000000003</v>
      </c>
      <c r="L28" s="18" t="s">
        <v>422</v>
      </c>
      <c r="M28" s="44">
        <v>14</v>
      </c>
    </row>
    <row r="29" spans="1:13" x14ac:dyDescent="0.25">
      <c r="A29" t="str">
        <f t="shared" si="0"/>
        <v/>
      </c>
      <c r="B29" t="s">
        <v>57</v>
      </c>
      <c r="D29" t="s">
        <v>57</v>
      </c>
      <c r="E29">
        <v>0.47960000000000003</v>
      </c>
      <c r="F29">
        <v>175</v>
      </c>
      <c r="I29" t="s">
        <v>58</v>
      </c>
      <c r="J29">
        <v>0.63800000000000001</v>
      </c>
      <c r="L29" s="17" t="s">
        <v>115</v>
      </c>
      <c r="M29" s="45">
        <v>0.91600000000000004</v>
      </c>
    </row>
    <row r="30" spans="1:13" ht="15.75" thickBot="1" x14ac:dyDescent="0.3">
      <c r="A30" t="str">
        <f t="shared" si="0"/>
        <v/>
      </c>
      <c r="B30" t="s">
        <v>58</v>
      </c>
      <c r="D30" t="s">
        <v>58</v>
      </c>
      <c r="E30">
        <v>0.63800000000000001</v>
      </c>
      <c r="F30">
        <v>122</v>
      </c>
      <c r="I30" t="s">
        <v>59</v>
      </c>
      <c r="J30">
        <v>9.5399999999999999E-2</v>
      </c>
      <c r="L30" s="18" t="s">
        <v>403</v>
      </c>
      <c r="M30" s="46">
        <v>15</v>
      </c>
    </row>
    <row r="31" spans="1:13" x14ac:dyDescent="0.25">
      <c r="A31" t="str">
        <f t="shared" si="0"/>
        <v/>
      </c>
      <c r="B31" t="s">
        <v>59</v>
      </c>
      <c r="D31" t="s">
        <v>59</v>
      </c>
      <c r="E31">
        <v>9.5399999999999999E-2</v>
      </c>
      <c r="F31">
        <v>340</v>
      </c>
      <c r="I31" t="s">
        <v>60</v>
      </c>
      <c r="J31">
        <v>0.49990000000000001</v>
      </c>
      <c r="L31" s="17" t="s">
        <v>264</v>
      </c>
      <c r="M31" s="47">
        <v>0.91210000000000002</v>
      </c>
    </row>
    <row r="32" spans="1:13" ht="15.75" thickBot="1" x14ac:dyDescent="0.3">
      <c r="A32" t="str">
        <f t="shared" si="0"/>
        <v/>
      </c>
      <c r="B32" t="s">
        <v>60</v>
      </c>
      <c r="D32" t="s">
        <v>60</v>
      </c>
      <c r="E32">
        <v>0.49990000000000001</v>
      </c>
      <c r="F32">
        <v>169</v>
      </c>
      <c r="I32" t="s">
        <v>61</v>
      </c>
      <c r="J32">
        <v>0.86780000000000002</v>
      </c>
      <c r="L32" s="18" t="s">
        <v>409</v>
      </c>
      <c r="M32" s="48">
        <v>16</v>
      </c>
    </row>
    <row r="33" spans="1:13" x14ac:dyDescent="0.25">
      <c r="A33" t="str">
        <f t="shared" si="0"/>
        <v/>
      </c>
      <c r="B33" t="s">
        <v>61</v>
      </c>
      <c r="D33" t="s">
        <v>61</v>
      </c>
      <c r="E33">
        <v>0.86780000000000002</v>
      </c>
      <c r="F33">
        <v>36</v>
      </c>
      <c r="I33" t="s">
        <v>62</v>
      </c>
      <c r="J33">
        <v>0.84770000000000001</v>
      </c>
      <c r="L33" s="424" t="s">
        <v>410</v>
      </c>
      <c r="M33" s="49">
        <v>0.91020000000000001</v>
      </c>
    </row>
    <row r="34" spans="1:13" ht="15.75" thickBot="1" x14ac:dyDescent="0.3">
      <c r="A34" t="str">
        <f t="shared" si="0"/>
        <v/>
      </c>
      <c r="B34" t="s">
        <v>62</v>
      </c>
      <c r="D34" t="s">
        <v>62</v>
      </c>
      <c r="E34">
        <v>0.84770000000000001</v>
      </c>
      <c r="F34">
        <v>40</v>
      </c>
      <c r="I34" t="s">
        <v>63</v>
      </c>
      <c r="J34">
        <v>0.67979999999999996</v>
      </c>
      <c r="L34" s="425"/>
      <c r="M34" s="50">
        <v>17</v>
      </c>
    </row>
    <row r="35" spans="1:13" x14ac:dyDescent="0.25">
      <c r="A35" t="str">
        <f t="shared" si="0"/>
        <v/>
      </c>
      <c r="B35" t="s">
        <v>63</v>
      </c>
      <c r="D35" t="s">
        <v>63</v>
      </c>
      <c r="E35">
        <v>0.67979999999999996</v>
      </c>
      <c r="F35">
        <v>105</v>
      </c>
      <c r="I35" t="s">
        <v>64</v>
      </c>
      <c r="J35">
        <v>0.44500000000000001</v>
      </c>
      <c r="L35" s="17" t="s">
        <v>376</v>
      </c>
      <c r="M35" s="51">
        <v>0.90980000000000005</v>
      </c>
    </row>
    <row r="36" spans="1:13" ht="15.75" thickBot="1" x14ac:dyDescent="0.3">
      <c r="A36" t="str">
        <f t="shared" si="0"/>
        <v/>
      </c>
      <c r="B36" t="s">
        <v>64</v>
      </c>
      <c r="D36" t="s">
        <v>64</v>
      </c>
      <c r="E36">
        <v>0.44500000000000001</v>
      </c>
      <c r="F36">
        <v>186</v>
      </c>
      <c r="I36" t="s">
        <v>65</v>
      </c>
      <c r="J36">
        <v>0.1532</v>
      </c>
      <c r="L36" s="18" t="s">
        <v>404</v>
      </c>
      <c r="M36" s="52">
        <v>18</v>
      </c>
    </row>
    <row r="37" spans="1:13" x14ac:dyDescent="0.25">
      <c r="A37" t="str">
        <f t="shared" si="0"/>
        <v/>
      </c>
      <c r="B37" t="s">
        <v>65</v>
      </c>
      <c r="D37" t="s">
        <v>65</v>
      </c>
      <c r="E37">
        <v>0.1532</v>
      </c>
      <c r="F37">
        <v>323</v>
      </c>
      <c r="I37" t="s">
        <v>66</v>
      </c>
      <c r="J37">
        <v>0.38900000000000001</v>
      </c>
      <c r="L37" s="17" t="s">
        <v>351</v>
      </c>
      <c r="M37" s="53">
        <v>0.90920000000000001</v>
      </c>
    </row>
    <row r="38" spans="1:13" ht="15.75" thickBot="1" x14ac:dyDescent="0.3">
      <c r="A38" t="str">
        <f t="shared" si="0"/>
        <v/>
      </c>
      <c r="B38" t="s">
        <v>66</v>
      </c>
      <c r="D38" t="s">
        <v>66</v>
      </c>
      <c r="E38">
        <v>0.38900000000000001</v>
      </c>
      <c r="F38">
        <v>209</v>
      </c>
      <c r="I38" t="s">
        <v>67</v>
      </c>
      <c r="J38">
        <v>0.44069999999999998</v>
      </c>
      <c r="L38" s="18" t="s">
        <v>399</v>
      </c>
      <c r="M38" s="54">
        <v>19</v>
      </c>
    </row>
    <row r="39" spans="1:13" x14ac:dyDescent="0.25">
      <c r="A39" t="str">
        <f t="shared" si="0"/>
        <v/>
      </c>
      <c r="B39" t="s">
        <v>67</v>
      </c>
      <c r="D39" t="s">
        <v>67</v>
      </c>
      <c r="E39">
        <v>0.44069999999999998</v>
      </c>
      <c r="F39">
        <v>188</v>
      </c>
      <c r="I39" t="s">
        <v>68</v>
      </c>
      <c r="J39">
        <v>0.27360000000000001</v>
      </c>
      <c r="L39" s="17" t="s">
        <v>80</v>
      </c>
      <c r="M39" s="55">
        <v>0.90169999999999995</v>
      </c>
    </row>
    <row r="40" spans="1:13" ht="15.75" thickBot="1" x14ac:dyDescent="0.3">
      <c r="A40" t="str">
        <f t="shared" si="0"/>
        <v/>
      </c>
      <c r="B40" t="s">
        <v>68</v>
      </c>
      <c r="D40" t="s">
        <v>68</v>
      </c>
      <c r="E40">
        <v>0.27360000000000001</v>
      </c>
      <c r="F40">
        <v>265</v>
      </c>
      <c r="I40" t="s">
        <v>69</v>
      </c>
      <c r="J40">
        <v>0.35110000000000002</v>
      </c>
      <c r="L40" s="18" t="s">
        <v>412</v>
      </c>
      <c r="M40" s="56">
        <v>20</v>
      </c>
    </row>
    <row r="41" spans="1:13" x14ac:dyDescent="0.25">
      <c r="A41" t="str">
        <f t="shared" si="0"/>
        <v/>
      </c>
      <c r="B41" t="s">
        <v>69</v>
      </c>
      <c r="D41" t="s">
        <v>69</v>
      </c>
      <c r="E41">
        <v>0.35110000000000002</v>
      </c>
      <c r="F41">
        <v>226</v>
      </c>
      <c r="I41" t="s">
        <v>70</v>
      </c>
      <c r="J41">
        <v>0.27860000000000001</v>
      </c>
      <c r="L41" s="17" t="s">
        <v>218</v>
      </c>
      <c r="M41" s="57">
        <v>0.89359999999999995</v>
      </c>
    </row>
    <row r="42" spans="1:13" ht="15.75" thickBot="1" x14ac:dyDescent="0.3">
      <c r="A42" t="str">
        <f t="shared" si="0"/>
        <v/>
      </c>
      <c r="B42" t="s">
        <v>70</v>
      </c>
      <c r="D42" t="s">
        <v>70</v>
      </c>
      <c r="E42">
        <v>0.27860000000000001</v>
      </c>
      <c r="F42">
        <v>260</v>
      </c>
      <c r="I42" t="s">
        <v>71</v>
      </c>
      <c r="J42">
        <v>0.33739999999999998</v>
      </c>
      <c r="L42" s="18" t="s">
        <v>412</v>
      </c>
      <c r="M42" s="58">
        <v>21</v>
      </c>
    </row>
    <row r="43" spans="1:13" x14ac:dyDescent="0.25">
      <c r="A43" t="str">
        <f t="shared" si="0"/>
        <v/>
      </c>
      <c r="B43" t="s">
        <v>71</v>
      </c>
      <c r="D43" t="s">
        <v>71</v>
      </c>
      <c r="E43">
        <v>0.33739999999999998</v>
      </c>
      <c r="F43">
        <v>231</v>
      </c>
      <c r="I43" t="s">
        <v>72</v>
      </c>
      <c r="J43">
        <v>0.27850000000000003</v>
      </c>
      <c r="L43" s="17" t="s">
        <v>203</v>
      </c>
      <c r="M43" s="59">
        <v>0.89349999999999996</v>
      </c>
    </row>
    <row r="44" spans="1:13" ht="15.75" thickBot="1" x14ac:dyDescent="0.3">
      <c r="A44" t="str">
        <f t="shared" si="0"/>
        <v/>
      </c>
      <c r="B44" t="s">
        <v>72</v>
      </c>
      <c r="D44" t="s">
        <v>72</v>
      </c>
      <c r="E44">
        <v>0.27850000000000003</v>
      </c>
      <c r="F44">
        <v>261</v>
      </c>
      <c r="I44" t="s">
        <v>73</v>
      </c>
      <c r="J44">
        <v>0.35570000000000002</v>
      </c>
      <c r="L44" s="18" t="s">
        <v>404</v>
      </c>
      <c r="M44" s="60">
        <v>22</v>
      </c>
    </row>
    <row r="45" spans="1:13" x14ac:dyDescent="0.25">
      <c r="A45" t="str">
        <f t="shared" si="0"/>
        <v/>
      </c>
      <c r="B45" t="s">
        <v>73</v>
      </c>
      <c r="D45" t="s">
        <v>73</v>
      </c>
      <c r="E45">
        <v>0.35570000000000002</v>
      </c>
      <c r="F45">
        <v>219</v>
      </c>
      <c r="I45" t="s">
        <v>74</v>
      </c>
      <c r="J45">
        <v>0.46400000000000002</v>
      </c>
      <c r="L45" s="17" t="s">
        <v>165</v>
      </c>
      <c r="M45" s="61">
        <v>0.89249999999999996</v>
      </c>
    </row>
    <row r="46" spans="1:13" ht="15.75" thickBot="1" x14ac:dyDescent="0.3">
      <c r="A46" t="str">
        <f t="shared" si="0"/>
        <v/>
      </c>
      <c r="B46" t="s">
        <v>74</v>
      </c>
      <c r="D46" t="s">
        <v>74</v>
      </c>
      <c r="E46">
        <v>0.46400000000000002</v>
      </c>
      <c r="F46">
        <v>179</v>
      </c>
      <c r="I46" t="s">
        <v>76</v>
      </c>
      <c r="J46">
        <v>0.27710000000000001</v>
      </c>
      <c r="L46" s="18" t="s">
        <v>402</v>
      </c>
      <c r="M46" s="62">
        <v>23</v>
      </c>
    </row>
    <row r="47" spans="1:13" x14ac:dyDescent="0.25">
      <c r="A47" t="str">
        <f t="shared" si="0"/>
        <v/>
      </c>
      <c r="B47" t="s">
        <v>75</v>
      </c>
      <c r="D47" t="s">
        <v>75</v>
      </c>
      <c r="E47">
        <v>0.69189999999999996</v>
      </c>
      <c r="F47">
        <v>102</v>
      </c>
      <c r="I47" t="s">
        <v>77</v>
      </c>
      <c r="J47">
        <v>0.16400000000000001</v>
      </c>
      <c r="L47" s="424" t="s">
        <v>314</v>
      </c>
      <c r="M47" s="63">
        <v>0.88919999999999999</v>
      </c>
    </row>
    <row r="48" spans="1:13" ht="15.75" thickBot="1" x14ac:dyDescent="0.3">
      <c r="A48" t="str">
        <f t="shared" si="0"/>
        <v/>
      </c>
      <c r="B48" t="s">
        <v>76</v>
      </c>
      <c r="D48" t="s">
        <v>76</v>
      </c>
      <c r="E48">
        <v>0.27710000000000001</v>
      </c>
      <c r="F48">
        <v>263</v>
      </c>
      <c r="I48" t="s">
        <v>78</v>
      </c>
      <c r="J48">
        <v>0.25919999999999999</v>
      </c>
      <c r="L48" s="425"/>
      <c r="M48" s="64">
        <v>24</v>
      </c>
    </row>
    <row r="49" spans="1:13" x14ac:dyDescent="0.25">
      <c r="A49" t="str">
        <f t="shared" si="0"/>
        <v/>
      </c>
      <c r="B49" t="s">
        <v>77</v>
      </c>
      <c r="D49" t="s">
        <v>77</v>
      </c>
      <c r="E49">
        <v>0.16400000000000001</v>
      </c>
      <c r="F49">
        <v>318</v>
      </c>
      <c r="I49" t="s">
        <v>79</v>
      </c>
      <c r="J49">
        <v>4.2200000000000001E-2</v>
      </c>
      <c r="L49" s="424" t="s">
        <v>284</v>
      </c>
      <c r="M49" s="65">
        <v>0.8851</v>
      </c>
    </row>
    <row r="50" spans="1:13" ht="15.75" thickBot="1" x14ac:dyDescent="0.3">
      <c r="A50" t="str">
        <f t="shared" si="0"/>
        <v/>
      </c>
      <c r="B50" t="s">
        <v>78</v>
      </c>
      <c r="D50" t="s">
        <v>78</v>
      </c>
      <c r="E50">
        <v>0.25919999999999999</v>
      </c>
      <c r="F50">
        <v>275</v>
      </c>
      <c r="I50" t="s">
        <v>80</v>
      </c>
      <c r="J50">
        <v>0.90169999999999995</v>
      </c>
      <c r="L50" s="425"/>
      <c r="M50" s="66">
        <v>25</v>
      </c>
    </row>
    <row r="51" spans="1:13" ht="15.75" thickBot="1" x14ac:dyDescent="0.3">
      <c r="A51" t="str">
        <f t="shared" si="0"/>
        <v/>
      </c>
      <c r="B51" t="s">
        <v>79</v>
      </c>
      <c r="D51" t="s">
        <v>79</v>
      </c>
      <c r="E51">
        <v>4.2200000000000001E-2</v>
      </c>
      <c r="F51">
        <v>350</v>
      </c>
      <c r="I51" t="s">
        <v>81</v>
      </c>
      <c r="J51">
        <v>0.82650000000000001</v>
      </c>
      <c r="L51" s="14" t="s">
        <v>22</v>
      </c>
      <c r="M51" s="16" t="s">
        <v>393</v>
      </c>
    </row>
    <row r="52" spans="1:13" x14ac:dyDescent="0.25">
      <c r="A52" t="str">
        <f t="shared" si="0"/>
        <v/>
      </c>
      <c r="B52" t="s">
        <v>80</v>
      </c>
      <c r="D52" t="s">
        <v>80</v>
      </c>
      <c r="E52">
        <v>0.90169999999999995</v>
      </c>
      <c r="F52">
        <v>20</v>
      </c>
      <c r="I52" t="s">
        <v>82</v>
      </c>
      <c r="J52">
        <v>0.34739999999999999</v>
      </c>
      <c r="L52" s="17" t="s">
        <v>154</v>
      </c>
      <c r="M52" s="67">
        <v>0.88490000000000002</v>
      </c>
    </row>
    <row r="53" spans="1:13" ht="15.75" thickBot="1" x14ac:dyDescent="0.3">
      <c r="A53" t="str">
        <f t="shared" si="0"/>
        <v/>
      </c>
      <c r="B53" t="s">
        <v>81</v>
      </c>
      <c r="D53" t="s">
        <v>81</v>
      </c>
      <c r="E53">
        <v>0.82650000000000001</v>
      </c>
      <c r="F53">
        <v>51</v>
      </c>
      <c r="I53" t="s">
        <v>83</v>
      </c>
      <c r="J53">
        <v>0.57450000000000001</v>
      </c>
      <c r="L53" s="18" t="s">
        <v>403</v>
      </c>
      <c r="M53" s="68">
        <v>26</v>
      </c>
    </row>
    <row r="54" spans="1:13" x14ac:dyDescent="0.25">
      <c r="A54" t="str">
        <f t="shared" si="0"/>
        <v/>
      </c>
      <c r="B54" t="s">
        <v>82</v>
      </c>
      <c r="D54" t="s">
        <v>82</v>
      </c>
      <c r="E54">
        <v>0.34739999999999999</v>
      </c>
      <c r="F54">
        <v>228</v>
      </c>
      <c r="I54" t="s">
        <v>84</v>
      </c>
      <c r="J54">
        <v>0.55179999999999996</v>
      </c>
      <c r="L54" s="17" t="s">
        <v>213</v>
      </c>
      <c r="M54" s="69">
        <v>0.88400000000000001</v>
      </c>
    </row>
    <row r="55" spans="1:13" ht="15.75" thickBot="1" x14ac:dyDescent="0.3">
      <c r="A55" t="str">
        <f t="shared" si="0"/>
        <v/>
      </c>
      <c r="B55" t="s">
        <v>83</v>
      </c>
      <c r="D55" t="s">
        <v>83</v>
      </c>
      <c r="E55">
        <v>0.57450000000000001</v>
      </c>
      <c r="F55">
        <v>145</v>
      </c>
      <c r="I55" t="s">
        <v>426</v>
      </c>
      <c r="J55">
        <v>0.69189999999999996</v>
      </c>
      <c r="L55" s="18" t="s">
        <v>417</v>
      </c>
      <c r="M55" s="70">
        <v>27</v>
      </c>
    </row>
    <row r="56" spans="1:13" x14ac:dyDescent="0.25">
      <c r="A56" t="str">
        <f t="shared" si="0"/>
        <v/>
      </c>
      <c r="B56" t="s">
        <v>84</v>
      </c>
      <c r="D56" t="s">
        <v>84</v>
      </c>
      <c r="E56">
        <v>0.55179999999999996</v>
      </c>
      <c r="F56">
        <v>151</v>
      </c>
      <c r="I56" t="s">
        <v>85</v>
      </c>
      <c r="J56">
        <v>0.71499999999999997</v>
      </c>
      <c r="L56" s="17" t="s">
        <v>357</v>
      </c>
      <c r="M56" s="71">
        <v>0.88070000000000004</v>
      </c>
    </row>
    <row r="57" spans="1:13" ht="15.75" thickBot="1" x14ac:dyDescent="0.3">
      <c r="A57" t="str">
        <f t="shared" si="0"/>
        <v/>
      </c>
      <c r="B57" t="s">
        <v>85</v>
      </c>
      <c r="D57" t="s">
        <v>85</v>
      </c>
      <c r="E57">
        <v>0.71499999999999997</v>
      </c>
      <c r="F57">
        <v>91</v>
      </c>
      <c r="I57" t="s">
        <v>86</v>
      </c>
      <c r="J57">
        <v>0.31990000000000002</v>
      </c>
      <c r="L57" s="18" t="s">
        <v>399</v>
      </c>
      <c r="M57" s="72">
        <v>28</v>
      </c>
    </row>
    <row r="58" spans="1:13" x14ac:dyDescent="0.25">
      <c r="A58" t="str">
        <f t="shared" si="0"/>
        <v/>
      </c>
      <c r="B58" t="s">
        <v>86</v>
      </c>
      <c r="D58" t="s">
        <v>86</v>
      </c>
      <c r="E58">
        <v>0.31990000000000002</v>
      </c>
      <c r="F58">
        <v>240</v>
      </c>
      <c r="I58" t="s">
        <v>87</v>
      </c>
      <c r="J58">
        <v>0.3281</v>
      </c>
      <c r="L58" s="17" t="s">
        <v>183</v>
      </c>
      <c r="M58" s="73">
        <v>0.88</v>
      </c>
    </row>
    <row r="59" spans="1:13" ht="15.75" thickBot="1" x14ac:dyDescent="0.3">
      <c r="A59" t="str">
        <f t="shared" si="0"/>
        <v/>
      </c>
      <c r="B59" t="s">
        <v>87</v>
      </c>
      <c r="D59" t="s">
        <v>87</v>
      </c>
      <c r="E59">
        <v>0.3281</v>
      </c>
      <c r="F59">
        <v>233</v>
      </c>
      <c r="I59" t="s">
        <v>88</v>
      </c>
      <c r="J59">
        <v>0.752</v>
      </c>
      <c r="L59" s="18" t="s">
        <v>397</v>
      </c>
      <c r="M59" s="74">
        <v>29</v>
      </c>
    </row>
    <row r="60" spans="1:13" x14ac:dyDescent="0.25">
      <c r="A60" t="str">
        <f t="shared" si="0"/>
        <v/>
      </c>
      <c r="B60" t="s">
        <v>88</v>
      </c>
      <c r="D60" t="s">
        <v>88</v>
      </c>
      <c r="E60">
        <v>0.752</v>
      </c>
      <c r="F60">
        <v>72</v>
      </c>
      <c r="I60" t="s">
        <v>89</v>
      </c>
      <c r="J60">
        <v>7.0199999999999999E-2</v>
      </c>
      <c r="L60" s="17" t="s">
        <v>142</v>
      </c>
      <c r="M60" s="75">
        <v>0.87919999999999998</v>
      </c>
    </row>
    <row r="61" spans="1:13" ht="15.75" thickBot="1" x14ac:dyDescent="0.3">
      <c r="A61" t="str">
        <f t="shared" si="0"/>
        <v/>
      </c>
      <c r="B61" t="s">
        <v>89</v>
      </c>
      <c r="D61" t="s">
        <v>89</v>
      </c>
      <c r="E61">
        <v>7.0199999999999999E-2</v>
      </c>
      <c r="F61">
        <v>344</v>
      </c>
      <c r="I61" t="s">
        <v>90</v>
      </c>
      <c r="J61">
        <v>0.31209999999999999</v>
      </c>
      <c r="L61" s="18" t="s">
        <v>397</v>
      </c>
      <c r="M61" s="76">
        <v>30</v>
      </c>
    </row>
    <row r="62" spans="1:13" x14ac:dyDescent="0.25">
      <c r="A62" t="str">
        <f t="shared" si="0"/>
        <v/>
      </c>
      <c r="B62" t="s">
        <v>90</v>
      </c>
      <c r="D62" t="s">
        <v>90</v>
      </c>
      <c r="E62">
        <v>0.31209999999999999</v>
      </c>
      <c r="F62">
        <v>245</v>
      </c>
      <c r="I62" t="s">
        <v>91</v>
      </c>
      <c r="J62">
        <v>0.8387</v>
      </c>
      <c r="L62" s="17" t="s">
        <v>246</v>
      </c>
      <c r="M62" s="77">
        <v>0.87860000000000005</v>
      </c>
    </row>
    <row r="63" spans="1:13" ht="15.75" thickBot="1" x14ac:dyDescent="0.3">
      <c r="A63" t="str">
        <f t="shared" si="0"/>
        <v/>
      </c>
      <c r="B63" t="s">
        <v>91</v>
      </c>
      <c r="D63" t="s">
        <v>91</v>
      </c>
      <c r="E63">
        <v>0.8387</v>
      </c>
      <c r="F63">
        <v>45</v>
      </c>
      <c r="I63" t="s">
        <v>92</v>
      </c>
      <c r="J63">
        <v>0.40989999999999999</v>
      </c>
      <c r="L63" s="18" t="s">
        <v>430</v>
      </c>
      <c r="M63" s="78">
        <v>31</v>
      </c>
    </row>
    <row r="64" spans="1:13" x14ac:dyDescent="0.25">
      <c r="A64" t="str">
        <f t="shared" si="0"/>
        <v/>
      </c>
      <c r="B64" t="s">
        <v>92</v>
      </c>
      <c r="D64" t="s">
        <v>92</v>
      </c>
      <c r="E64">
        <v>0.40989999999999999</v>
      </c>
      <c r="F64">
        <v>199</v>
      </c>
      <c r="I64" t="s">
        <v>93</v>
      </c>
      <c r="J64">
        <v>0.67</v>
      </c>
      <c r="L64" s="17" t="s">
        <v>187</v>
      </c>
      <c r="M64" s="79">
        <v>0.87739999999999996</v>
      </c>
    </row>
    <row r="65" spans="1:13" ht="15.75" thickBot="1" x14ac:dyDescent="0.3">
      <c r="A65" t="str">
        <f t="shared" si="0"/>
        <v/>
      </c>
      <c r="B65" t="s">
        <v>93</v>
      </c>
      <c r="D65" t="s">
        <v>93</v>
      </c>
      <c r="E65">
        <v>0.67</v>
      </c>
      <c r="F65">
        <v>111</v>
      </c>
      <c r="I65" t="s">
        <v>94</v>
      </c>
      <c r="J65">
        <v>0.8085</v>
      </c>
      <c r="L65" s="18" t="s">
        <v>404</v>
      </c>
      <c r="M65" s="80">
        <v>32</v>
      </c>
    </row>
    <row r="66" spans="1:13" x14ac:dyDescent="0.25">
      <c r="A66" t="str">
        <f t="shared" si="0"/>
        <v/>
      </c>
      <c r="B66" t="s">
        <v>94</v>
      </c>
      <c r="D66" t="s">
        <v>94</v>
      </c>
      <c r="E66">
        <v>0.8085</v>
      </c>
      <c r="F66">
        <v>56</v>
      </c>
      <c r="I66" t="s">
        <v>95</v>
      </c>
      <c r="J66">
        <v>0.313</v>
      </c>
      <c r="L66" s="17" t="s">
        <v>119</v>
      </c>
      <c r="M66" s="81">
        <v>0.87649999999999995</v>
      </c>
    </row>
    <row r="67" spans="1:13" ht="15.75" thickBot="1" x14ac:dyDescent="0.3">
      <c r="A67" t="str">
        <f t="shared" ref="A67:A130" si="1">IF(B67=D67,"","CHECK NAME")</f>
        <v/>
      </c>
      <c r="B67" t="s">
        <v>95</v>
      </c>
      <c r="D67" t="s">
        <v>95</v>
      </c>
      <c r="E67">
        <v>0.313</v>
      </c>
      <c r="F67">
        <v>244</v>
      </c>
      <c r="I67" t="s">
        <v>96</v>
      </c>
      <c r="J67">
        <v>3.56E-2</v>
      </c>
      <c r="L67" s="18" t="s">
        <v>400</v>
      </c>
      <c r="M67" s="82">
        <v>33</v>
      </c>
    </row>
    <row r="68" spans="1:13" x14ac:dyDescent="0.25">
      <c r="A68" t="str">
        <f t="shared" si="1"/>
        <v/>
      </c>
      <c r="B68" t="s">
        <v>96</v>
      </c>
      <c r="D68" t="s">
        <v>96</v>
      </c>
      <c r="E68">
        <v>3.56E-2</v>
      </c>
      <c r="F68">
        <v>352</v>
      </c>
      <c r="I68" t="s">
        <v>97</v>
      </c>
      <c r="J68">
        <v>0.2271</v>
      </c>
      <c r="L68" s="424" t="s">
        <v>320</v>
      </c>
      <c r="M68" s="83">
        <v>0.87180000000000002</v>
      </c>
    </row>
    <row r="69" spans="1:13" ht="15.75" thickBot="1" x14ac:dyDescent="0.3">
      <c r="A69" t="str">
        <f t="shared" si="1"/>
        <v/>
      </c>
      <c r="B69" t="s">
        <v>97</v>
      </c>
      <c r="D69" t="s">
        <v>97</v>
      </c>
      <c r="E69">
        <v>0.2271</v>
      </c>
      <c r="F69">
        <v>290</v>
      </c>
      <c r="I69" t="s">
        <v>98</v>
      </c>
      <c r="J69">
        <v>0.62370000000000003</v>
      </c>
      <c r="L69" s="425"/>
      <c r="M69" s="84">
        <v>34</v>
      </c>
    </row>
    <row r="70" spans="1:13" x14ac:dyDescent="0.25">
      <c r="A70" t="str">
        <f t="shared" si="1"/>
        <v/>
      </c>
      <c r="B70" t="s">
        <v>98</v>
      </c>
      <c r="D70" t="s">
        <v>98</v>
      </c>
      <c r="E70">
        <v>0.62370000000000003</v>
      </c>
      <c r="F70">
        <v>128</v>
      </c>
      <c r="I70" t="s">
        <v>99</v>
      </c>
      <c r="J70">
        <v>0.3493</v>
      </c>
      <c r="L70" s="17" t="s">
        <v>337</v>
      </c>
      <c r="M70" s="85">
        <v>0.86950000000000005</v>
      </c>
    </row>
    <row r="71" spans="1:13" ht="15.75" thickBot="1" x14ac:dyDescent="0.3">
      <c r="A71" t="str">
        <f t="shared" si="1"/>
        <v/>
      </c>
      <c r="B71" t="s">
        <v>99</v>
      </c>
      <c r="D71" t="s">
        <v>99</v>
      </c>
      <c r="E71">
        <v>0.3493</v>
      </c>
      <c r="F71">
        <v>227</v>
      </c>
      <c r="I71" t="s">
        <v>100</v>
      </c>
      <c r="J71">
        <v>0.72209999999999996</v>
      </c>
      <c r="L71" s="18" t="s">
        <v>408</v>
      </c>
      <c r="M71" s="86">
        <v>35</v>
      </c>
    </row>
    <row r="72" spans="1:13" x14ac:dyDescent="0.25">
      <c r="A72" t="str">
        <f t="shared" si="1"/>
        <v/>
      </c>
      <c r="B72" t="s">
        <v>100</v>
      </c>
      <c r="D72" t="s">
        <v>100</v>
      </c>
      <c r="E72">
        <v>0.72209999999999996</v>
      </c>
      <c r="F72">
        <v>87</v>
      </c>
      <c r="I72" t="s">
        <v>101</v>
      </c>
      <c r="J72">
        <v>0.32429999999999998</v>
      </c>
      <c r="L72" s="17" t="s">
        <v>61</v>
      </c>
      <c r="M72" s="87">
        <v>0.86780000000000002</v>
      </c>
    </row>
    <row r="73" spans="1:13" ht="15.75" thickBot="1" x14ac:dyDescent="0.3">
      <c r="A73" t="str">
        <f t="shared" si="1"/>
        <v/>
      </c>
      <c r="B73" t="s">
        <v>101</v>
      </c>
      <c r="D73" t="s">
        <v>101</v>
      </c>
      <c r="E73">
        <v>0.32429999999999998</v>
      </c>
      <c r="F73">
        <v>238</v>
      </c>
      <c r="I73" t="s">
        <v>102</v>
      </c>
      <c r="J73">
        <v>0.98640000000000005</v>
      </c>
      <c r="L73" s="18" t="s">
        <v>415</v>
      </c>
      <c r="M73" s="88">
        <v>36</v>
      </c>
    </row>
    <row r="74" spans="1:13" x14ac:dyDescent="0.25">
      <c r="A74" t="str">
        <f t="shared" si="1"/>
        <v/>
      </c>
      <c r="B74" t="s">
        <v>102</v>
      </c>
      <c r="D74" t="s">
        <v>102</v>
      </c>
      <c r="E74">
        <v>0.98640000000000005</v>
      </c>
      <c r="F74">
        <v>1</v>
      </c>
      <c r="I74" t="s">
        <v>103</v>
      </c>
      <c r="J74">
        <v>0.501</v>
      </c>
      <c r="L74" s="424" t="s">
        <v>151</v>
      </c>
      <c r="M74" s="89">
        <v>0.8669</v>
      </c>
    </row>
    <row r="75" spans="1:13" ht="15.75" thickBot="1" x14ac:dyDescent="0.3">
      <c r="A75" t="str">
        <f t="shared" si="1"/>
        <v/>
      </c>
      <c r="B75" t="s">
        <v>103</v>
      </c>
      <c r="D75" t="s">
        <v>103</v>
      </c>
      <c r="E75">
        <v>0.501</v>
      </c>
      <c r="F75">
        <v>168</v>
      </c>
      <c r="I75" t="s">
        <v>104</v>
      </c>
      <c r="J75">
        <v>0.32769999999999999</v>
      </c>
      <c r="L75" s="425"/>
      <c r="M75" s="90">
        <v>37</v>
      </c>
    </row>
    <row r="76" spans="1:13" x14ac:dyDescent="0.25">
      <c r="A76" t="str">
        <f t="shared" si="1"/>
        <v/>
      </c>
      <c r="B76" t="s">
        <v>104</v>
      </c>
      <c r="D76" t="s">
        <v>104</v>
      </c>
      <c r="E76">
        <v>0.32769999999999999</v>
      </c>
      <c r="F76">
        <v>235</v>
      </c>
      <c r="I76" t="s">
        <v>105</v>
      </c>
      <c r="J76">
        <v>0.70099999999999996</v>
      </c>
      <c r="L76" s="17" t="s">
        <v>179</v>
      </c>
      <c r="M76" s="91">
        <v>0.85699999999999998</v>
      </c>
    </row>
    <row r="77" spans="1:13" ht="15.75" thickBot="1" x14ac:dyDescent="0.3">
      <c r="A77" t="str">
        <f t="shared" si="1"/>
        <v/>
      </c>
      <c r="B77" t="s">
        <v>105</v>
      </c>
      <c r="D77" t="s">
        <v>105</v>
      </c>
      <c r="E77">
        <v>0.70099999999999996</v>
      </c>
      <c r="F77">
        <v>96</v>
      </c>
      <c r="I77" t="s">
        <v>106</v>
      </c>
      <c r="J77">
        <v>0.19539999999999999</v>
      </c>
      <c r="L77" s="18" t="s">
        <v>412</v>
      </c>
      <c r="M77" s="92">
        <v>38</v>
      </c>
    </row>
    <row r="78" spans="1:13" x14ac:dyDescent="0.25">
      <c r="A78" t="str">
        <f t="shared" si="1"/>
        <v/>
      </c>
      <c r="B78" t="s">
        <v>106</v>
      </c>
      <c r="D78" t="s">
        <v>106</v>
      </c>
      <c r="E78">
        <v>0.19539999999999999</v>
      </c>
      <c r="F78">
        <v>304</v>
      </c>
      <c r="I78" t="s">
        <v>107</v>
      </c>
      <c r="J78">
        <v>0.32490000000000002</v>
      </c>
      <c r="L78" s="17" t="s">
        <v>202</v>
      </c>
      <c r="M78" s="93">
        <v>0.85560000000000003</v>
      </c>
    </row>
    <row r="79" spans="1:13" ht="15.75" thickBot="1" x14ac:dyDescent="0.3">
      <c r="A79" t="str">
        <f t="shared" si="1"/>
        <v/>
      </c>
      <c r="B79" t="s">
        <v>107</v>
      </c>
      <c r="D79" t="s">
        <v>107</v>
      </c>
      <c r="E79">
        <v>0.32490000000000002</v>
      </c>
      <c r="F79">
        <v>236</v>
      </c>
      <c r="I79" t="s">
        <v>108</v>
      </c>
      <c r="J79">
        <v>0.26829999999999998</v>
      </c>
      <c r="L79" s="18" t="s">
        <v>399</v>
      </c>
      <c r="M79" s="94">
        <v>39</v>
      </c>
    </row>
    <row r="80" spans="1:13" x14ac:dyDescent="0.25">
      <c r="A80" t="str">
        <f t="shared" si="1"/>
        <v/>
      </c>
      <c r="B80" t="s">
        <v>108</v>
      </c>
      <c r="D80" t="s">
        <v>108</v>
      </c>
      <c r="E80">
        <v>0.26829999999999998</v>
      </c>
      <c r="F80">
        <v>267</v>
      </c>
      <c r="I80" t="s">
        <v>109</v>
      </c>
      <c r="J80">
        <v>0.18940000000000001</v>
      </c>
      <c r="L80" s="424" t="s">
        <v>62</v>
      </c>
      <c r="M80" s="95">
        <v>0.84770000000000001</v>
      </c>
    </row>
    <row r="81" spans="1:13" ht="15.75" thickBot="1" x14ac:dyDescent="0.3">
      <c r="A81" t="str">
        <f t="shared" si="1"/>
        <v/>
      </c>
      <c r="B81" t="s">
        <v>109</v>
      </c>
      <c r="D81" t="s">
        <v>109</v>
      </c>
      <c r="E81">
        <v>0.18940000000000001</v>
      </c>
      <c r="F81">
        <v>309</v>
      </c>
      <c r="I81" t="s">
        <v>110</v>
      </c>
      <c r="J81">
        <v>0.1552</v>
      </c>
      <c r="L81" s="425"/>
      <c r="M81" s="96">
        <v>40</v>
      </c>
    </row>
    <row r="82" spans="1:13" x14ac:dyDescent="0.25">
      <c r="A82" t="str">
        <f t="shared" si="1"/>
        <v/>
      </c>
      <c r="B82" t="s">
        <v>110</v>
      </c>
      <c r="D82" t="s">
        <v>110</v>
      </c>
      <c r="E82">
        <v>0.1552</v>
      </c>
      <c r="F82">
        <v>321</v>
      </c>
      <c r="I82" t="s">
        <v>111</v>
      </c>
      <c r="J82">
        <v>0.43120000000000003</v>
      </c>
      <c r="L82" s="424" t="s">
        <v>327</v>
      </c>
      <c r="M82" s="97">
        <v>0.84719999999999995</v>
      </c>
    </row>
    <row r="83" spans="1:13" ht="15.75" thickBot="1" x14ac:dyDescent="0.3">
      <c r="A83" t="str">
        <f t="shared" si="1"/>
        <v/>
      </c>
      <c r="B83" t="s">
        <v>111</v>
      </c>
      <c r="D83" t="s">
        <v>111</v>
      </c>
      <c r="E83">
        <v>0.43120000000000003</v>
      </c>
      <c r="F83">
        <v>191</v>
      </c>
      <c r="I83" t="s">
        <v>112</v>
      </c>
      <c r="J83">
        <v>0.2848</v>
      </c>
      <c r="L83" s="425"/>
      <c r="M83" s="98">
        <v>41</v>
      </c>
    </row>
    <row r="84" spans="1:13" x14ac:dyDescent="0.25">
      <c r="A84" t="str">
        <f t="shared" si="1"/>
        <v/>
      </c>
      <c r="B84" t="s">
        <v>112</v>
      </c>
      <c r="D84" t="s">
        <v>112</v>
      </c>
      <c r="E84">
        <v>0.2848</v>
      </c>
      <c r="F84">
        <v>257</v>
      </c>
      <c r="I84" t="s">
        <v>113</v>
      </c>
      <c r="J84">
        <v>0.31330000000000002</v>
      </c>
      <c r="L84" s="17" t="s">
        <v>313</v>
      </c>
      <c r="M84" s="99">
        <v>0.84419999999999995</v>
      </c>
    </row>
    <row r="85" spans="1:13" ht="15.75" thickBot="1" x14ac:dyDescent="0.3">
      <c r="A85" t="str">
        <f t="shared" si="1"/>
        <v/>
      </c>
      <c r="B85" t="s">
        <v>113</v>
      </c>
      <c r="D85" t="s">
        <v>113</v>
      </c>
      <c r="E85">
        <v>0.31330000000000002</v>
      </c>
      <c r="F85">
        <v>242</v>
      </c>
      <c r="I85" t="s">
        <v>114</v>
      </c>
      <c r="J85">
        <v>0.36930000000000002</v>
      </c>
      <c r="L85" s="18" t="s">
        <v>399</v>
      </c>
      <c r="M85" s="100">
        <v>42</v>
      </c>
    </row>
    <row r="86" spans="1:13" x14ac:dyDescent="0.25">
      <c r="A86" t="str">
        <f t="shared" si="1"/>
        <v/>
      </c>
      <c r="B86" t="s">
        <v>114</v>
      </c>
      <c r="D86" t="s">
        <v>114</v>
      </c>
      <c r="E86">
        <v>0.36930000000000002</v>
      </c>
      <c r="F86">
        <v>215</v>
      </c>
      <c r="I86" t="s">
        <v>115</v>
      </c>
      <c r="J86">
        <v>0.91600000000000004</v>
      </c>
      <c r="L86" s="17" t="s">
        <v>359</v>
      </c>
      <c r="M86" s="101">
        <v>0.84289999999999998</v>
      </c>
    </row>
    <row r="87" spans="1:13" ht="15.75" thickBot="1" x14ac:dyDescent="0.3">
      <c r="A87" t="str">
        <f t="shared" si="1"/>
        <v/>
      </c>
      <c r="B87" t="s">
        <v>115</v>
      </c>
      <c r="D87" t="s">
        <v>115</v>
      </c>
      <c r="E87">
        <v>0.91600000000000004</v>
      </c>
      <c r="F87">
        <v>15</v>
      </c>
      <c r="I87" t="s">
        <v>116</v>
      </c>
      <c r="J87">
        <v>0.14879999999999999</v>
      </c>
      <c r="L87" s="18" t="s">
        <v>415</v>
      </c>
      <c r="M87" s="102">
        <v>43</v>
      </c>
    </row>
    <row r="88" spans="1:13" x14ac:dyDescent="0.25">
      <c r="A88" t="str">
        <f t="shared" si="1"/>
        <v/>
      </c>
      <c r="B88" t="s">
        <v>116</v>
      </c>
      <c r="D88" t="s">
        <v>116</v>
      </c>
      <c r="E88">
        <v>0.14879999999999999</v>
      </c>
      <c r="F88">
        <v>324</v>
      </c>
      <c r="I88" t="s">
        <v>117</v>
      </c>
      <c r="J88">
        <v>0.49130000000000001</v>
      </c>
      <c r="L88" s="17" t="s">
        <v>189</v>
      </c>
      <c r="M88" s="103">
        <v>0.84209999999999996</v>
      </c>
    </row>
    <row r="89" spans="1:13" ht="15.75" thickBot="1" x14ac:dyDescent="0.3">
      <c r="A89" t="str">
        <f t="shared" si="1"/>
        <v/>
      </c>
      <c r="B89" t="s">
        <v>117</v>
      </c>
      <c r="D89" t="s">
        <v>117</v>
      </c>
      <c r="E89">
        <v>0.49130000000000001</v>
      </c>
      <c r="F89">
        <v>172</v>
      </c>
      <c r="I89" t="s">
        <v>118</v>
      </c>
      <c r="J89">
        <v>0.30359999999999998</v>
      </c>
      <c r="L89" s="18" t="s">
        <v>415</v>
      </c>
      <c r="M89" s="104">
        <v>44</v>
      </c>
    </row>
    <row r="90" spans="1:13" x14ac:dyDescent="0.25">
      <c r="A90" t="str">
        <f t="shared" si="1"/>
        <v/>
      </c>
      <c r="B90" t="s">
        <v>118</v>
      </c>
      <c r="D90" t="s">
        <v>118</v>
      </c>
      <c r="E90">
        <v>0.30359999999999998</v>
      </c>
      <c r="F90">
        <v>249</v>
      </c>
      <c r="I90" t="s">
        <v>119</v>
      </c>
      <c r="J90">
        <v>0.87649999999999995</v>
      </c>
      <c r="L90" s="424" t="s">
        <v>91</v>
      </c>
      <c r="M90" s="105">
        <v>0.8387</v>
      </c>
    </row>
    <row r="91" spans="1:13" ht="15.75" thickBot="1" x14ac:dyDescent="0.3">
      <c r="A91" t="str">
        <f t="shared" si="1"/>
        <v/>
      </c>
      <c r="B91" t="s">
        <v>119</v>
      </c>
      <c r="D91" t="s">
        <v>119</v>
      </c>
      <c r="E91">
        <v>0.87649999999999995</v>
      </c>
      <c r="F91">
        <v>33</v>
      </c>
      <c r="I91" t="s">
        <v>120</v>
      </c>
      <c r="J91">
        <v>0.48399999999999999</v>
      </c>
      <c r="L91" s="425"/>
      <c r="M91" s="106">
        <v>45</v>
      </c>
    </row>
    <row r="92" spans="1:13" x14ac:dyDescent="0.25">
      <c r="A92" t="str">
        <f t="shared" si="1"/>
        <v/>
      </c>
      <c r="B92" t="s">
        <v>120</v>
      </c>
      <c r="D92" t="s">
        <v>120</v>
      </c>
      <c r="E92">
        <v>0.48399999999999999</v>
      </c>
      <c r="F92">
        <v>173</v>
      </c>
      <c r="I92" t="s">
        <v>423</v>
      </c>
      <c r="J92">
        <v>0.39439999999999997</v>
      </c>
      <c r="L92" s="17" t="s">
        <v>278</v>
      </c>
      <c r="M92" s="107">
        <v>0.83750000000000002</v>
      </c>
    </row>
    <row r="93" spans="1:13" ht="15.75" thickBot="1" x14ac:dyDescent="0.3">
      <c r="A93" t="str">
        <f t="shared" si="1"/>
        <v/>
      </c>
      <c r="B93" t="s">
        <v>121</v>
      </c>
      <c r="D93" t="s">
        <v>121</v>
      </c>
      <c r="E93">
        <v>0.80430000000000001</v>
      </c>
      <c r="F93">
        <v>58</v>
      </c>
      <c r="I93" t="s">
        <v>121</v>
      </c>
      <c r="J93">
        <v>0.80430000000000001</v>
      </c>
      <c r="L93" s="18" t="s">
        <v>411</v>
      </c>
      <c r="M93" s="108">
        <v>46</v>
      </c>
    </row>
    <row r="94" spans="1:13" x14ac:dyDescent="0.25">
      <c r="A94" t="str">
        <f t="shared" si="1"/>
        <v/>
      </c>
      <c r="B94" t="s">
        <v>122</v>
      </c>
      <c r="D94" t="s">
        <v>122</v>
      </c>
      <c r="E94">
        <v>0.76259999999999994</v>
      </c>
      <c r="F94">
        <v>70</v>
      </c>
      <c r="I94" t="s">
        <v>122</v>
      </c>
      <c r="J94">
        <v>0.76259999999999994</v>
      </c>
      <c r="L94" s="424" t="s">
        <v>241</v>
      </c>
      <c r="M94" s="109">
        <v>0.83289999999999997</v>
      </c>
    </row>
    <row r="95" spans="1:13" ht="15.75" thickBot="1" x14ac:dyDescent="0.3">
      <c r="A95" t="str">
        <f t="shared" si="1"/>
        <v/>
      </c>
      <c r="B95" t="s">
        <v>123</v>
      </c>
      <c r="D95" t="s">
        <v>123</v>
      </c>
      <c r="E95">
        <v>0.51480000000000004</v>
      </c>
      <c r="F95">
        <v>163</v>
      </c>
      <c r="I95" t="s">
        <v>123</v>
      </c>
      <c r="J95">
        <v>0.51480000000000004</v>
      </c>
      <c r="L95" s="425"/>
      <c r="M95" s="110">
        <v>47</v>
      </c>
    </row>
    <row r="96" spans="1:13" x14ac:dyDescent="0.25">
      <c r="A96" t="str">
        <f t="shared" si="1"/>
        <v/>
      </c>
      <c r="B96" t="s">
        <v>124</v>
      </c>
      <c r="D96" t="s">
        <v>124</v>
      </c>
      <c r="E96">
        <v>0.47789999999999999</v>
      </c>
      <c r="F96">
        <v>176</v>
      </c>
      <c r="I96" t="s">
        <v>124</v>
      </c>
      <c r="J96">
        <v>0.47789999999999999</v>
      </c>
      <c r="L96" s="17" t="s">
        <v>377</v>
      </c>
      <c r="M96" s="111">
        <v>0.83260000000000001</v>
      </c>
    </row>
    <row r="97" spans="1:13" ht="15.75" thickBot="1" x14ac:dyDescent="0.3">
      <c r="A97" t="str">
        <f t="shared" si="1"/>
        <v/>
      </c>
      <c r="B97" t="s">
        <v>125</v>
      </c>
      <c r="D97" t="s">
        <v>125</v>
      </c>
      <c r="E97">
        <v>0.26529999999999998</v>
      </c>
      <c r="F97">
        <v>270</v>
      </c>
      <c r="I97" t="s">
        <v>125</v>
      </c>
      <c r="J97">
        <v>0.26529999999999998</v>
      </c>
      <c r="L97" s="18" t="s">
        <v>407</v>
      </c>
      <c r="M97" s="112">
        <v>48</v>
      </c>
    </row>
    <row r="98" spans="1:13" x14ac:dyDescent="0.25">
      <c r="A98" t="str">
        <f t="shared" si="1"/>
        <v/>
      </c>
      <c r="B98" t="s">
        <v>126</v>
      </c>
      <c r="D98" t="s">
        <v>126</v>
      </c>
      <c r="E98">
        <v>0.66349999999999998</v>
      </c>
      <c r="F98">
        <v>112</v>
      </c>
      <c r="I98" t="s">
        <v>126</v>
      </c>
      <c r="J98">
        <v>0.66349999999999998</v>
      </c>
      <c r="L98" s="424" t="s">
        <v>40</v>
      </c>
      <c r="M98" s="113">
        <v>0.83020000000000005</v>
      </c>
    </row>
    <row r="99" spans="1:13" ht="15.75" thickBot="1" x14ac:dyDescent="0.3">
      <c r="A99" t="str">
        <f t="shared" si="1"/>
        <v/>
      </c>
      <c r="B99" t="s">
        <v>127</v>
      </c>
      <c r="D99" t="s">
        <v>127</v>
      </c>
      <c r="E99">
        <v>0.74860000000000004</v>
      </c>
      <c r="F99">
        <v>73</v>
      </c>
      <c r="I99" t="s">
        <v>127</v>
      </c>
      <c r="J99">
        <v>0.74860000000000004</v>
      </c>
      <c r="L99" s="425"/>
      <c r="M99" s="114">
        <v>49</v>
      </c>
    </row>
    <row r="100" spans="1:13" x14ac:dyDescent="0.25">
      <c r="A100" t="str">
        <f t="shared" si="1"/>
        <v/>
      </c>
      <c r="B100" t="s">
        <v>128</v>
      </c>
      <c r="D100" t="s">
        <v>128</v>
      </c>
      <c r="E100">
        <v>0.625</v>
      </c>
      <c r="F100">
        <v>126</v>
      </c>
      <c r="I100" t="s">
        <v>128</v>
      </c>
      <c r="J100">
        <v>0.625</v>
      </c>
      <c r="L100" s="424" t="s">
        <v>42</v>
      </c>
      <c r="M100" s="115">
        <v>0.82669999999999999</v>
      </c>
    </row>
    <row r="101" spans="1:13" ht="15.75" thickBot="1" x14ac:dyDescent="0.3">
      <c r="A101" t="str">
        <f t="shared" si="1"/>
        <v/>
      </c>
      <c r="B101" t="s">
        <v>129</v>
      </c>
      <c r="D101" t="s">
        <v>129</v>
      </c>
      <c r="E101">
        <v>0.67969999999999997</v>
      </c>
      <c r="F101">
        <v>106</v>
      </c>
      <c r="I101" t="s">
        <v>129</v>
      </c>
      <c r="J101">
        <v>0.67969999999999997</v>
      </c>
      <c r="L101" s="425"/>
      <c r="M101" s="116">
        <v>50</v>
      </c>
    </row>
    <row r="102" spans="1:13" ht="15.75" thickBot="1" x14ac:dyDescent="0.3">
      <c r="A102" t="str">
        <f t="shared" si="1"/>
        <v/>
      </c>
      <c r="B102" t="s">
        <v>130</v>
      </c>
      <c r="D102" t="s">
        <v>130</v>
      </c>
      <c r="E102">
        <v>0.74219999999999997</v>
      </c>
      <c r="F102">
        <v>77</v>
      </c>
      <c r="I102" t="s">
        <v>130</v>
      </c>
      <c r="J102">
        <v>0.74219999999999997</v>
      </c>
      <c r="L102" s="14" t="s">
        <v>22</v>
      </c>
      <c r="M102" s="16" t="s">
        <v>393</v>
      </c>
    </row>
    <row r="103" spans="1:13" x14ac:dyDescent="0.25">
      <c r="A103" t="str">
        <f t="shared" si="1"/>
        <v/>
      </c>
      <c r="B103" t="s">
        <v>131</v>
      </c>
      <c r="D103" t="s">
        <v>131</v>
      </c>
      <c r="E103">
        <v>0.95189999999999997</v>
      </c>
      <c r="F103">
        <v>6</v>
      </c>
      <c r="I103" t="s">
        <v>131</v>
      </c>
      <c r="J103">
        <v>0.95189999999999997</v>
      </c>
      <c r="L103" s="424" t="s">
        <v>81</v>
      </c>
      <c r="M103" s="117">
        <v>0.82650000000000001</v>
      </c>
    </row>
    <row r="104" spans="1:13" ht="15.75" thickBot="1" x14ac:dyDescent="0.3">
      <c r="A104" t="str">
        <f t="shared" si="1"/>
        <v/>
      </c>
      <c r="B104" t="s">
        <v>132</v>
      </c>
      <c r="D104" t="s">
        <v>132</v>
      </c>
      <c r="E104">
        <v>0.2382</v>
      </c>
      <c r="F104">
        <v>286</v>
      </c>
      <c r="I104" t="s">
        <v>132</v>
      </c>
      <c r="J104">
        <v>0.2382</v>
      </c>
      <c r="L104" s="425"/>
      <c r="M104" s="118">
        <v>51</v>
      </c>
    </row>
    <row r="105" spans="1:13" x14ac:dyDescent="0.25">
      <c r="A105" t="str">
        <f t="shared" si="1"/>
        <v/>
      </c>
      <c r="B105" t="s">
        <v>133</v>
      </c>
      <c r="D105" t="s">
        <v>133</v>
      </c>
      <c r="E105">
        <v>0.63239999999999996</v>
      </c>
      <c r="F105">
        <v>124</v>
      </c>
      <c r="I105" t="s">
        <v>133</v>
      </c>
      <c r="J105">
        <v>0.63239999999999996</v>
      </c>
      <c r="L105" s="17" t="s">
        <v>251</v>
      </c>
      <c r="M105" s="119">
        <v>0.81210000000000004</v>
      </c>
    </row>
    <row r="106" spans="1:13" ht="15.75" thickBot="1" x14ac:dyDescent="0.3">
      <c r="A106" t="str">
        <f t="shared" si="1"/>
        <v/>
      </c>
      <c r="B106" t="s">
        <v>134</v>
      </c>
      <c r="D106" t="s">
        <v>134</v>
      </c>
      <c r="E106">
        <v>0.50349999999999995</v>
      </c>
      <c r="F106">
        <v>166</v>
      </c>
      <c r="I106" t="s">
        <v>134</v>
      </c>
      <c r="J106">
        <v>0.50349999999999995</v>
      </c>
      <c r="L106" s="18" t="s">
        <v>425</v>
      </c>
      <c r="M106" s="120">
        <v>52</v>
      </c>
    </row>
    <row r="107" spans="1:13" x14ac:dyDescent="0.25">
      <c r="A107" t="str">
        <f t="shared" si="1"/>
        <v/>
      </c>
      <c r="B107" t="s">
        <v>135</v>
      </c>
      <c r="D107" t="s">
        <v>135</v>
      </c>
      <c r="E107">
        <v>0.2979</v>
      </c>
      <c r="F107">
        <v>251</v>
      </c>
      <c r="I107" t="s">
        <v>135</v>
      </c>
      <c r="J107">
        <v>0.2979</v>
      </c>
      <c r="L107" s="17" t="s">
        <v>289</v>
      </c>
      <c r="M107" s="121">
        <v>0.81189999999999996</v>
      </c>
    </row>
    <row r="108" spans="1:13" ht="15.75" thickBot="1" x14ac:dyDescent="0.3">
      <c r="A108" t="str">
        <f t="shared" si="1"/>
        <v/>
      </c>
      <c r="B108" t="s">
        <v>136</v>
      </c>
      <c r="D108" t="s">
        <v>136</v>
      </c>
      <c r="E108">
        <v>0.39989999999999998</v>
      </c>
      <c r="F108">
        <v>202</v>
      </c>
      <c r="I108" t="s">
        <v>136</v>
      </c>
      <c r="J108">
        <v>0.39989999999999998</v>
      </c>
      <c r="L108" s="18" t="s">
        <v>428</v>
      </c>
      <c r="M108" s="122">
        <v>53</v>
      </c>
    </row>
    <row r="109" spans="1:13" x14ac:dyDescent="0.25">
      <c r="A109" t="str">
        <f t="shared" si="1"/>
        <v/>
      </c>
      <c r="B109" t="s">
        <v>137</v>
      </c>
      <c r="D109" t="s">
        <v>137</v>
      </c>
      <c r="E109">
        <v>0.67969999999999997</v>
      </c>
      <c r="F109">
        <v>107</v>
      </c>
      <c r="I109" t="s">
        <v>137</v>
      </c>
      <c r="J109">
        <v>0.67969999999999997</v>
      </c>
      <c r="L109" s="424" t="s">
        <v>255</v>
      </c>
      <c r="M109" s="123">
        <v>0.81030000000000002</v>
      </c>
    </row>
    <row r="110" spans="1:13" ht="15.75" thickBot="1" x14ac:dyDescent="0.3">
      <c r="A110" t="str">
        <f t="shared" si="1"/>
        <v/>
      </c>
      <c r="B110" t="s">
        <v>138</v>
      </c>
      <c r="D110" t="s">
        <v>138</v>
      </c>
      <c r="E110">
        <v>0.3982</v>
      </c>
      <c r="F110">
        <v>204</v>
      </c>
      <c r="I110" t="s">
        <v>138</v>
      </c>
      <c r="J110">
        <v>0.3982</v>
      </c>
      <c r="L110" s="425"/>
      <c r="M110" s="124">
        <v>54</v>
      </c>
    </row>
    <row r="111" spans="1:13" x14ac:dyDescent="0.25">
      <c r="A111" t="str">
        <f t="shared" si="1"/>
        <v/>
      </c>
      <c r="B111" t="s">
        <v>139</v>
      </c>
      <c r="D111" t="s">
        <v>139</v>
      </c>
      <c r="E111">
        <v>0.35549999999999998</v>
      </c>
      <c r="F111">
        <v>220</v>
      </c>
      <c r="I111" t="s">
        <v>139</v>
      </c>
      <c r="J111">
        <v>0.35549999999999998</v>
      </c>
      <c r="L111" s="424" t="s">
        <v>171</v>
      </c>
      <c r="M111" s="125">
        <v>0.8095</v>
      </c>
    </row>
    <row r="112" spans="1:13" ht="15.75" thickBot="1" x14ac:dyDescent="0.3">
      <c r="A112" t="str">
        <f t="shared" si="1"/>
        <v/>
      </c>
      <c r="B112" t="s">
        <v>140</v>
      </c>
      <c r="D112" t="s">
        <v>140</v>
      </c>
      <c r="E112">
        <v>0.69540000000000002</v>
      </c>
      <c r="F112">
        <v>98</v>
      </c>
      <c r="I112" t="s">
        <v>140</v>
      </c>
      <c r="J112">
        <v>0.69540000000000002</v>
      </c>
      <c r="L112" s="425"/>
      <c r="M112" s="126">
        <v>55</v>
      </c>
    </row>
    <row r="113" spans="1:13" x14ac:dyDescent="0.25">
      <c r="A113" t="str">
        <f t="shared" si="1"/>
        <v/>
      </c>
      <c r="B113" t="s">
        <v>141</v>
      </c>
      <c r="D113" t="s">
        <v>141</v>
      </c>
      <c r="E113">
        <v>0.57679999999999998</v>
      </c>
      <c r="F113">
        <v>144</v>
      </c>
      <c r="I113" t="s">
        <v>141</v>
      </c>
      <c r="J113">
        <v>0.57679999999999998</v>
      </c>
      <c r="L113" s="424" t="s">
        <v>94</v>
      </c>
      <c r="M113" s="127">
        <v>0.8085</v>
      </c>
    </row>
    <row r="114" spans="1:13" ht="15.75" thickBot="1" x14ac:dyDescent="0.3">
      <c r="A114" t="str">
        <f t="shared" si="1"/>
        <v/>
      </c>
      <c r="B114" t="s">
        <v>142</v>
      </c>
      <c r="D114" t="s">
        <v>142</v>
      </c>
      <c r="E114">
        <v>0.87919999999999998</v>
      </c>
      <c r="F114">
        <v>30</v>
      </c>
      <c r="I114" t="s">
        <v>142</v>
      </c>
      <c r="J114">
        <v>0.87919999999999998</v>
      </c>
      <c r="L114" s="425"/>
      <c r="M114" s="128">
        <v>56</v>
      </c>
    </row>
    <row r="115" spans="1:13" x14ac:dyDescent="0.25">
      <c r="A115" t="str">
        <f t="shared" si="1"/>
        <v>CHECK NAME</v>
      </c>
      <c r="B115" t="s">
        <v>143</v>
      </c>
      <c r="D115" t="s">
        <v>386</v>
      </c>
      <c r="E115">
        <v>0.27839999999999998</v>
      </c>
      <c r="F115">
        <v>262</v>
      </c>
      <c r="I115" t="s">
        <v>386</v>
      </c>
      <c r="J115">
        <v>0.27839999999999998</v>
      </c>
      <c r="L115" s="424" t="s">
        <v>205</v>
      </c>
      <c r="M115" s="129">
        <v>0.80720000000000003</v>
      </c>
    </row>
    <row r="116" spans="1:13" ht="15.75" thickBot="1" x14ac:dyDescent="0.3">
      <c r="A116" t="str">
        <f t="shared" si="1"/>
        <v/>
      </c>
      <c r="B116" t="s">
        <v>144</v>
      </c>
      <c r="D116" t="s">
        <v>144</v>
      </c>
      <c r="E116">
        <v>0.19589999999999999</v>
      </c>
      <c r="F116">
        <v>303</v>
      </c>
      <c r="I116" t="s">
        <v>144</v>
      </c>
      <c r="J116">
        <v>0.19589999999999999</v>
      </c>
      <c r="L116" s="425"/>
      <c r="M116" s="130">
        <v>57</v>
      </c>
    </row>
    <row r="117" spans="1:13" x14ac:dyDescent="0.25">
      <c r="A117" t="str">
        <f t="shared" si="1"/>
        <v/>
      </c>
      <c r="B117" t="s">
        <v>145</v>
      </c>
      <c r="D117" t="s">
        <v>145</v>
      </c>
      <c r="E117">
        <v>0.19500000000000001</v>
      </c>
      <c r="F117">
        <v>305</v>
      </c>
      <c r="I117" t="s">
        <v>145</v>
      </c>
      <c r="J117">
        <v>0.19500000000000001</v>
      </c>
      <c r="L117" s="424" t="s">
        <v>121</v>
      </c>
      <c r="M117" s="131">
        <v>0.80430000000000001</v>
      </c>
    </row>
    <row r="118" spans="1:13" ht="15.75" thickBot="1" x14ac:dyDescent="0.3">
      <c r="A118" t="str">
        <f t="shared" si="1"/>
        <v/>
      </c>
      <c r="B118" t="s">
        <v>146</v>
      </c>
      <c r="D118" t="s">
        <v>146</v>
      </c>
      <c r="E118">
        <v>0.36980000000000002</v>
      </c>
      <c r="F118">
        <v>214</v>
      </c>
      <c r="I118" t="s">
        <v>146</v>
      </c>
      <c r="J118">
        <v>0.36980000000000002</v>
      </c>
      <c r="L118" s="425"/>
      <c r="M118" s="132">
        <v>58</v>
      </c>
    </row>
    <row r="119" spans="1:13" x14ac:dyDescent="0.25">
      <c r="A119" t="str">
        <f t="shared" si="1"/>
        <v/>
      </c>
      <c r="B119" t="s">
        <v>147</v>
      </c>
      <c r="D119" t="s">
        <v>147</v>
      </c>
      <c r="E119">
        <v>0.74760000000000004</v>
      </c>
      <c r="F119">
        <v>74</v>
      </c>
      <c r="I119" t="s">
        <v>147</v>
      </c>
      <c r="J119">
        <v>0.74760000000000004</v>
      </c>
      <c r="L119" s="17" t="s">
        <v>162</v>
      </c>
      <c r="M119" s="133">
        <v>0.79749999999999999</v>
      </c>
    </row>
    <row r="120" spans="1:13" ht="15.75" thickBot="1" x14ac:dyDescent="0.3">
      <c r="A120" t="str">
        <f t="shared" si="1"/>
        <v/>
      </c>
      <c r="B120" t="s">
        <v>148</v>
      </c>
      <c r="D120" t="s">
        <v>148</v>
      </c>
      <c r="E120">
        <v>0.36</v>
      </c>
      <c r="F120">
        <v>218</v>
      </c>
      <c r="I120" t="s">
        <v>148</v>
      </c>
      <c r="J120">
        <v>0.36</v>
      </c>
      <c r="L120" s="18" t="s">
        <v>401</v>
      </c>
      <c r="M120" s="134">
        <v>59</v>
      </c>
    </row>
    <row r="121" spans="1:13" x14ac:dyDescent="0.25">
      <c r="A121" t="str">
        <f t="shared" si="1"/>
        <v/>
      </c>
      <c r="B121" t="s">
        <v>149</v>
      </c>
      <c r="D121" t="s">
        <v>149</v>
      </c>
      <c r="E121">
        <v>0.3629</v>
      </c>
      <c r="F121">
        <v>217</v>
      </c>
      <c r="I121" t="s">
        <v>149</v>
      </c>
      <c r="J121">
        <v>0.3629</v>
      </c>
      <c r="L121" s="17" t="s">
        <v>221</v>
      </c>
      <c r="M121" s="135">
        <v>0.79730000000000001</v>
      </c>
    </row>
    <row r="122" spans="1:13" ht="15.75" thickBot="1" x14ac:dyDescent="0.3">
      <c r="A122" t="str">
        <f t="shared" si="1"/>
        <v/>
      </c>
      <c r="B122" t="s">
        <v>150</v>
      </c>
      <c r="D122" t="s">
        <v>150</v>
      </c>
      <c r="E122">
        <v>0.14799999999999999</v>
      </c>
      <c r="F122">
        <v>325</v>
      </c>
      <c r="I122" t="s">
        <v>150</v>
      </c>
      <c r="J122">
        <v>0.14799999999999999</v>
      </c>
      <c r="L122" s="18" t="s">
        <v>414</v>
      </c>
      <c r="M122" s="136">
        <v>60</v>
      </c>
    </row>
    <row r="123" spans="1:13" x14ac:dyDescent="0.25">
      <c r="A123" t="str">
        <f t="shared" si="1"/>
        <v/>
      </c>
      <c r="B123" t="s">
        <v>151</v>
      </c>
      <c r="D123" t="s">
        <v>151</v>
      </c>
      <c r="E123">
        <v>0.8669</v>
      </c>
      <c r="F123">
        <v>37</v>
      </c>
      <c r="I123" t="s">
        <v>151</v>
      </c>
      <c r="J123">
        <v>0.8669</v>
      </c>
      <c r="L123" s="424" t="s">
        <v>195</v>
      </c>
      <c r="M123" s="137">
        <v>0.7954</v>
      </c>
    </row>
    <row r="124" spans="1:13" ht="15.75" thickBot="1" x14ac:dyDescent="0.3">
      <c r="A124" t="str">
        <f t="shared" si="1"/>
        <v/>
      </c>
      <c r="B124" t="s">
        <v>152</v>
      </c>
      <c r="D124" t="s">
        <v>152</v>
      </c>
      <c r="E124">
        <v>0.6119</v>
      </c>
      <c r="F124">
        <v>133</v>
      </c>
      <c r="I124" t="s">
        <v>152</v>
      </c>
      <c r="J124">
        <v>0.6119</v>
      </c>
      <c r="L124" s="425"/>
      <c r="M124" s="138">
        <v>61</v>
      </c>
    </row>
    <row r="125" spans="1:13" x14ac:dyDescent="0.25">
      <c r="A125" t="str">
        <f t="shared" si="1"/>
        <v/>
      </c>
      <c r="B125" t="s">
        <v>153</v>
      </c>
      <c r="D125" t="s">
        <v>153</v>
      </c>
      <c r="E125">
        <v>0.25819999999999999</v>
      </c>
      <c r="F125">
        <v>276</v>
      </c>
      <c r="I125" t="s">
        <v>153</v>
      </c>
      <c r="J125">
        <v>0.25819999999999999</v>
      </c>
      <c r="L125" s="424" t="s">
        <v>257</v>
      </c>
      <c r="M125" s="139">
        <v>0.7873</v>
      </c>
    </row>
    <row r="126" spans="1:13" ht="15.75" thickBot="1" x14ac:dyDescent="0.3">
      <c r="A126" t="str">
        <f t="shared" si="1"/>
        <v/>
      </c>
      <c r="B126" t="s">
        <v>154</v>
      </c>
      <c r="D126" t="s">
        <v>154</v>
      </c>
      <c r="E126">
        <v>0.88490000000000002</v>
      </c>
      <c r="F126">
        <v>26</v>
      </c>
      <c r="I126" t="s">
        <v>154</v>
      </c>
      <c r="J126">
        <v>0.88490000000000002</v>
      </c>
      <c r="L126" s="425"/>
      <c r="M126" s="140">
        <v>62</v>
      </c>
    </row>
    <row r="127" spans="1:13" x14ac:dyDescent="0.25">
      <c r="A127" t="str">
        <f t="shared" si="1"/>
        <v/>
      </c>
      <c r="B127" t="s">
        <v>155</v>
      </c>
      <c r="D127" t="s">
        <v>155</v>
      </c>
      <c r="E127">
        <v>0.92479999999999996</v>
      </c>
      <c r="F127">
        <v>13</v>
      </c>
      <c r="I127" t="s">
        <v>155</v>
      </c>
      <c r="J127">
        <v>0.92479999999999996</v>
      </c>
      <c r="L127" s="17" t="s">
        <v>201</v>
      </c>
      <c r="M127" s="141">
        <v>0.78290000000000004</v>
      </c>
    </row>
    <row r="128" spans="1:13" ht="15.75" thickBot="1" x14ac:dyDescent="0.3">
      <c r="A128" t="str">
        <f t="shared" si="1"/>
        <v/>
      </c>
      <c r="B128" t="s">
        <v>156</v>
      </c>
      <c r="D128" t="s">
        <v>156</v>
      </c>
      <c r="E128">
        <v>0.53159999999999996</v>
      </c>
      <c r="F128">
        <v>159</v>
      </c>
      <c r="I128" t="s">
        <v>156</v>
      </c>
      <c r="J128">
        <v>0.53159999999999996</v>
      </c>
      <c r="L128" s="18" t="s">
        <v>403</v>
      </c>
      <c r="M128" s="142">
        <v>63</v>
      </c>
    </row>
    <row r="129" spans="1:13" x14ac:dyDescent="0.25">
      <c r="A129" t="str">
        <f t="shared" si="1"/>
        <v/>
      </c>
      <c r="B129" t="s">
        <v>157</v>
      </c>
      <c r="D129" t="s">
        <v>157</v>
      </c>
      <c r="E129">
        <v>0.19259999999999999</v>
      </c>
      <c r="F129">
        <v>307</v>
      </c>
      <c r="I129" t="s">
        <v>157</v>
      </c>
      <c r="J129">
        <v>0.19259999999999999</v>
      </c>
      <c r="L129" s="424" t="s">
        <v>33</v>
      </c>
      <c r="M129" s="143">
        <v>0.77659999999999996</v>
      </c>
    </row>
    <row r="130" spans="1:13" ht="15.75" thickBot="1" x14ac:dyDescent="0.3">
      <c r="A130" t="str">
        <f t="shared" si="1"/>
        <v/>
      </c>
      <c r="B130" t="s">
        <v>158</v>
      </c>
      <c r="D130" t="s">
        <v>158</v>
      </c>
      <c r="E130">
        <v>0.19939999999999999</v>
      </c>
      <c r="F130">
        <v>301</v>
      </c>
      <c r="I130" t="s">
        <v>158</v>
      </c>
      <c r="J130">
        <v>0.19939999999999999</v>
      </c>
      <c r="L130" s="425"/>
      <c r="M130" s="144">
        <v>64</v>
      </c>
    </row>
    <row r="131" spans="1:13" x14ac:dyDescent="0.25">
      <c r="A131" t="str">
        <f t="shared" ref="A131:A194" si="2">IF(B131=D131,"","CHECK NAME")</f>
        <v/>
      </c>
      <c r="B131" t="s">
        <v>159</v>
      </c>
      <c r="D131" t="s">
        <v>159</v>
      </c>
      <c r="E131">
        <v>0.61209999999999998</v>
      </c>
      <c r="F131">
        <v>132</v>
      </c>
      <c r="I131" t="s">
        <v>159</v>
      </c>
      <c r="J131">
        <v>0.61209999999999998</v>
      </c>
      <c r="L131" s="424" t="s">
        <v>338</v>
      </c>
      <c r="M131" s="145">
        <v>0.76629999999999998</v>
      </c>
    </row>
    <row r="132" spans="1:13" ht="15.75" thickBot="1" x14ac:dyDescent="0.3">
      <c r="A132" t="str">
        <f t="shared" si="2"/>
        <v/>
      </c>
      <c r="B132" t="s">
        <v>160</v>
      </c>
      <c r="D132" t="s">
        <v>160</v>
      </c>
      <c r="E132">
        <v>0.19950000000000001</v>
      </c>
      <c r="F132">
        <v>300</v>
      </c>
      <c r="I132" t="s">
        <v>160</v>
      </c>
      <c r="J132">
        <v>0.19950000000000001</v>
      </c>
      <c r="L132" s="425"/>
      <c r="M132" s="146">
        <v>65</v>
      </c>
    </row>
    <row r="133" spans="1:13" x14ac:dyDescent="0.25">
      <c r="A133" t="str">
        <f t="shared" si="2"/>
        <v/>
      </c>
      <c r="B133" t="s">
        <v>161</v>
      </c>
      <c r="D133" t="s">
        <v>161</v>
      </c>
      <c r="E133">
        <v>0.91879999999999995</v>
      </c>
      <c r="F133">
        <v>14</v>
      </c>
      <c r="I133" t="s">
        <v>161</v>
      </c>
      <c r="J133">
        <v>0.91879999999999995</v>
      </c>
      <c r="L133" s="424" t="s">
        <v>193</v>
      </c>
      <c r="M133" s="147">
        <v>0.76590000000000003</v>
      </c>
    </row>
    <row r="134" spans="1:13" ht="15.75" thickBot="1" x14ac:dyDescent="0.3">
      <c r="A134" t="str">
        <f t="shared" si="2"/>
        <v/>
      </c>
      <c r="B134" t="s">
        <v>162</v>
      </c>
      <c r="D134" t="s">
        <v>162</v>
      </c>
      <c r="E134">
        <v>0.79749999999999999</v>
      </c>
      <c r="F134">
        <v>59</v>
      </c>
      <c r="I134" t="s">
        <v>162</v>
      </c>
      <c r="J134">
        <v>0.79749999999999999</v>
      </c>
      <c r="L134" s="425"/>
      <c r="M134" s="148">
        <v>66</v>
      </c>
    </row>
    <row r="135" spans="1:13" x14ac:dyDescent="0.25">
      <c r="A135" t="str">
        <f t="shared" si="2"/>
        <v/>
      </c>
      <c r="B135" t="s">
        <v>163</v>
      </c>
      <c r="D135" t="s">
        <v>163</v>
      </c>
      <c r="E135">
        <v>0.1217</v>
      </c>
      <c r="F135">
        <v>333</v>
      </c>
      <c r="I135" t="s">
        <v>163</v>
      </c>
      <c r="J135">
        <v>0.1217</v>
      </c>
      <c r="L135" s="17" t="s">
        <v>308</v>
      </c>
      <c r="M135" s="149">
        <v>0.7651</v>
      </c>
    </row>
    <row r="136" spans="1:13" ht="15.75" thickBot="1" x14ac:dyDescent="0.3">
      <c r="A136" t="str">
        <f t="shared" si="2"/>
        <v/>
      </c>
      <c r="B136" t="s">
        <v>164</v>
      </c>
      <c r="D136" t="s">
        <v>164</v>
      </c>
      <c r="E136">
        <v>0.62280000000000002</v>
      </c>
      <c r="F136">
        <v>130</v>
      </c>
      <c r="I136" t="s">
        <v>164</v>
      </c>
      <c r="J136">
        <v>0.62280000000000002</v>
      </c>
      <c r="L136" s="18" t="s">
        <v>421</v>
      </c>
      <c r="M136" s="150">
        <v>67</v>
      </c>
    </row>
    <row r="137" spans="1:13" x14ac:dyDescent="0.25">
      <c r="A137" t="str">
        <f t="shared" si="2"/>
        <v/>
      </c>
      <c r="B137" t="s">
        <v>165</v>
      </c>
      <c r="D137" t="s">
        <v>165</v>
      </c>
      <c r="E137">
        <v>0.89249999999999996</v>
      </c>
      <c r="F137">
        <v>23</v>
      </c>
      <c r="I137" t="s">
        <v>165</v>
      </c>
      <c r="J137">
        <v>0.89249999999999996</v>
      </c>
      <c r="L137" s="17" t="s">
        <v>41</v>
      </c>
      <c r="M137" s="151">
        <v>0.76349999999999996</v>
      </c>
    </row>
    <row r="138" spans="1:13" ht="15.75" thickBot="1" x14ac:dyDescent="0.3">
      <c r="A138" t="str">
        <f t="shared" si="2"/>
        <v/>
      </c>
      <c r="B138" t="s">
        <v>166</v>
      </c>
      <c r="D138" t="s">
        <v>166</v>
      </c>
      <c r="E138">
        <v>0.25750000000000001</v>
      </c>
      <c r="F138">
        <v>279</v>
      </c>
      <c r="I138" t="s">
        <v>166</v>
      </c>
      <c r="J138">
        <v>0.25750000000000001</v>
      </c>
      <c r="L138" s="18" t="s">
        <v>411</v>
      </c>
      <c r="M138" s="152">
        <v>68</v>
      </c>
    </row>
    <row r="139" spans="1:13" x14ac:dyDescent="0.25">
      <c r="A139" t="str">
        <f t="shared" si="2"/>
        <v/>
      </c>
      <c r="B139" t="s">
        <v>167</v>
      </c>
      <c r="D139" t="s">
        <v>167</v>
      </c>
      <c r="E139">
        <v>0.16270000000000001</v>
      </c>
      <c r="F139">
        <v>319</v>
      </c>
      <c r="I139" t="s">
        <v>167</v>
      </c>
      <c r="J139">
        <v>0.16270000000000001</v>
      </c>
      <c r="L139" s="424" t="s">
        <v>263</v>
      </c>
      <c r="M139" s="153">
        <v>0.76339999999999997</v>
      </c>
    </row>
    <row r="140" spans="1:13" ht="15.75" thickBot="1" x14ac:dyDescent="0.3">
      <c r="A140" t="str">
        <f t="shared" si="2"/>
        <v/>
      </c>
      <c r="B140" t="s">
        <v>168</v>
      </c>
      <c r="D140" t="s">
        <v>168</v>
      </c>
      <c r="E140">
        <v>0.37180000000000002</v>
      </c>
      <c r="F140">
        <v>213</v>
      </c>
      <c r="I140" t="s">
        <v>168</v>
      </c>
      <c r="J140">
        <v>0.37180000000000002</v>
      </c>
      <c r="L140" s="425"/>
      <c r="M140" s="154">
        <v>69</v>
      </c>
    </row>
    <row r="141" spans="1:13" x14ac:dyDescent="0.25">
      <c r="A141" t="str">
        <f t="shared" si="2"/>
        <v/>
      </c>
      <c r="B141" t="s">
        <v>169</v>
      </c>
      <c r="D141" t="s">
        <v>169</v>
      </c>
      <c r="E141">
        <v>0.60550000000000004</v>
      </c>
      <c r="F141">
        <v>137</v>
      </c>
      <c r="I141" t="s">
        <v>169</v>
      </c>
      <c r="J141">
        <v>0.60550000000000004</v>
      </c>
      <c r="L141" s="424" t="s">
        <v>122</v>
      </c>
      <c r="M141" s="155">
        <v>0.76259999999999994</v>
      </c>
    </row>
    <row r="142" spans="1:13" ht="15.75" thickBot="1" x14ac:dyDescent="0.3">
      <c r="A142" t="str">
        <f t="shared" si="2"/>
        <v/>
      </c>
      <c r="B142" s="3" t="s">
        <v>170</v>
      </c>
      <c r="D142" t="s">
        <v>170</v>
      </c>
      <c r="E142">
        <v>0.73919999999999997</v>
      </c>
      <c r="F142">
        <v>80</v>
      </c>
      <c r="I142" t="s">
        <v>170</v>
      </c>
      <c r="J142">
        <v>0.73919999999999997</v>
      </c>
      <c r="L142" s="425"/>
      <c r="M142" s="156">
        <v>70</v>
      </c>
    </row>
    <row r="143" spans="1:13" x14ac:dyDescent="0.25">
      <c r="A143" t="str">
        <f t="shared" si="2"/>
        <v/>
      </c>
      <c r="B143" t="s">
        <v>171</v>
      </c>
      <c r="D143" t="s">
        <v>171</v>
      </c>
      <c r="E143">
        <v>0.8095</v>
      </c>
      <c r="F143">
        <v>55</v>
      </c>
      <c r="I143" t="s">
        <v>171</v>
      </c>
      <c r="J143">
        <v>0.8095</v>
      </c>
      <c r="L143" s="424" t="s">
        <v>243</v>
      </c>
      <c r="M143" s="157">
        <v>0.75249999999999995</v>
      </c>
    </row>
    <row r="144" spans="1:13" ht="15.75" thickBot="1" x14ac:dyDescent="0.3">
      <c r="A144" t="str">
        <f t="shared" si="2"/>
        <v/>
      </c>
      <c r="B144" t="s">
        <v>172</v>
      </c>
      <c r="D144" t="s">
        <v>172</v>
      </c>
      <c r="E144">
        <v>0.43530000000000002</v>
      </c>
      <c r="F144">
        <v>189</v>
      </c>
      <c r="I144" t="s">
        <v>172</v>
      </c>
      <c r="J144">
        <v>0.43530000000000002</v>
      </c>
      <c r="L144" s="425"/>
      <c r="M144" s="158">
        <v>71</v>
      </c>
    </row>
    <row r="145" spans="1:13" x14ac:dyDescent="0.25">
      <c r="A145" t="str">
        <f t="shared" si="2"/>
        <v/>
      </c>
      <c r="B145" t="s">
        <v>173</v>
      </c>
      <c r="D145" t="s">
        <v>173</v>
      </c>
      <c r="E145">
        <v>0.2606</v>
      </c>
      <c r="F145">
        <v>273</v>
      </c>
      <c r="I145" t="s">
        <v>173</v>
      </c>
      <c r="J145">
        <v>0.2606</v>
      </c>
      <c r="L145" s="424" t="s">
        <v>88</v>
      </c>
      <c r="M145" s="159">
        <v>0.752</v>
      </c>
    </row>
    <row r="146" spans="1:13" ht="15.75" thickBot="1" x14ac:dyDescent="0.3">
      <c r="A146" t="str">
        <f t="shared" si="2"/>
        <v/>
      </c>
      <c r="B146" t="s">
        <v>174</v>
      </c>
      <c r="D146" t="s">
        <v>174</v>
      </c>
      <c r="E146">
        <v>0.4037</v>
      </c>
      <c r="F146">
        <v>200</v>
      </c>
      <c r="I146" t="s">
        <v>174</v>
      </c>
      <c r="J146">
        <v>0.4037</v>
      </c>
      <c r="L146" s="425"/>
      <c r="M146" s="160">
        <v>72</v>
      </c>
    </row>
    <row r="147" spans="1:13" x14ac:dyDescent="0.25">
      <c r="A147" t="str">
        <f t="shared" si="2"/>
        <v/>
      </c>
      <c r="B147" t="s">
        <v>175</v>
      </c>
      <c r="D147" t="s">
        <v>175</v>
      </c>
      <c r="E147">
        <v>0.31309999999999999</v>
      </c>
      <c r="F147">
        <v>243</v>
      </c>
      <c r="I147" t="s">
        <v>175</v>
      </c>
      <c r="J147">
        <v>0.31309999999999999</v>
      </c>
      <c r="L147" s="424" t="s">
        <v>127</v>
      </c>
      <c r="M147" s="161">
        <v>0.74860000000000004</v>
      </c>
    </row>
    <row r="148" spans="1:13" ht="15.75" thickBot="1" x14ac:dyDescent="0.3">
      <c r="A148" t="str">
        <f t="shared" si="2"/>
        <v>CHECK NAME</v>
      </c>
      <c r="B148" t="s">
        <v>176</v>
      </c>
      <c r="D148" t="s">
        <v>387</v>
      </c>
      <c r="E148">
        <v>0.55530000000000002</v>
      </c>
      <c r="F148">
        <v>149</v>
      </c>
      <c r="I148" t="s">
        <v>387</v>
      </c>
      <c r="J148">
        <v>0.55530000000000002</v>
      </c>
      <c r="L148" s="425"/>
      <c r="M148" s="162">
        <v>73</v>
      </c>
    </row>
    <row r="149" spans="1:13" x14ac:dyDescent="0.25">
      <c r="A149" t="str">
        <f t="shared" si="2"/>
        <v/>
      </c>
      <c r="B149" t="s">
        <v>177</v>
      </c>
      <c r="D149" t="s">
        <v>177</v>
      </c>
      <c r="E149">
        <v>0.57950000000000002</v>
      </c>
      <c r="F149">
        <v>143</v>
      </c>
      <c r="I149" t="s">
        <v>177</v>
      </c>
      <c r="J149">
        <v>0.57950000000000002</v>
      </c>
      <c r="L149" s="424" t="s">
        <v>147</v>
      </c>
      <c r="M149" s="163">
        <v>0.74760000000000004</v>
      </c>
    </row>
    <row r="150" spans="1:13" ht="15.75" thickBot="1" x14ac:dyDescent="0.3">
      <c r="A150" t="str">
        <f t="shared" si="2"/>
        <v/>
      </c>
      <c r="B150" t="s">
        <v>178</v>
      </c>
      <c r="D150" t="s">
        <v>178</v>
      </c>
      <c r="E150">
        <v>0.58760000000000001</v>
      </c>
      <c r="F150">
        <v>140</v>
      </c>
      <c r="I150" t="s">
        <v>178</v>
      </c>
      <c r="J150">
        <v>0.58760000000000001</v>
      </c>
      <c r="L150" s="425"/>
      <c r="M150" s="164">
        <v>74</v>
      </c>
    </row>
    <row r="151" spans="1:13" x14ac:dyDescent="0.25">
      <c r="A151" t="str">
        <f t="shared" si="2"/>
        <v/>
      </c>
      <c r="B151" s="11" t="s">
        <v>179</v>
      </c>
      <c r="D151" t="s">
        <v>179</v>
      </c>
      <c r="E151">
        <v>0.85699999999999998</v>
      </c>
      <c r="F151">
        <v>38</v>
      </c>
      <c r="I151" t="s">
        <v>179</v>
      </c>
      <c r="J151">
        <v>0.85699999999999998</v>
      </c>
      <c r="L151" s="17" t="s">
        <v>50</v>
      </c>
      <c r="M151" s="165">
        <v>0.74570000000000003</v>
      </c>
    </row>
    <row r="152" spans="1:13" ht="15.75" thickBot="1" x14ac:dyDescent="0.3">
      <c r="A152" t="str">
        <f t="shared" si="2"/>
        <v/>
      </c>
      <c r="B152" t="s">
        <v>180</v>
      </c>
      <c r="D152" t="s">
        <v>180</v>
      </c>
      <c r="E152">
        <v>0.67910000000000004</v>
      </c>
      <c r="F152">
        <v>108</v>
      </c>
      <c r="I152" t="s">
        <v>180</v>
      </c>
      <c r="J152">
        <v>0.67910000000000004</v>
      </c>
      <c r="L152" s="18" t="s">
        <v>411</v>
      </c>
      <c r="M152" s="166">
        <v>75</v>
      </c>
    </row>
    <row r="153" spans="1:13" ht="15.75" thickBot="1" x14ac:dyDescent="0.3">
      <c r="A153" t="str">
        <f t="shared" si="2"/>
        <v/>
      </c>
      <c r="B153" t="s">
        <v>181</v>
      </c>
      <c r="D153" t="s">
        <v>181</v>
      </c>
      <c r="E153">
        <v>0.62339999999999995</v>
      </c>
      <c r="F153">
        <v>129</v>
      </c>
      <c r="I153" t="s">
        <v>181</v>
      </c>
      <c r="J153">
        <v>0.62339999999999995</v>
      </c>
      <c r="L153" s="14" t="s">
        <v>22</v>
      </c>
      <c r="M153" s="16" t="s">
        <v>393</v>
      </c>
    </row>
    <row r="154" spans="1:13" x14ac:dyDescent="0.25">
      <c r="A154" t="str">
        <f t="shared" si="2"/>
        <v/>
      </c>
      <c r="B154" t="s">
        <v>182</v>
      </c>
      <c r="D154" t="s">
        <v>182</v>
      </c>
      <c r="E154">
        <v>0.22900000000000001</v>
      </c>
      <c r="F154">
        <v>289</v>
      </c>
      <c r="I154" t="s">
        <v>182</v>
      </c>
      <c r="J154">
        <v>0.22900000000000001</v>
      </c>
      <c r="L154" s="17" t="s">
        <v>365</v>
      </c>
      <c r="M154" s="167">
        <v>0.74370000000000003</v>
      </c>
    </row>
    <row r="155" spans="1:13" ht="15.75" thickBot="1" x14ac:dyDescent="0.3">
      <c r="A155" t="str">
        <f t="shared" si="2"/>
        <v/>
      </c>
      <c r="B155" t="s">
        <v>183</v>
      </c>
      <c r="D155" t="s">
        <v>183</v>
      </c>
      <c r="E155">
        <v>0.88</v>
      </c>
      <c r="F155">
        <v>29</v>
      </c>
      <c r="I155" t="s">
        <v>183</v>
      </c>
      <c r="J155">
        <v>0.88</v>
      </c>
      <c r="L155" s="18" t="s">
        <v>408</v>
      </c>
      <c r="M155" s="168">
        <v>76</v>
      </c>
    </row>
    <row r="156" spans="1:13" x14ac:dyDescent="0.25">
      <c r="A156" t="str">
        <f t="shared" si="2"/>
        <v/>
      </c>
      <c r="B156" t="s">
        <v>184</v>
      </c>
      <c r="D156" t="s">
        <v>184</v>
      </c>
      <c r="E156">
        <v>9.4299999999999995E-2</v>
      </c>
      <c r="F156">
        <v>341</v>
      </c>
      <c r="I156" t="s">
        <v>184</v>
      </c>
      <c r="J156">
        <v>9.4299999999999995E-2</v>
      </c>
      <c r="L156" s="424" t="s">
        <v>130</v>
      </c>
      <c r="M156" s="169">
        <v>0.74219999999999997</v>
      </c>
    </row>
    <row r="157" spans="1:13" ht="15.75" thickBot="1" x14ac:dyDescent="0.3">
      <c r="A157" t="str">
        <f t="shared" si="2"/>
        <v/>
      </c>
      <c r="B157" t="s">
        <v>185</v>
      </c>
      <c r="D157" t="s">
        <v>185</v>
      </c>
      <c r="E157">
        <v>8.2900000000000001E-2</v>
      </c>
      <c r="F157">
        <v>342</v>
      </c>
      <c r="I157" t="s">
        <v>185</v>
      </c>
      <c r="J157">
        <v>8.2900000000000001E-2</v>
      </c>
      <c r="L157" s="425"/>
      <c r="M157" s="170">
        <v>77</v>
      </c>
    </row>
    <row r="158" spans="1:13" x14ac:dyDescent="0.25">
      <c r="A158" t="str">
        <f t="shared" si="2"/>
        <v/>
      </c>
      <c r="B158" t="s">
        <v>186</v>
      </c>
      <c r="D158" t="s">
        <v>186</v>
      </c>
      <c r="E158">
        <v>0.45619999999999999</v>
      </c>
      <c r="F158">
        <v>183</v>
      </c>
      <c r="I158" t="s">
        <v>186</v>
      </c>
      <c r="J158">
        <v>0.45619999999999999</v>
      </c>
      <c r="L158" s="424" t="s">
        <v>297</v>
      </c>
      <c r="M158" s="171">
        <v>0.74160000000000004</v>
      </c>
    </row>
    <row r="159" spans="1:13" ht="15.75" thickBot="1" x14ac:dyDescent="0.3">
      <c r="A159" t="str">
        <f t="shared" si="2"/>
        <v/>
      </c>
      <c r="B159" t="s">
        <v>187</v>
      </c>
      <c r="D159" t="s">
        <v>187</v>
      </c>
      <c r="E159">
        <v>0.87739999999999996</v>
      </c>
      <c r="F159">
        <v>32</v>
      </c>
      <c r="I159" t="s">
        <v>187</v>
      </c>
      <c r="J159">
        <v>0.87739999999999996</v>
      </c>
      <c r="L159" s="425"/>
      <c r="M159" s="172">
        <v>78</v>
      </c>
    </row>
    <row r="160" spans="1:13" x14ac:dyDescent="0.25">
      <c r="A160" t="str">
        <f t="shared" si="2"/>
        <v/>
      </c>
      <c r="B160" t="s">
        <v>188</v>
      </c>
      <c r="D160" t="s">
        <v>188</v>
      </c>
      <c r="E160">
        <v>0.55920000000000003</v>
      </c>
      <c r="F160">
        <v>148</v>
      </c>
      <c r="I160" t="s">
        <v>188</v>
      </c>
      <c r="J160">
        <v>0.55920000000000003</v>
      </c>
      <c r="L160" s="424" t="s">
        <v>321</v>
      </c>
      <c r="M160" s="173">
        <v>0.74</v>
      </c>
    </row>
    <row r="161" spans="1:13" ht="15.75" thickBot="1" x14ac:dyDescent="0.3">
      <c r="A161" t="str">
        <f t="shared" si="2"/>
        <v/>
      </c>
      <c r="B161" t="s">
        <v>189</v>
      </c>
      <c r="D161" t="s">
        <v>189</v>
      </c>
      <c r="E161">
        <v>0.84209999999999996</v>
      </c>
      <c r="F161">
        <v>44</v>
      </c>
      <c r="I161" t="s">
        <v>189</v>
      </c>
      <c r="J161">
        <v>0.84209999999999996</v>
      </c>
      <c r="L161" s="425"/>
      <c r="M161" s="174">
        <v>79</v>
      </c>
    </row>
    <row r="162" spans="1:13" x14ac:dyDescent="0.25">
      <c r="A162" t="str">
        <f t="shared" si="2"/>
        <v/>
      </c>
      <c r="B162" t="s">
        <v>190</v>
      </c>
      <c r="D162" t="s">
        <v>190</v>
      </c>
      <c r="E162">
        <v>2.46E-2</v>
      </c>
      <c r="F162">
        <v>353</v>
      </c>
      <c r="I162" t="s">
        <v>190</v>
      </c>
      <c r="J162">
        <v>2.46E-2</v>
      </c>
      <c r="L162" s="17" t="s">
        <v>170</v>
      </c>
      <c r="M162" s="175">
        <v>0.73919999999999997</v>
      </c>
    </row>
    <row r="163" spans="1:13" ht="15.75" thickBot="1" x14ac:dyDescent="0.3">
      <c r="A163" t="str">
        <f t="shared" si="2"/>
        <v/>
      </c>
      <c r="B163" t="s">
        <v>191</v>
      </c>
      <c r="D163" t="s">
        <v>191</v>
      </c>
      <c r="E163">
        <v>0.54790000000000005</v>
      </c>
      <c r="F163">
        <v>152</v>
      </c>
      <c r="I163" t="s">
        <v>191</v>
      </c>
      <c r="J163">
        <v>0.54790000000000005</v>
      </c>
      <c r="L163" s="18" t="s">
        <v>417</v>
      </c>
      <c r="M163" s="176">
        <v>80</v>
      </c>
    </row>
    <row r="164" spans="1:13" x14ac:dyDescent="0.25">
      <c r="A164" t="str">
        <f t="shared" si="2"/>
        <v/>
      </c>
      <c r="B164" t="s">
        <v>192</v>
      </c>
      <c r="D164" t="s">
        <v>192</v>
      </c>
      <c r="E164">
        <v>0.26750000000000002</v>
      </c>
      <c r="F164">
        <v>268</v>
      </c>
      <c r="I164" t="s">
        <v>192</v>
      </c>
      <c r="J164">
        <v>0.26750000000000002</v>
      </c>
      <c r="L164" s="424" t="s">
        <v>292</v>
      </c>
      <c r="M164" s="177">
        <v>0.73780000000000001</v>
      </c>
    </row>
    <row r="165" spans="1:13" ht="15.75" thickBot="1" x14ac:dyDescent="0.3">
      <c r="A165" t="str">
        <f t="shared" si="2"/>
        <v/>
      </c>
      <c r="B165" t="s">
        <v>193</v>
      </c>
      <c r="D165" t="s">
        <v>193</v>
      </c>
      <c r="E165">
        <v>0.76590000000000003</v>
      </c>
      <c r="F165">
        <v>66</v>
      </c>
      <c r="I165" t="s">
        <v>193</v>
      </c>
      <c r="J165">
        <v>0.76590000000000003</v>
      </c>
      <c r="L165" s="425"/>
      <c r="M165" s="178">
        <v>81</v>
      </c>
    </row>
    <row r="166" spans="1:13" x14ac:dyDescent="0.25">
      <c r="A166" t="str">
        <f t="shared" si="2"/>
        <v/>
      </c>
      <c r="B166" t="s">
        <v>194</v>
      </c>
      <c r="D166" t="s">
        <v>194</v>
      </c>
      <c r="E166">
        <v>0.47489999999999999</v>
      </c>
      <c r="F166">
        <v>177</v>
      </c>
      <c r="I166" t="s">
        <v>194</v>
      </c>
      <c r="J166">
        <v>0.47489999999999999</v>
      </c>
      <c r="L166" s="424" t="s">
        <v>48</v>
      </c>
      <c r="M166" s="179">
        <v>0.73550000000000004</v>
      </c>
    </row>
    <row r="167" spans="1:13" ht="15.75" thickBot="1" x14ac:dyDescent="0.3">
      <c r="A167" t="str">
        <f t="shared" si="2"/>
        <v/>
      </c>
      <c r="B167" t="s">
        <v>195</v>
      </c>
      <c r="D167" t="s">
        <v>195</v>
      </c>
      <c r="E167">
        <v>0.7954</v>
      </c>
      <c r="F167">
        <v>61</v>
      </c>
      <c r="I167" t="s">
        <v>195</v>
      </c>
      <c r="J167">
        <v>0.7954</v>
      </c>
      <c r="L167" s="425"/>
      <c r="M167" s="180">
        <v>82</v>
      </c>
    </row>
    <row r="168" spans="1:13" x14ac:dyDescent="0.25">
      <c r="A168" t="str">
        <f t="shared" si="2"/>
        <v/>
      </c>
      <c r="B168" t="s">
        <v>196</v>
      </c>
      <c r="D168" t="s">
        <v>196</v>
      </c>
      <c r="E168">
        <v>0.57979999999999998</v>
      </c>
      <c r="F168">
        <v>142</v>
      </c>
      <c r="I168" t="s">
        <v>196</v>
      </c>
      <c r="J168">
        <v>0.57979999999999998</v>
      </c>
      <c r="L168" s="424" t="s">
        <v>252</v>
      </c>
      <c r="M168" s="181">
        <v>0.73480000000000001</v>
      </c>
    </row>
    <row r="169" spans="1:13" ht="15.75" thickBot="1" x14ac:dyDescent="0.3">
      <c r="A169" t="str">
        <f t="shared" si="2"/>
        <v/>
      </c>
      <c r="B169" t="s">
        <v>197</v>
      </c>
      <c r="D169" t="s">
        <v>197</v>
      </c>
      <c r="E169">
        <v>0.95620000000000005</v>
      </c>
      <c r="F169">
        <v>5</v>
      </c>
      <c r="I169" t="s">
        <v>197</v>
      </c>
      <c r="J169">
        <v>0.95620000000000005</v>
      </c>
      <c r="L169" s="425"/>
      <c r="M169" s="182">
        <v>83</v>
      </c>
    </row>
    <row r="170" spans="1:13" x14ac:dyDescent="0.25">
      <c r="A170" t="str">
        <f t="shared" si="2"/>
        <v/>
      </c>
      <c r="B170" s="5" t="s">
        <v>198</v>
      </c>
      <c r="D170" t="s">
        <v>198</v>
      </c>
      <c r="E170">
        <v>0.9456</v>
      </c>
      <c r="F170">
        <v>7</v>
      </c>
      <c r="I170" t="s">
        <v>198</v>
      </c>
      <c r="J170">
        <v>0.9456</v>
      </c>
      <c r="L170" s="424" t="s">
        <v>248</v>
      </c>
      <c r="M170" s="183">
        <v>0.72899999999999998</v>
      </c>
    </row>
    <row r="171" spans="1:13" ht="15.75" thickBot="1" x14ac:dyDescent="0.3">
      <c r="A171" t="str">
        <f t="shared" si="2"/>
        <v/>
      </c>
      <c r="B171" t="s">
        <v>199</v>
      </c>
      <c r="D171" t="s">
        <v>199</v>
      </c>
      <c r="E171">
        <v>0.20599999999999999</v>
      </c>
      <c r="F171">
        <v>297</v>
      </c>
      <c r="I171" t="s">
        <v>199</v>
      </c>
      <c r="J171">
        <v>0.20599999999999999</v>
      </c>
      <c r="L171" s="425"/>
      <c r="M171" s="184">
        <v>84</v>
      </c>
    </row>
    <row r="172" spans="1:13" x14ac:dyDescent="0.25">
      <c r="A172" t="str">
        <f t="shared" si="2"/>
        <v/>
      </c>
      <c r="B172" t="s">
        <v>200</v>
      </c>
      <c r="D172" t="s">
        <v>200</v>
      </c>
      <c r="E172">
        <v>0.28539999999999999</v>
      </c>
      <c r="F172">
        <v>255</v>
      </c>
      <c r="I172" t="s">
        <v>200</v>
      </c>
      <c r="J172">
        <v>0.28539999999999999</v>
      </c>
      <c r="L172" s="424" t="s">
        <v>288</v>
      </c>
      <c r="M172" s="185">
        <v>0.72660000000000002</v>
      </c>
    </row>
    <row r="173" spans="1:13" ht="15.75" thickBot="1" x14ac:dyDescent="0.3">
      <c r="A173" t="str">
        <f t="shared" si="2"/>
        <v/>
      </c>
      <c r="B173" s="3" t="s">
        <v>201</v>
      </c>
      <c r="D173" t="s">
        <v>201</v>
      </c>
      <c r="E173">
        <v>0.78290000000000004</v>
      </c>
      <c r="F173">
        <v>63</v>
      </c>
      <c r="I173" t="s">
        <v>201</v>
      </c>
      <c r="J173">
        <v>0.78290000000000004</v>
      </c>
      <c r="L173" s="425"/>
      <c r="M173" s="186">
        <v>85</v>
      </c>
    </row>
    <row r="174" spans="1:13" x14ac:dyDescent="0.25">
      <c r="A174" t="str">
        <f t="shared" si="2"/>
        <v/>
      </c>
      <c r="B174" t="s">
        <v>202</v>
      </c>
      <c r="D174" t="s">
        <v>202</v>
      </c>
      <c r="E174">
        <v>0.85560000000000003</v>
      </c>
      <c r="F174">
        <v>39</v>
      </c>
      <c r="I174" t="s">
        <v>202</v>
      </c>
      <c r="J174">
        <v>0.85560000000000003</v>
      </c>
      <c r="L174" s="17" t="s">
        <v>249</v>
      </c>
      <c r="M174" s="187">
        <v>0.72450000000000003</v>
      </c>
    </row>
    <row r="175" spans="1:13" ht="15.75" thickBot="1" x14ac:dyDescent="0.3">
      <c r="A175" t="str">
        <f t="shared" si="2"/>
        <v/>
      </c>
      <c r="B175" s="11" t="s">
        <v>203</v>
      </c>
      <c r="D175" t="s">
        <v>203</v>
      </c>
      <c r="E175">
        <v>0.89349999999999996</v>
      </c>
      <c r="F175">
        <v>22</v>
      </c>
      <c r="I175" t="s">
        <v>203</v>
      </c>
      <c r="J175">
        <v>0.89349999999999996</v>
      </c>
      <c r="L175" s="18" t="s">
        <v>424</v>
      </c>
      <c r="M175" s="188">
        <v>86</v>
      </c>
    </row>
    <row r="176" spans="1:13" x14ac:dyDescent="0.25">
      <c r="A176" t="str">
        <f t="shared" si="2"/>
        <v/>
      </c>
      <c r="B176" t="s">
        <v>204</v>
      </c>
      <c r="D176" t="s">
        <v>204</v>
      </c>
      <c r="E176">
        <v>5.6300000000000003E-2</v>
      </c>
      <c r="F176">
        <v>345</v>
      </c>
      <c r="I176" t="s">
        <v>204</v>
      </c>
      <c r="J176">
        <v>5.6300000000000003E-2</v>
      </c>
      <c r="L176" s="424" t="s">
        <v>100</v>
      </c>
      <c r="M176" s="189">
        <v>0.72209999999999996</v>
      </c>
    </row>
    <row r="177" spans="1:13" ht="15.75" thickBot="1" x14ac:dyDescent="0.3">
      <c r="A177" t="str">
        <f t="shared" si="2"/>
        <v/>
      </c>
      <c r="B177" t="s">
        <v>205</v>
      </c>
      <c r="D177" t="s">
        <v>205</v>
      </c>
      <c r="E177">
        <v>0.80720000000000003</v>
      </c>
      <c r="F177">
        <v>57</v>
      </c>
      <c r="I177" t="s">
        <v>205</v>
      </c>
      <c r="J177">
        <v>0.80720000000000003</v>
      </c>
      <c r="L177" s="425"/>
      <c r="M177" s="190">
        <v>87</v>
      </c>
    </row>
    <row r="178" spans="1:13" x14ac:dyDescent="0.25">
      <c r="A178" t="str">
        <f t="shared" si="2"/>
        <v/>
      </c>
      <c r="B178" t="s">
        <v>206</v>
      </c>
      <c r="D178" t="s">
        <v>206</v>
      </c>
      <c r="E178">
        <v>0.36570000000000003</v>
      </c>
      <c r="F178">
        <v>216</v>
      </c>
      <c r="I178" t="s">
        <v>206</v>
      </c>
      <c r="J178">
        <v>0.36570000000000003</v>
      </c>
      <c r="L178" s="424" t="s">
        <v>254</v>
      </c>
      <c r="M178" s="191">
        <v>0.7218</v>
      </c>
    </row>
    <row r="179" spans="1:13" ht="15.75" thickBot="1" x14ac:dyDescent="0.3">
      <c r="A179" t="str">
        <f t="shared" si="2"/>
        <v/>
      </c>
      <c r="B179" t="s">
        <v>207</v>
      </c>
      <c r="D179" t="s">
        <v>207</v>
      </c>
      <c r="E179">
        <v>0.18720000000000001</v>
      </c>
      <c r="F179">
        <v>310</v>
      </c>
      <c r="I179" t="s">
        <v>207</v>
      </c>
      <c r="J179">
        <v>0.18720000000000001</v>
      </c>
      <c r="L179" s="425"/>
      <c r="M179" s="192">
        <v>88</v>
      </c>
    </row>
    <row r="180" spans="1:13" x14ac:dyDescent="0.25">
      <c r="A180" t="str">
        <f t="shared" si="2"/>
        <v/>
      </c>
      <c r="B180" t="s">
        <v>208</v>
      </c>
      <c r="D180" t="s">
        <v>208</v>
      </c>
      <c r="E180">
        <v>0.53790000000000004</v>
      </c>
      <c r="F180">
        <v>157</v>
      </c>
      <c r="I180" t="s">
        <v>208</v>
      </c>
      <c r="J180">
        <v>0.53790000000000004</v>
      </c>
      <c r="L180" s="424" t="s">
        <v>282</v>
      </c>
      <c r="M180" s="193">
        <v>0.72119999999999995</v>
      </c>
    </row>
    <row r="181" spans="1:13" ht="15.75" thickBot="1" x14ac:dyDescent="0.3">
      <c r="A181" t="str">
        <f t="shared" si="2"/>
        <v/>
      </c>
      <c r="B181" t="s">
        <v>209</v>
      </c>
      <c r="D181" t="s">
        <v>209</v>
      </c>
      <c r="E181">
        <v>0.1115</v>
      </c>
      <c r="F181">
        <v>336</v>
      </c>
      <c r="I181" t="s">
        <v>209</v>
      </c>
      <c r="J181">
        <v>0.1115</v>
      </c>
      <c r="L181" s="425"/>
      <c r="M181" s="194">
        <v>89</v>
      </c>
    </row>
    <row r="182" spans="1:13" x14ac:dyDescent="0.25">
      <c r="A182" t="str">
        <f t="shared" si="2"/>
        <v/>
      </c>
      <c r="B182" t="s">
        <v>210</v>
      </c>
      <c r="D182" t="s">
        <v>210</v>
      </c>
      <c r="E182">
        <v>0.27960000000000002</v>
      </c>
      <c r="F182">
        <v>259</v>
      </c>
      <c r="I182" t="s">
        <v>210</v>
      </c>
      <c r="J182">
        <v>0.27960000000000002</v>
      </c>
      <c r="L182" s="424" t="s">
        <v>380</v>
      </c>
      <c r="M182" s="195">
        <v>0.71919999999999995</v>
      </c>
    </row>
    <row r="183" spans="1:13" ht="15.75" thickBot="1" x14ac:dyDescent="0.3">
      <c r="A183" t="str">
        <f t="shared" si="2"/>
        <v/>
      </c>
      <c r="B183" t="s">
        <v>211</v>
      </c>
      <c r="D183" t="s">
        <v>211</v>
      </c>
      <c r="E183">
        <v>0.2296</v>
      </c>
      <c r="F183">
        <v>288</v>
      </c>
      <c r="I183" t="s">
        <v>211</v>
      </c>
      <c r="J183">
        <v>0.2296</v>
      </c>
      <c r="L183" s="425"/>
      <c r="M183" s="196">
        <v>90</v>
      </c>
    </row>
    <row r="184" spans="1:13" x14ac:dyDescent="0.25">
      <c r="A184" t="str">
        <f t="shared" si="2"/>
        <v/>
      </c>
      <c r="B184" t="s">
        <v>212</v>
      </c>
      <c r="D184" t="s">
        <v>212</v>
      </c>
      <c r="E184">
        <v>0.18440000000000001</v>
      </c>
      <c r="F184">
        <v>314</v>
      </c>
      <c r="I184" t="s">
        <v>212</v>
      </c>
      <c r="J184">
        <v>0.18440000000000001</v>
      </c>
      <c r="L184" s="424" t="s">
        <v>85</v>
      </c>
      <c r="M184" s="197">
        <v>0.71499999999999997</v>
      </c>
    </row>
    <row r="185" spans="1:13" ht="15.75" thickBot="1" x14ac:dyDescent="0.3">
      <c r="A185" t="str">
        <f t="shared" si="2"/>
        <v/>
      </c>
      <c r="B185" s="3" t="s">
        <v>213</v>
      </c>
      <c r="D185" t="s">
        <v>213</v>
      </c>
      <c r="E185">
        <v>0.88400000000000001</v>
      </c>
      <c r="F185">
        <v>27</v>
      </c>
      <c r="I185" t="s">
        <v>213</v>
      </c>
      <c r="J185">
        <v>0.88400000000000001</v>
      </c>
      <c r="L185" s="425"/>
      <c r="M185" s="198">
        <v>91</v>
      </c>
    </row>
    <row r="186" spans="1:13" x14ac:dyDescent="0.25">
      <c r="A186" t="str">
        <f t="shared" si="2"/>
        <v/>
      </c>
      <c r="B186" t="s">
        <v>214</v>
      </c>
      <c r="D186" t="s">
        <v>214</v>
      </c>
      <c r="E186">
        <v>0.91020000000000001</v>
      </c>
      <c r="F186">
        <v>17</v>
      </c>
      <c r="I186" t="s">
        <v>215</v>
      </c>
      <c r="J186">
        <v>0.15509999999999999</v>
      </c>
      <c r="L186" s="17" t="s">
        <v>49</v>
      </c>
      <c r="M186" s="199">
        <v>0.7097</v>
      </c>
    </row>
    <row r="187" spans="1:13" ht="15.75" thickBot="1" x14ac:dyDescent="0.3">
      <c r="A187" t="str">
        <f t="shared" si="2"/>
        <v/>
      </c>
      <c r="B187" t="s">
        <v>215</v>
      </c>
      <c r="D187" t="s">
        <v>215</v>
      </c>
      <c r="E187">
        <v>0.15509999999999999</v>
      </c>
      <c r="F187">
        <v>322</v>
      </c>
      <c r="I187" t="s">
        <v>216</v>
      </c>
      <c r="J187">
        <v>0.96540000000000004</v>
      </c>
      <c r="L187" s="18" t="s">
        <v>408</v>
      </c>
      <c r="M187" s="200">
        <v>92</v>
      </c>
    </row>
    <row r="188" spans="1:13" x14ac:dyDescent="0.25">
      <c r="A188" t="str">
        <f t="shared" si="2"/>
        <v/>
      </c>
      <c r="B188" t="s">
        <v>216</v>
      </c>
      <c r="D188" t="s">
        <v>216</v>
      </c>
      <c r="E188">
        <v>0.96540000000000004</v>
      </c>
      <c r="F188">
        <v>3</v>
      </c>
      <c r="I188" t="s">
        <v>217</v>
      </c>
      <c r="J188">
        <v>0.41039999999999999</v>
      </c>
      <c r="L188" s="424" t="s">
        <v>281</v>
      </c>
      <c r="M188" s="201">
        <v>0.70509999999999995</v>
      </c>
    </row>
    <row r="189" spans="1:13" ht="15.75" thickBot="1" x14ac:dyDescent="0.3">
      <c r="A189" t="str">
        <f t="shared" si="2"/>
        <v/>
      </c>
      <c r="B189" t="s">
        <v>217</v>
      </c>
      <c r="D189" t="s">
        <v>217</v>
      </c>
      <c r="E189">
        <v>0.41039999999999999</v>
      </c>
      <c r="F189">
        <v>198</v>
      </c>
      <c r="I189" t="s">
        <v>218</v>
      </c>
      <c r="J189">
        <v>0.89359999999999995</v>
      </c>
      <c r="L189" s="425"/>
      <c r="M189" s="202">
        <v>93</v>
      </c>
    </row>
    <row r="190" spans="1:13" x14ac:dyDescent="0.25">
      <c r="A190" t="str">
        <f t="shared" si="2"/>
        <v/>
      </c>
      <c r="B190" t="s">
        <v>218</v>
      </c>
      <c r="D190" t="s">
        <v>218</v>
      </c>
      <c r="E190">
        <v>0.89359999999999995</v>
      </c>
      <c r="F190">
        <v>21</v>
      </c>
      <c r="I190" t="s">
        <v>219</v>
      </c>
      <c r="J190">
        <v>5.04E-2</v>
      </c>
      <c r="L190" s="17" t="s">
        <v>381</v>
      </c>
      <c r="M190" s="203">
        <v>0.70340000000000003</v>
      </c>
    </row>
    <row r="191" spans="1:13" ht="15.75" thickBot="1" x14ac:dyDescent="0.3">
      <c r="A191" t="str">
        <f t="shared" si="2"/>
        <v/>
      </c>
      <c r="B191" t="s">
        <v>219</v>
      </c>
      <c r="D191" t="s">
        <v>219</v>
      </c>
      <c r="E191">
        <v>5.04E-2</v>
      </c>
      <c r="F191">
        <v>347</v>
      </c>
      <c r="I191" t="s">
        <v>220</v>
      </c>
      <c r="J191">
        <v>0.34110000000000001</v>
      </c>
      <c r="L191" s="18" t="s">
        <v>424</v>
      </c>
      <c r="M191" s="204">
        <v>94</v>
      </c>
    </row>
    <row r="192" spans="1:13" x14ac:dyDescent="0.25">
      <c r="A192" t="str">
        <f t="shared" si="2"/>
        <v/>
      </c>
      <c r="B192" t="s">
        <v>220</v>
      </c>
      <c r="D192" t="s">
        <v>220</v>
      </c>
      <c r="E192">
        <v>0.34110000000000001</v>
      </c>
      <c r="F192">
        <v>230</v>
      </c>
      <c r="I192" t="s">
        <v>221</v>
      </c>
      <c r="J192">
        <v>0.79730000000000001</v>
      </c>
      <c r="L192" s="424" t="s">
        <v>368</v>
      </c>
      <c r="M192" s="205">
        <v>0.70250000000000001</v>
      </c>
    </row>
    <row r="193" spans="1:13" ht="15.75" thickBot="1" x14ac:dyDescent="0.3">
      <c r="A193" t="str">
        <f t="shared" si="2"/>
        <v/>
      </c>
      <c r="B193" t="s">
        <v>221</v>
      </c>
      <c r="D193" t="s">
        <v>221</v>
      </c>
      <c r="E193">
        <v>0.79730000000000001</v>
      </c>
      <c r="F193">
        <v>60</v>
      </c>
      <c r="I193" t="s">
        <v>222</v>
      </c>
      <c r="J193">
        <v>0.1401</v>
      </c>
      <c r="L193" s="425"/>
      <c r="M193" s="206">
        <v>95</v>
      </c>
    </row>
    <row r="194" spans="1:13" x14ac:dyDescent="0.25">
      <c r="A194" t="str">
        <f t="shared" si="2"/>
        <v/>
      </c>
      <c r="B194" t="s">
        <v>222</v>
      </c>
      <c r="D194" t="s">
        <v>222</v>
      </c>
      <c r="E194">
        <v>0.1401</v>
      </c>
      <c r="F194">
        <v>328</v>
      </c>
      <c r="I194" t="s">
        <v>223</v>
      </c>
      <c r="J194">
        <v>0.2581</v>
      </c>
      <c r="L194" s="424" t="s">
        <v>105</v>
      </c>
      <c r="M194" s="207">
        <v>0.70099999999999996</v>
      </c>
    </row>
    <row r="195" spans="1:13" ht="15.75" thickBot="1" x14ac:dyDescent="0.3">
      <c r="A195" t="str">
        <f t="shared" ref="A195:A258" si="3">IF(B195=D195,"","CHECK NAME")</f>
        <v/>
      </c>
      <c r="B195" t="s">
        <v>223</v>
      </c>
      <c r="D195" t="s">
        <v>223</v>
      </c>
      <c r="E195">
        <v>0.2581</v>
      </c>
      <c r="F195">
        <v>277</v>
      </c>
      <c r="I195" t="s">
        <v>224</v>
      </c>
      <c r="J195">
        <v>0.22070000000000001</v>
      </c>
      <c r="L195" s="425"/>
      <c r="M195" s="208">
        <v>96</v>
      </c>
    </row>
    <row r="196" spans="1:13" x14ac:dyDescent="0.25">
      <c r="A196" t="str">
        <f t="shared" si="3"/>
        <v/>
      </c>
      <c r="B196" t="s">
        <v>224</v>
      </c>
      <c r="D196" t="s">
        <v>224</v>
      </c>
      <c r="E196">
        <v>0.22070000000000001</v>
      </c>
      <c r="F196">
        <v>292</v>
      </c>
      <c r="I196" t="s">
        <v>225</v>
      </c>
      <c r="J196">
        <v>0.49930000000000002</v>
      </c>
      <c r="L196" s="424" t="s">
        <v>234</v>
      </c>
      <c r="M196" s="209">
        <v>0.69699999999999995</v>
      </c>
    </row>
    <row r="197" spans="1:13" ht="15.75" thickBot="1" x14ac:dyDescent="0.3">
      <c r="A197" t="str">
        <f t="shared" si="3"/>
        <v/>
      </c>
      <c r="B197" t="s">
        <v>225</v>
      </c>
      <c r="D197" t="s">
        <v>225</v>
      </c>
      <c r="E197">
        <v>0.49930000000000002</v>
      </c>
      <c r="F197">
        <v>170</v>
      </c>
      <c r="I197" t="s">
        <v>226</v>
      </c>
      <c r="J197">
        <v>0.1804</v>
      </c>
      <c r="L197" s="425"/>
      <c r="M197" s="210">
        <v>97</v>
      </c>
    </row>
    <row r="198" spans="1:13" x14ac:dyDescent="0.25">
      <c r="A198" t="str">
        <f t="shared" si="3"/>
        <v/>
      </c>
      <c r="B198" t="s">
        <v>226</v>
      </c>
      <c r="D198" t="s">
        <v>226</v>
      </c>
      <c r="E198">
        <v>0.1804</v>
      </c>
      <c r="F198">
        <v>316</v>
      </c>
      <c r="I198" t="s">
        <v>227</v>
      </c>
      <c r="J198">
        <v>0.14249999999999999</v>
      </c>
      <c r="L198" s="424" t="s">
        <v>140</v>
      </c>
      <c r="M198" s="211">
        <v>0.69540000000000002</v>
      </c>
    </row>
    <row r="199" spans="1:13" ht="15.75" thickBot="1" x14ac:dyDescent="0.3">
      <c r="A199" t="str">
        <f t="shared" si="3"/>
        <v/>
      </c>
      <c r="B199" t="s">
        <v>227</v>
      </c>
      <c r="D199" t="s">
        <v>227</v>
      </c>
      <c r="E199">
        <v>0.14249999999999999</v>
      </c>
      <c r="F199">
        <v>327</v>
      </c>
      <c r="I199" t="s">
        <v>228</v>
      </c>
      <c r="J199">
        <v>0.94230000000000003</v>
      </c>
      <c r="L199" s="425"/>
      <c r="M199" s="212">
        <v>98</v>
      </c>
    </row>
    <row r="200" spans="1:13" x14ac:dyDescent="0.25">
      <c r="A200" t="str">
        <f t="shared" si="3"/>
        <v/>
      </c>
      <c r="B200" t="s">
        <v>228</v>
      </c>
      <c r="D200" t="s">
        <v>228</v>
      </c>
      <c r="E200">
        <v>0.94230000000000003</v>
      </c>
      <c r="F200">
        <v>8</v>
      </c>
      <c r="I200" t="s">
        <v>229</v>
      </c>
      <c r="J200">
        <v>0.24199999999999999</v>
      </c>
      <c r="L200" s="424" t="s">
        <v>343</v>
      </c>
      <c r="M200" s="213">
        <v>0.69420000000000004</v>
      </c>
    </row>
    <row r="201" spans="1:13" ht="15.75" thickBot="1" x14ac:dyDescent="0.3">
      <c r="A201" t="str">
        <f t="shared" si="3"/>
        <v/>
      </c>
      <c r="B201" t="s">
        <v>229</v>
      </c>
      <c r="D201" t="s">
        <v>229</v>
      </c>
      <c r="E201">
        <v>0.24199999999999999</v>
      </c>
      <c r="F201">
        <v>285</v>
      </c>
      <c r="I201" t="s">
        <v>230</v>
      </c>
      <c r="J201">
        <v>0.20380000000000001</v>
      </c>
      <c r="L201" s="425"/>
      <c r="M201" s="214">
        <v>99</v>
      </c>
    </row>
    <row r="202" spans="1:13" x14ac:dyDescent="0.25">
      <c r="A202" t="str">
        <f t="shared" si="3"/>
        <v/>
      </c>
      <c r="B202" t="s">
        <v>230</v>
      </c>
      <c r="D202" t="s">
        <v>230</v>
      </c>
      <c r="E202">
        <v>0.20380000000000001</v>
      </c>
      <c r="F202">
        <v>298</v>
      </c>
      <c r="I202" t="s">
        <v>410</v>
      </c>
      <c r="J202">
        <v>0.91020000000000001</v>
      </c>
      <c r="L202" s="17" t="s">
        <v>315</v>
      </c>
      <c r="M202" s="215">
        <v>0.69399999999999995</v>
      </c>
    </row>
    <row r="203" spans="1:13" ht="15.75" thickBot="1" x14ac:dyDescent="0.3">
      <c r="A203" t="str">
        <f t="shared" si="3"/>
        <v/>
      </c>
      <c r="B203" t="s">
        <v>231</v>
      </c>
      <c r="D203" t="s">
        <v>231</v>
      </c>
      <c r="E203">
        <v>0.24510000000000001</v>
      </c>
      <c r="F203">
        <v>284</v>
      </c>
      <c r="I203" t="s">
        <v>231</v>
      </c>
      <c r="J203">
        <v>0.24510000000000001</v>
      </c>
      <c r="L203" s="18" t="s">
        <v>421</v>
      </c>
      <c r="M203" s="216">
        <v>100</v>
      </c>
    </row>
    <row r="204" spans="1:13" ht="15.75" thickBot="1" x14ac:dyDescent="0.3">
      <c r="A204" t="str">
        <f t="shared" si="3"/>
        <v/>
      </c>
      <c r="B204" t="s">
        <v>232</v>
      </c>
      <c r="D204" t="s">
        <v>232</v>
      </c>
      <c r="E204">
        <v>0.3977</v>
      </c>
      <c r="F204">
        <v>206</v>
      </c>
      <c r="I204" t="s">
        <v>232</v>
      </c>
      <c r="J204">
        <v>0.3977</v>
      </c>
      <c r="L204" s="14" t="s">
        <v>22</v>
      </c>
      <c r="M204" s="16" t="s">
        <v>393</v>
      </c>
    </row>
    <row r="205" spans="1:13" x14ac:dyDescent="0.25">
      <c r="A205" t="str">
        <f t="shared" si="3"/>
        <v/>
      </c>
      <c r="B205" t="s">
        <v>233</v>
      </c>
      <c r="D205" t="s">
        <v>233</v>
      </c>
      <c r="E205">
        <v>0.54210000000000003</v>
      </c>
      <c r="F205">
        <v>154</v>
      </c>
      <c r="I205" t="s">
        <v>233</v>
      </c>
      <c r="J205">
        <v>0.54210000000000003</v>
      </c>
      <c r="L205" s="424" t="s">
        <v>373</v>
      </c>
      <c r="M205" s="217">
        <v>0.69230000000000003</v>
      </c>
    </row>
    <row r="206" spans="1:13" ht="15.75" thickBot="1" x14ac:dyDescent="0.3">
      <c r="A206" t="str">
        <f t="shared" si="3"/>
        <v/>
      </c>
      <c r="B206" t="s">
        <v>234</v>
      </c>
      <c r="D206" t="s">
        <v>234</v>
      </c>
      <c r="E206">
        <v>0.69699999999999995</v>
      </c>
      <c r="F206">
        <v>97</v>
      </c>
      <c r="I206" t="s">
        <v>234</v>
      </c>
      <c r="J206">
        <v>0.69699999999999995</v>
      </c>
      <c r="L206" s="425"/>
      <c r="M206" s="218">
        <v>101</v>
      </c>
    </row>
    <row r="207" spans="1:13" x14ac:dyDescent="0.25">
      <c r="A207" t="str">
        <f t="shared" si="3"/>
        <v/>
      </c>
      <c r="B207" t="s">
        <v>235</v>
      </c>
      <c r="D207" t="s">
        <v>235</v>
      </c>
      <c r="E207">
        <v>0.67159999999999997</v>
      </c>
      <c r="F207">
        <v>110</v>
      </c>
      <c r="I207" t="s">
        <v>235</v>
      </c>
      <c r="J207">
        <v>0.67159999999999997</v>
      </c>
      <c r="L207" s="424" t="s">
        <v>426</v>
      </c>
      <c r="M207" s="219">
        <v>0.69189999999999996</v>
      </c>
    </row>
    <row r="208" spans="1:13" ht="15.75" thickBot="1" x14ac:dyDescent="0.3">
      <c r="A208" t="str">
        <f t="shared" si="3"/>
        <v/>
      </c>
      <c r="B208" t="s">
        <v>236</v>
      </c>
      <c r="D208" t="s">
        <v>236</v>
      </c>
      <c r="E208">
        <v>0.24840000000000001</v>
      </c>
      <c r="F208">
        <v>282</v>
      </c>
      <c r="I208" t="s">
        <v>236</v>
      </c>
      <c r="J208">
        <v>0.24840000000000001</v>
      </c>
      <c r="L208" s="425"/>
      <c r="M208" s="220">
        <v>102</v>
      </c>
    </row>
    <row r="209" spans="1:13" x14ac:dyDescent="0.25">
      <c r="A209" t="str">
        <f t="shared" si="3"/>
        <v/>
      </c>
      <c r="B209" t="s">
        <v>237</v>
      </c>
      <c r="D209" t="s">
        <v>237</v>
      </c>
      <c r="E209">
        <v>0.42580000000000001</v>
      </c>
      <c r="F209">
        <v>194</v>
      </c>
      <c r="I209" t="s">
        <v>237</v>
      </c>
      <c r="J209">
        <v>0.42580000000000001</v>
      </c>
      <c r="L209" s="17" t="s">
        <v>358</v>
      </c>
      <c r="M209" s="219">
        <v>0.6825</v>
      </c>
    </row>
    <row r="210" spans="1:13" ht="15.75" thickBot="1" x14ac:dyDescent="0.3">
      <c r="A210" t="str">
        <f t="shared" si="3"/>
        <v/>
      </c>
      <c r="B210" t="s">
        <v>238</v>
      </c>
      <c r="D210" t="s">
        <v>238</v>
      </c>
      <c r="E210">
        <v>0.52159999999999995</v>
      </c>
      <c r="F210">
        <v>161</v>
      </c>
      <c r="I210" t="s">
        <v>238</v>
      </c>
      <c r="J210">
        <v>0.52159999999999995</v>
      </c>
      <c r="L210" s="18" t="s">
        <v>420</v>
      </c>
      <c r="M210" s="220">
        <v>103</v>
      </c>
    </row>
    <row r="211" spans="1:13" x14ac:dyDescent="0.25">
      <c r="A211" t="str">
        <f t="shared" si="3"/>
        <v/>
      </c>
      <c r="B211" t="s">
        <v>239</v>
      </c>
      <c r="D211" t="s">
        <v>239</v>
      </c>
      <c r="E211">
        <v>0.28510000000000002</v>
      </c>
      <c r="F211">
        <v>256</v>
      </c>
      <c r="I211" t="s">
        <v>239</v>
      </c>
      <c r="J211">
        <v>0.28510000000000002</v>
      </c>
      <c r="L211" s="424" t="s">
        <v>32</v>
      </c>
      <c r="M211" s="219">
        <v>0.68240000000000001</v>
      </c>
    </row>
    <row r="212" spans="1:13" ht="15.75" thickBot="1" x14ac:dyDescent="0.3">
      <c r="A212" t="str">
        <f t="shared" si="3"/>
        <v/>
      </c>
      <c r="B212" t="s">
        <v>240</v>
      </c>
      <c r="D212" t="s">
        <v>240</v>
      </c>
      <c r="E212">
        <v>0.62480000000000002</v>
      </c>
      <c r="F212">
        <v>127</v>
      </c>
      <c r="I212" t="s">
        <v>240</v>
      </c>
      <c r="J212">
        <v>0.62480000000000002</v>
      </c>
      <c r="L212" s="425"/>
      <c r="M212" s="220">
        <v>104</v>
      </c>
    </row>
    <row r="213" spans="1:13" x14ac:dyDescent="0.25">
      <c r="A213" t="str">
        <f t="shared" si="3"/>
        <v/>
      </c>
      <c r="B213" t="s">
        <v>241</v>
      </c>
      <c r="D213" t="s">
        <v>241</v>
      </c>
      <c r="E213">
        <v>0.83289999999999997</v>
      </c>
      <c r="F213">
        <v>47</v>
      </c>
      <c r="I213" t="s">
        <v>241</v>
      </c>
      <c r="J213">
        <v>0.83289999999999997</v>
      </c>
      <c r="L213" s="424" t="s">
        <v>63</v>
      </c>
      <c r="M213" s="219">
        <v>0.67979999999999996</v>
      </c>
    </row>
    <row r="214" spans="1:13" ht="15.75" thickBot="1" x14ac:dyDescent="0.3">
      <c r="A214" t="str">
        <f t="shared" si="3"/>
        <v/>
      </c>
      <c r="B214" t="s">
        <v>242</v>
      </c>
      <c r="D214" t="s">
        <v>242</v>
      </c>
      <c r="E214">
        <v>4.9399999999999999E-2</v>
      </c>
      <c r="F214">
        <v>348</v>
      </c>
      <c r="I214" t="s">
        <v>242</v>
      </c>
      <c r="J214">
        <v>4.9399999999999999E-2</v>
      </c>
      <c r="L214" s="425"/>
      <c r="M214" s="220">
        <v>105</v>
      </c>
    </row>
    <row r="215" spans="1:13" x14ac:dyDescent="0.25">
      <c r="A215" t="str">
        <f t="shared" si="3"/>
        <v/>
      </c>
      <c r="B215" t="s">
        <v>243</v>
      </c>
      <c r="D215" t="s">
        <v>243</v>
      </c>
      <c r="E215">
        <v>0.75249999999999995</v>
      </c>
      <c r="F215">
        <v>71</v>
      </c>
      <c r="I215" t="s">
        <v>243</v>
      </c>
      <c r="J215">
        <v>0.75249999999999995</v>
      </c>
      <c r="L215" s="17" t="s">
        <v>129</v>
      </c>
      <c r="M215" s="219">
        <v>0.67969999999999997</v>
      </c>
    </row>
    <row r="216" spans="1:13" ht="15.75" thickBot="1" x14ac:dyDescent="0.3">
      <c r="A216" t="str">
        <f t="shared" si="3"/>
        <v/>
      </c>
      <c r="B216" t="s">
        <v>244</v>
      </c>
      <c r="D216" t="s">
        <v>244</v>
      </c>
      <c r="E216">
        <v>0.35460000000000003</v>
      </c>
      <c r="F216">
        <v>222</v>
      </c>
      <c r="I216" t="s">
        <v>244</v>
      </c>
      <c r="J216">
        <v>0.35460000000000003</v>
      </c>
      <c r="L216" s="18" t="s">
        <v>424</v>
      </c>
      <c r="M216" s="220">
        <v>106</v>
      </c>
    </row>
    <row r="217" spans="1:13" x14ac:dyDescent="0.25">
      <c r="A217" t="str">
        <f t="shared" si="3"/>
        <v/>
      </c>
      <c r="B217" t="s">
        <v>245</v>
      </c>
      <c r="D217" t="s">
        <v>245</v>
      </c>
      <c r="E217">
        <v>0.53849999999999998</v>
      </c>
      <c r="F217">
        <v>156</v>
      </c>
      <c r="I217" t="s">
        <v>245</v>
      </c>
      <c r="J217">
        <v>0.53849999999999998</v>
      </c>
      <c r="L217" s="424" t="s">
        <v>137</v>
      </c>
      <c r="M217" s="219">
        <v>0.67969999999999997</v>
      </c>
    </row>
    <row r="218" spans="1:13" ht="15.75" thickBot="1" x14ac:dyDescent="0.3">
      <c r="A218" t="str">
        <f t="shared" si="3"/>
        <v/>
      </c>
      <c r="B218" t="s">
        <v>246</v>
      </c>
      <c r="D218" t="s">
        <v>246</v>
      </c>
      <c r="E218">
        <v>0.87860000000000005</v>
      </c>
      <c r="F218">
        <v>31</v>
      </c>
      <c r="I218" t="s">
        <v>246</v>
      </c>
      <c r="J218">
        <v>0.87860000000000005</v>
      </c>
      <c r="L218" s="425"/>
      <c r="M218" s="220">
        <v>107</v>
      </c>
    </row>
    <row r="219" spans="1:13" x14ac:dyDescent="0.25">
      <c r="A219" t="str">
        <f t="shared" si="3"/>
        <v/>
      </c>
      <c r="B219" t="s">
        <v>247</v>
      </c>
      <c r="D219" t="s">
        <v>247</v>
      </c>
      <c r="E219">
        <v>0.92620000000000002</v>
      </c>
      <c r="F219">
        <v>12</v>
      </c>
      <c r="I219" t="s">
        <v>247</v>
      </c>
      <c r="J219">
        <v>0.92620000000000002</v>
      </c>
      <c r="L219" s="424" t="s">
        <v>180</v>
      </c>
      <c r="M219" s="219">
        <v>0.67910000000000004</v>
      </c>
    </row>
    <row r="220" spans="1:13" ht="15.75" thickBot="1" x14ac:dyDescent="0.3">
      <c r="A220" t="str">
        <f t="shared" si="3"/>
        <v/>
      </c>
      <c r="B220" t="s">
        <v>248</v>
      </c>
      <c r="D220" t="s">
        <v>248</v>
      </c>
      <c r="E220">
        <v>0.72899999999999998</v>
      </c>
      <c r="F220">
        <v>84</v>
      </c>
      <c r="I220" t="s">
        <v>248</v>
      </c>
      <c r="J220">
        <v>0.72899999999999998</v>
      </c>
      <c r="L220" s="425"/>
      <c r="M220" s="220">
        <v>108</v>
      </c>
    </row>
    <row r="221" spans="1:13" x14ac:dyDescent="0.25">
      <c r="A221" t="str">
        <f t="shared" si="3"/>
        <v/>
      </c>
      <c r="B221" t="s">
        <v>249</v>
      </c>
      <c r="D221" t="s">
        <v>249</v>
      </c>
      <c r="E221">
        <v>0.72450000000000003</v>
      </c>
      <c r="F221">
        <v>86</v>
      </c>
      <c r="I221" t="s">
        <v>249</v>
      </c>
      <c r="J221">
        <v>0.72450000000000003</v>
      </c>
      <c r="L221" s="424" t="s">
        <v>324</v>
      </c>
      <c r="M221" s="219">
        <v>0.67769999999999997</v>
      </c>
    </row>
    <row r="222" spans="1:13" ht="15.75" thickBot="1" x14ac:dyDescent="0.3">
      <c r="A222" t="str">
        <f t="shared" si="3"/>
        <v/>
      </c>
      <c r="B222" t="s">
        <v>250</v>
      </c>
      <c r="D222" t="s">
        <v>250</v>
      </c>
      <c r="E222">
        <v>0.21379999999999999</v>
      </c>
      <c r="F222">
        <v>295</v>
      </c>
      <c r="I222" t="s">
        <v>250</v>
      </c>
      <c r="J222">
        <v>0.21379999999999999</v>
      </c>
      <c r="L222" s="425"/>
      <c r="M222" s="220">
        <v>109</v>
      </c>
    </row>
    <row r="223" spans="1:13" x14ac:dyDescent="0.25">
      <c r="A223" t="str">
        <f t="shared" si="3"/>
        <v/>
      </c>
      <c r="B223" s="3" t="s">
        <v>251</v>
      </c>
      <c r="D223" t="s">
        <v>251</v>
      </c>
      <c r="E223">
        <v>0.81210000000000004</v>
      </c>
      <c r="F223">
        <v>52</v>
      </c>
      <c r="I223" t="s">
        <v>251</v>
      </c>
      <c r="J223">
        <v>0.81210000000000004</v>
      </c>
      <c r="L223" s="17" t="s">
        <v>235</v>
      </c>
      <c r="M223" s="219">
        <v>0.67159999999999997</v>
      </c>
    </row>
    <row r="224" spans="1:13" ht="15.75" thickBot="1" x14ac:dyDescent="0.3">
      <c r="A224" t="str">
        <f t="shared" si="3"/>
        <v/>
      </c>
      <c r="B224" t="s">
        <v>252</v>
      </c>
      <c r="D224" t="s">
        <v>252</v>
      </c>
      <c r="E224">
        <v>0.73480000000000001</v>
      </c>
      <c r="F224">
        <v>83</v>
      </c>
      <c r="I224" t="s">
        <v>252</v>
      </c>
      <c r="J224">
        <v>0.73480000000000001</v>
      </c>
      <c r="L224" s="18" t="s">
        <v>420</v>
      </c>
      <c r="M224" s="220">
        <v>110</v>
      </c>
    </row>
    <row r="225" spans="1:13" x14ac:dyDescent="0.25">
      <c r="A225" t="str">
        <f t="shared" si="3"/>
        <v/>
      </c>
      <c r="B225" t="s">
        <v>253</v>
      </c>
      <c r="D225" t="s">
        <v>253</v>
      </c>
      <c r="E225">
        <v>0.42399999999999999</v>
      </c>
      <c r="F225">
        <v>195</v>
      </c>
      <c r="I225" t="s">
        <v>253</v>
      </c>
      <c r="J225">
        <v>0.42399999999999999</v>
      </c>
      <c r="L225" s="424" t="s">
        <v>93</v>
      </c>
      <c r="M225" s="219">
        <v>0.67</v>
      </c>
    </row>
    <row r="226" spans="1:13" ht="15.75" thickBot="1" x14ac:dyDescent="0.3">
      <c r="A226" t="str">
        <f t="shared" si="3"/>
        <v/>
      </c>
      <c r="B226" t="s">
        <v>254</v>
      </c>
      <c r="D226" t="s">
        <v>254</v>
      </c>
      <c r="E226">
        <v>0.7218</v>
      </c>
      <c r="F226">
        <v>88</v>
      </c>
      <c r="I226" t="s">
        <v>254</v>
      </c>
      <c r="J226">
        <v>0.7218</v>
      </c>
      <c r="L226" s="425"/>
      <c r="M226" s="220">
        <v>111</v>
      </c>
    </row>
    <row r="227" spans="1:13" x14ac:dyDescent="0.25">
      <c r="A227" t="str">
        <f t="shared" si="3"/>
        <v/>
      </c>
      <c r="B227" t="s">
        <v>255</v>
      </c>
      <c r="D227" t="s">
        <v>255</v>
      </c>
      <c r="E227">
        <v>0.81030000000000002</v>
      </c>
      <c r="F227">
        <v>54</v>
      </c>
      <c r="I227" t="s">
        <v>255</v>
      </c>
      <c r="J227">
        <v>0.81030000000000002</v>
      </c>
      <c r="L227" s="424" t="s">
        <v>126</v>
      </c>
      <c r="M227" s="219">
        <v>0.66349999999999998</v>
      </c>
    </row>
    <row r="228" spans="1:13" ht="15.75" thickBot="1" x14ac:dyDescent="0.3">
      <c r="A228" t="str">
        <f t="shared" si="3"/>
        <v/>
      </c>
      <c r="B228" t="s">
        <v>256</v>
      </c>
      <c r="D228" t="s">
        <v>256</v>
      </c>
      <c r="E228">
        <v>0.41499999999999998</v>
      </c>
      <c r="F228">
        <v>197</v>
      </c>
      <c r="I228" t="s">
        <v>256</v>
      </c>
      <c r="J228">
        <v>0.41499999999999998</v>
      </c>
      <c r="L228" s="425"/>
      <c r="M228" s="220">
        <v>112</v>
      </c>
    </row>
    <row r="229" spans="1:13" x14ac:dyDescent="0.25">
      <c r="A229" t="str">
        <f t="shared" si="3"/>
        <v/>
      </c>
      <c r="B229" t="s">
        <v>257</v>
      </c>
      <c r="D229" t="s">
        <v>257</v>
      </c>
      <c r="E229">
        <v>0.7873</v>
      </c>
      <c r="F229">
        <v>62</v>
      </c>
      <c r="I229" t="s">
        <v>257</v>
      </c>
      <c r="J229">
        <v>0.7873</v>
      </c>
      <c r="L229" s="424" t="s">
        <v>294</v>
      </c>
      <c r="M229" s="219">
        <v>0.66259999999999997</v>
      </c>
    </row>
    <row r="230" spans="1:13" ht="15.75" thickBot="1" x14ac:dyDescent="0.3">
      <c r="A230" t="str">
        <f t="shared" si="3"/>
        <v/>
      </c>
      <c r="B230" t="s">
        <v>258</v>
      </c>
      <c r="D230" t="s">
        <v>258</v>
      </c>
      <c r="E230">
        <v>0.2006</v>
      </c>
      <c r="F230">
        <v>299</v>
      </c>
      <c r="I230" t="s">
        <v>258</v>
      </c>
      <c r="J230">
        <v>0.2006</v>
      </c>
      <c r="L230" s="425"/>
      <c r="M230" s="220">
        <v>113</v>
      </c>
    </row>
    <row r="231" spans="1:13" x14ac:dyDescent="0.25">
      <c r="A231" t="str">
        <f t="shared" si="3"/>
        <v/>
      </c>
      <c r="B231" t="s">
        <v>259</v>
      </c>
      <c r="D231" t="s">
        <v>259</v>
      </c>
      <c r="E231">
        <v>0.15890000000000001</v>
      </c>
      <c r="F231">
        <v>320</v>
      </c>
      <c r="I231" t="s">
        <v>259</v>
      </c>
      <c r="J231">
        <v>0.15890000000000001</v>
      </c>
      <c r="L231" s="424" t="s">
        <v>356</v>
      </c>
      <c r="M231" s="219">
        <v>0.65720000000000001</v>
      </c>
    </row>
    <row r="232" spans="1:13" ht="15.75" thickBot="1" x14ac:dyDescent="0.3">
      <c r="A232" t="str">
        <f t="shared" si="3"/>
        <v/>
      </c>
      <c r="B232" t="s">
        <v>260</v>
      </c>
      <c r="D232" t="s">
        <v>260</v>
      </c>
      <c r="E232">
        <v>0.26079999999999998</v>
      </c>
      <c r="F232">
        <v>272</v>
      </c>
      <c r="I232" t="s">
        <v>260</v>
      </c>
      <c r="J232">
        <v>0.26079999999999998</v>
      </c>
      <c r="L232" s="425"/>
      <c r="M232" s="220">
        <v>114</v>
      </c>
    </row>
    <row r="233" spans="1:13" x14ac:dyDescent="0.25">
      <c r="A233" t="str">
        <f t="shared" si="3"/>
        <v/>
      </c>
      <c r="B233" t="s">
        <v>261</v>
      </c>
      <c r="D233" t="s">
        <v>261</v>
      </c>
      <c r="E233">
        <v>0.39789999999999998</v>
      </c>
      <c r="F233">
        <v>205</v>
      </c>
      <c r="I233" t="s">
        <v>261</v>
      </c>
      <c r="J233">
        <v>0.39789999999999998</v>
      </c>
      <c r="L233" s="424" t="s">
        <v>303</v>
      </c>
      <c r="M233" s="219">
        <v>0.65700000000000003</v>
      </c>
    </row>
    <row r="234" spans="1:13" ht="15.75" thickBot="1" x14ac:dyDescent="0.3">
      <c r="A234" t="str">
        <f t="shared" si="3"/>
        <v/>
      </c>
      <c r="B234" t="s">
        <v>262</v>
      </c>
      <c r="D234" t="s">
        <v>262</v>
      </c>
      <c r="E234">
        <v>0.39760000000000001</v>
      </c>
      <c r="F234">
        <v>207</v>
      </c>
      <c r="I234" t="s">
        <v>262</v>
      </c>
      <c r="J234">
        <v>0.39760000000000001</v>
      </c>
      <c r="L234" s="425"/>
      <c r="M234" s="220">
        <v>115</v>
      </c>
    </row>
    <row r="235" spans="1:13" x14ac:dyDescent="0.25">
      <c r="A235" t="str">
        <f t="shared" si="3"/>
        <v/>
      </c>
      <c r="B235" t="s">
        <v>263</v>
      </c>
      <c r="D235" t="s">
        <v>263</v>
      </c>
      <c r="E235">
        <v>0.76339999999999997</v>
      </c>
      <c r="F235">
        <v>69</v>
      </c>
      <c r="I235" t="s">
        <v>263</v>
      </c>
      <c r="J235">
        <v>0.76339999999999997</v>
      </c>
      <c r="L235" s="424" t="s">
        <v>273</v>
      </c>
      <c r="M235" s="219">
        <v>0.65480000000000005</v>
      </c>
    </row>
    <row r="236" spans="1:13" ht="15.75" thickBot="1" x14ac:dyDescent="0.3">
      <c r="A236" t="str">
        <f t="shared" si="3"/>
        <v/>
      </c>
      <c r="B236" t="s">
        <v>264</v>
      </c>
      <c r="D236" t="s">
        <v>264</v>
      </c>
      <c r="E236">
        <v>0.91210000000000002</v>
      </c>
      <c r="F236">
        <v>16</v>
      </c>
      <c r="I236" t="s">
        <v>264</v>
      </c>
      <c r="J236">
        <v>0.91210000000000002</v>
      </c>
      <c r="L236" s="425"/>
      <c r="M236" s="220">
        <v>116</v>
      </c>
    </row>
    <row r="237" spans="1:13" x14ac:dyDescent="0.25">
      <c r="A237" t="str">
        <f t="shared" si="3"/>
        <v/>
      </c>
      <c r="B237" t="s">
        <v>265</v>
      </c>
      <c r="D237" t="s">
        <v>265</v>
      </c>
      <c r="E237">
        <v>0.39439999999999997</v>
      </c>
      <c r="F237">
        <v>208</v>
      </c>
      <c r="I237" t="s">
        <v>266</v>
      </c>
      <c r="J237">
        <v>0.2646</v>
      </c>
      <c r="L237" s="17" t="s">
        <v>277</v>
      </c>
      <c r="M237" s="219">
        <v>0.65459999999999996</v>
      </c>
    </row>
    <row r="238" spans="1:13" ht="15.75" thickBot="1" x14ac:dyDescent="0.3">
      <c r="A238" t="str">
        <f t="shared" si="3"/>
        <v/>
      </c>
      <c r="B238" t="s">
        <v>266</v>
      </c>
      <c r="D238" t="s">
        <v>266</v>
      </c>
      <c r="E238">
        <v>0.2646</v>
      </c>
      <c r="F238">
        <v>271</v>
      </c>
      <c r="I238" t="s">
        <v>267</v>
      </c>
      <c r="J238">
        <v>0.64439999999999997</v>
      </c>
      <c r="L238" s="18" t="s">
        <v>420</v>
      </c>
      <c r="M238" s="220">
        <v>117</v>
      </c>
    </row>
    <row r="239" spans="1:13" x14ac:dyDescent="0.25">
      <c r="A239" t="str">
        <f t="shared" si="3"/>
        <v/>
      </c>
      <c r="B239" t="s">
        <v>267</v>
      </c>
      <c r="D239" t="s">
        <v>267</v>
      </c>
      <c r="E239">
        <v>0.64439999999999997</v>
      </c>
      <c r="F239">
        <v>120</v>
      </c>
      <c r="I239" t="s">
        <v>268</v>
      </c>
      <c r="J239">
        <v>0.61460000000000004</v>
      </c>
      <c r="L239" s="17" t="s">
        <v>334</v>
      </c>
      <c r="M239" s="219">
        <v>0.64900000000000002</v>
      </c>
    </row>
    <row r="240" spans="1:13" ht="15.75" thickBot="1" x14ac:dyDescent="0.3">
      <c r="A240" t="str">
        <f t="shared" si="3"/>
        <v/>
      </c>
      <c r="B240" t="s">
        <v>268</v>
      </c>
      <c r="D240" t="s">
        <v>268</v>
      </c>
      <c r="E240">
        <v>0.61460000000000004</v>
      </c>
      <c r="F240">
        <v>131</v>
      </c>
      <c r="I240" t="s">
        <v>269</v>
      </c>
      <c r="J240">
        <v>0.26040000000000002</v>
      </c>
      <c r="L240" s="18" t="s">
        <v>413</v>
      </c>
      <c r="M240" s="220">
        <v>118</v>
      </c>
    </row>
    <row r="241" spans="1:13" x14ac:dyDescent="0.25">
      <c r="A241" t="str">
        <f t="shared" si="3"/>
        <v/>
      </c>
      <c r="B241" t="s">
        <v>269</v>
      </c>
      <c r="D241" t="s">
        <v>269</v>
      </c>
      <c r="E241">
        <v>0.26040000000000002</v>
      </c>
      <c r="F241">
        <v>274</v>
      </c>
      <c r="I241" t="s">
        <v>270</v>
      </c>
      <c r="J241">
        <v>0.4965</v>
      </c>
      <c r="L241" s="424" t="s">
        <v>346</v>
      </c>
      <c r="M241" s="219">
        <v>0.64770000000000005</v>
      </c>
    </row>
    <row r="242" spans="1:13" ht="15.75" thickBot="1" x14ac:dyDescent="0.3">
      <c r="A242" t="str">
        <f t="shared" si="3"/>
        <v/>
      </c>
      <c r="B242" t="s">
        <v>270</v>
      </c>
      <c r="D242" t="s">
        <v>270</v>
      </c>
      <c r="E242">
        <v>0.4965</v>
      </c>
      <c r="F242">
        <v>171</v>
      </c>
      <c r="I242" t="s">
        <v>271</v>
      </c>
      <c r="J242">
        <v>0.53159999999999996</v>
      </c>
      <c r="L242" s="425"/>
      <c r="M242" s="220">
        <v>119</v>
      </c>
    </row>
    <row r="243" spans="1:13" x14ac:dyDescent="0.25">
      <c r="A243" t="str">
        <f t="shared" si="3"/>
        <v/>
      </c>
      <c r="B243" t="s">
        <v>271</v>
      </c>
      <c r="D243" t="s">
        <v>271</v>
      </c>
      <c r="E243">
        <v>0.53159999999999996</v>
      </c>
      <c r="F243">
        <v>160</v>
      </c>
      <c r="I243" t="s">
        <v>272</v>
      </c>
      <c r="J243">
        <v>0.24590000000000001</v>
      </c>
      <c r="L243" s="424" t="s">
        <v>267</v>
      </c>
      <c r="M243" s="219">
        <v>0.64439999999999997</v>
      </c>
    </row>
    <row r="244" spans="1:13" ht="15.75" thickBot="1" x14ac:dyDescent="0.3">
      <c r="A244" t="str">
        <f t="shared" si="3"/>
        <v/>
      </c>
      <c r="B244" t="s">
        <v>272</v>
      </c>
      <c r="D244" t="s">
        <v>272</v>
      </c>
      <c r="E244">
        <v>0.24590000000000001</v>
      </c>
      <c r="F244">
        <v>283</v>
      </c>
      <c r="I244" t="s">
        <v>273</v>
      </c>
      <c r="J244">
        <v>0.65480000000000005</v>
      </c>
      <c r="L244" s="425"/>
      <c r="M244" s="220">
        <v>120</v>
      </c>
    </row>
    <row r="245" spans="1:13" x14ac:dyDescent="0.25">
      <c r="A245" t="str">
        <f t="shared" si="3"/>
        <v/>
      </c>
      <c r="B245" t="s">
        <v>273</v>
      </c>
      <c r="D245" t="s">
        <v>273</v>
      </c>
      <c r="E245">
        <v>0.65480000000000005</v>
      </c>
      <c r="F245">
        <v>116</v>
      </c>
      <c r="I245" t="s">
        <v>274</v>
      </c>
      <c r="J245">
        <v>0.35160000000000002</v>
      </c>
      <c r="L245" s="424" t="s">
        <v>331</v>
      </c>
      <c r="M245" s="219">
        <v>0.64219999999999999</v>
      </c>
    </row>
    <row r="246" spans="1:13" ht="15.75" thickBot="1" x14ac:dyDescent="0.3">
      <c r="A246" t="str">
        <f t="shared" si="3"/>
        <v/>
      </c>
      <c r="B246" t="s">
        <v>274</v>
      </c>
      <c r="D246" t="s">
        <v>274</v>
      </c>
      <c r="E246">
        <v>0.35160000000000002</v>
      </c>
      <c r="F246">
        <v>225</v>
      </c>
      <c r="I246" t="s">
        <v>275</v>
      </c>
      <c r="J246">
        <v>0.2097</v>
      </c>
      <c r="L246" s="425"/>
      <c r="M246" s="220">
        <v>121</v>
      </c>
    </row>
    <row r="247" spans="1:13" x14ac:dyDescent="0.25">
      <c r="A247" t="str">
        <f t="shared" si="3"/>
        <v/>
      </c>
      <c r="B247" t="s">
        <v>275</v>
      </c>
      <c r="D247" t="s">
        <v>275</v>
      </c>
      <c r="E247">
        <v>0.2097</v>
      </c>
      <c r="F247">
        <v>296</v>
      </c>
      <c r="I247" t="s">
        <v>276</v>
      </c>
      <c r="J247">
        <v>0.62619999999999998</v>
      </c>
      <c r="L247" s="424" t="s">
        <v>58</v>
      </c>
      <c r="M247" s="219">
        <v>0.63800000000000001</v>
      </c>
    </row>
    <row r="248" spans="1:13" ht="15.75" thickBot="1" x14ac:dyDescent="0.3">
      <c r="A248" t="str">
        <f t="shared" si="3"/>
        <v/>
      </c>
      <c r="B248" t="s">
        <v>276</v>
      </c>
      <c r="D248" t="s">
        <v>276</v>
      </c>
      <c r="E248">
        <v>0.62619999999999998</v>
      </c>
      <c r="F248">
        <v>125</v>
      </c>
      <c r="I248" t="s">
        <v>277</v>
      </c>
      <c r="J248">
        <v>0.65459999999999996</v>
      </c>
      <c r="L248" s="425"/>
      <c r="M248" s="220">
        <v>122</v>
      </c>
    </row>
    <row r="249" spans="1:13" x14ac:dyDescent="0.25">
      <c r="A249" t="str">
        <f t="shared" si="3"/>
        <v/>
      </c>
      <c r="B249" t="s">
        <v>277</v>
      </c>
      <c r="D249" t="s">
        <v>277</v>
      </c>
      <c r="E249">
        <v>0.65459999999999996</v>
      </c>
      <c r="F249">
        <v>117</v>
      </c>
      <c r="I249" t="s">
        <v>278</v>
      </c>
      <c r="J249">
        <v>0.83750000000000002</v>
      </c>
      <c r="L249" s="424" t="s">
        <v>298</v>
      </c>
      <c r="M249" s="219">
        <v>0.63790000000000002</v>
      </c>
    </row>
    <row r="250" spans="1:13" ht="15.75" thickBot="1" x14ac:dyDescent="0.3">
      <c r="A250" t="str">
        <f t="shared" si="3"/>
        <v/>
      </c>
      <c r="B250" t="s">
        <v>278</v>
      </c>
      <c r="D250" t="s">
        <v>278</v>
      </c>
      <c r="E250">
        <v>0.83750000000000002</v>
      </c>
      <c r="F250">
        <v>46</v>
      </c>
      <c r="I250" t="s">
        <v>279</v>
      </c>
      <c r="J250">
        <v>0.18210000000000001</v>
      </c>
      <c r="L250" s="425"/>
      <c r="M250" s="220">
        <v>123</v>
      </c>
    </row>
    <row r="251" spans="1:13" x14ac:dyDescent="0.25">
      <c r="A251" t="str">
        <f t="shared" si="3"/>
        <v/>
      </c>
      <c r="B251" t="s">
        <v>279</v>
      </c>
      <c r="D251" t="s">
        <v>279</v>
      </c>
      <c r="E251">
        <v>0.18210000000000001</v>
      </c>
      <c r="F251">
        <v>315</v>
      </c>
      <c r="I251" t="s">
        <v>280</v>
      </c>
      <c r="J251">
        <v>0.4027</v>
      </c>
      <c r="L251" s="424" t="s">
        <v>133</v>
      </c>
      <c r="M251" s="219">
        <v>0.63239999999999996</v>
      </c>
    </row>
    <row r="252" spans="1:13" ht="15.75" thickBot="1" x14ac:dyDescent="0.3">
      <c r="A252" t="str">
        <f t="shared" si="3"/>
        <v/>
      </c>
      <c r="B252" t="s">
        <v>280</v>
      </c>
      <c r="D252" t="s">
        <v>280</v>
      </c>
      <c r="E252">
        <v>0.4027</v>
      </c>
      <c r="F252">
        <v>201</v>
      </c>
      <c r="I252" t="s">
        <v>281</v>
      </c>
      <c r="J252">
        <v>0.70509999999999995</v>
      </c>
      <c r="L252" s="425"/>
      <c r="M252" s="220">
        <v>124</v>
      </c>
    </row>
    <row r="253" spans="1:13" x14ac:dyDescent="0.25">
      <c r="A253" t="str">
        <f t="shared" si="3"/>
        <v/>
      </c>
      <c r="B253" t="s">
        <v>281</v>
      </c>
      <c r="D253" t="s">
        <v>281</v>
      </c>
      <c r="E253">
        <v>0.70509999999999995</v>
      </c>
      <c r="F253">
        <v>93</v>
      </c>
      <c r="I253" t="s">
        <v>282</v>
      </c>
      <c r="J253">
        <v>0.72119999999999995</v>
      </c>
      <c r="L253" s="424" t="s">
        <v>276</v>
      </c>
      <c r="M253" s="219">
        <v>0.62619999999999998</v>
      </c>
    </row>
    <row r="254" spans="1:13" ht="15.75" thickBot="1" x14ac:dyDescent="0.3">
      <c r="A254" t="str">
        <f t="shared" si="3"/>
        <v/>
      </c>
      <c r="B254" t="s">
        <v>282</v>
      </c>
      <c r="D254" t="s">
        <v>282</v>
      </c>
      <c r="E254">
        <v>0.72119999999999995</v>
      </c>
      <c r="F254">
        <v>89</v>
      </c>
      <c r="I254" t="s">
        <v>283</v>
      </c>
      <c r="J254">
        <v>0.58330000000000004</v>
      </c>
      <c r="L254" s="425"/>
      <c r="M254" s="220">
        <v>125</v>
      </c>
    </row>
    <row r="255" spans="1:13" ht="15.75" thickBot="1" x14ac:dyDescent="0.3">
      <c r="A255" t="str">
        <f t="shared" si="3"/>
        <v/>
      </c>
      <c r="B255" t="s">
        <v>283</v>
      </c>
      <c r="D255" t="s">
        <v>283</v>
      </c>
      <c r="E255">
        <v>0.58330000000000004</v>
      </c>
      <c r="F255">
        <v>141</v>
      </c>
      <c r="I255" t="s">
        <v>284</v>
      </c>
      <c r="J255">
        <v>0.8851</v>
      </c>
      <c r="L255" s="14" t="s">
        <v>22</v>
      </c>
      <c r="M255" s="16" t="s">
        <v>393</v>
      </c>
    </row>
    <row r="256" spans="1:13" x14ac:dyDescent="0.25">
      <c r="A256" t="str">
        <f t="shared" si="3"/>
        <v/>
      </c>
      <c r="B256" t="s">
        <v>284</v>
      </c>
      <c r="D256" t="s">
        <v>284</v>
      </c>
      <c r="E256">
        <v>0.8851</v>
      </c>
      <c r="F256">
        <v>25</v>
      </c>
      <c r="I256" t="s">
        <v>285</v>
      </c>
      <c r="J256">
        <v>0.18490000000000001</v>
      </c>
      <c r="L256" s="424" t="s">
        <v>128</v>
      </c>
      <c r="M256" s="219">
        <v>0.625</v>
      </c>
    </row>
    <row r="257" spans="1:13" ht="15.75" thickBot="1" x14ac:dyDescent="0.3">
      <c r="A257" t="str">
        <f t="shared" si="3"/>
        <v/>
      </c>
      <c r="B257" t="s">
        <v>285</v>
      </c>
      <c r="D257" t="s">
        <v>285</v>
      </c>
      <c r="E257">
        <v>0.18490000000000001</v>
      </c>
      <c r="F257">
        <v>313</v>
      </c>
      <c r="I257" t="s">
        <v>286</v>
      </c>
      <c r="J257">
        <v>0.38429999999999997</v>
      </c>
      <c r="L257" s="425"/>
      <c r="M257" s="220">
        <v>126</v>
      </c>
    </row>
    <row r="258" spans="1:13" x14ac:dyDescent="0.25">
      <c r="A258" t="str">
        <f t="shared" si="3"/>
        <v/>
      </c>
      <c r="B258" t="s">
        <v>286</v>
      </c>
      <c r="D258" t="s">
        <v>286</v>
      </c>
      <c r="E258">
        <v>0.38429999999999997</v>
      </c>
      <c r="F258">
        <v>211</v>
      </c>
      <c r="I258" t="s">
        <v>287</v>
      </c>
      <c r="J258">
        <v>4.8099999999999997E-2</v>
      </c>
      <c r="L258" s="17" t="s">
        <v>240</v>
      </c>
      <c r="M258" s="219">
        <v>0.62480000000000002</v>
      </c>
    </row>
    <row r="259" spans="1:13" ht="15.75" thickBot="1" x14ac:dyDescent="0.3">
      <c r="A259" t="str">
        <f t="shared" ref="A259:A322" si="4">IF(B259=D259,"","CHECK NAME")</f>
        <v/>
      </c>
      <c r="B259" t="s">
        <v>287</v>
      </c>
      <c r="D259" t="s">
        <v>287</v>
      </c>
      <c r="E259">
        <v>4.8099999999999997E-2</v>
      </c>
      <c r="F259">
        <v>349</v>
      </c>
      <c r="I259" t="s">
        <v>288</v>
      </c>
      <c r="J259">
        <v>0.72660000000000002</v>
      </c>
      <c r="L259" s="18" t="s">
        <v>424</v>
      </c>
      <c r="M259" s="220">
        <v>127</v>
      </c>
    </row>
    <row r="260" spans="1:13" x14ac:dyDescent="0.25">
      <c r="A260" t="str">
        <f t="shared" si="4"/>
        <v/>
      </c>
      <c r="B260" t="s">
        <v>288</v>
      </c>
      <c r="D260" t="s">
        <v>288</v>
      </c>
      <c r="E260">
        <v>0.72660000000000002</v>
      </c>
      <c r="F260">
        <v>85</v>
      </c>
      <c r="I260" t="s">
        <v>289</v>
      </c>
      <c r="J260">
        <v>0.81189999999999996</v>
      </c>
      <c r="L260" s="424" t="s">
        <v>98</v>
      </c>
      <c r="M260" s="219">
        <v>0.62370000000000003</v>
      </c>
    </row>
    <row r="261" spans="1:13" ht="15.75" thickBot="1" x14ac:dyDescent="0.3">
      <c r="A261" t="str">
        <f t="shared" si="4"/>
        <v/>
      </c>
      <c r="B261" t="s">
        <v>289</v>
      </c>
      <c r="D261" t="s">
        <v>289</v>
      </c>
      <c r="E261">
        <v>0.81189999999999996</v>
      </c>
      <c r="F261">
        <v>53</v>
      </c>
      <c r="I261" t="s">
        <v>290</v>
      </c>
      <c r="J261">
        <v>0.28570000000000001</v>
      </c>
      <c r="L261" s="425"/>
      <c r="M261" s="220">
        <v>128</v>
      </c>
    </row>
    <row r="262" spans="1:13" x14ac:dyDescent="0.25">
      <c r="A262" t="str">
        <f t="shared" si="4"/>
        <v/>
      </c>
      <c r="B262" t="s">
        <v>290</v>
      </c>
      <c r="D262" t="s">
        <v>290</v>
      </c>
      <c r="E262">
        <v>0.28570000000000001</v>
      </c>
      <c r="F262">
        <v>254</v>
      </c>
      <c r="I262" t="s">
        <v>291</v>
      </c>
      <c r="J262">
        <v>0.1235</v>
      </c>
      <c r="L262" s="424" t="s">
        <v>181</v>
      </c>
      <c r="M262" s="219">
        <v>0.62339999999999995</v>
      </c>
    </row>
    <row r="263" spans="1:13" ht="15.75" thickBot="1" x14ac:dyDescent="0.3">
      <c r="A263" t="str">
        <f t="shared" si="4"/>
        <v/>
      </c>
      <c r="B263" t="s">
        <v>291</v>
      </c>
      <c r="D263" t="s">
        <v>291</v>
      </c>
      <c r="E263">
        <v>0.1235</v>
      </c>
      <c r="F263">
        <v>332</v>
      </c>
      <c r="I263" t="s">
        <v>292</v>
      </c>
      <c r="J263">
        <v>0.73780000000000001</v>
      </c>
      <c r="L263" s="425"/>
      <c r="M263" s="220">
        <v>129</v>
      </c>
    </row>
    <row r="264" spans="1:13" x14ac:dyDescent="0.25">
      <c r="A264" t="str">
        <f t="shared" si="4"/>
        <v/>
      </c>
      <c r="B264" t="s">
        <v>292</v>
      </c>
      <c r="D264" t="s">
        <v>292</v>
      </c>
      <c r="E264">
        <v>0.73780000000000001</v>
      </c>
      <c r="F264">
        <v>81</v>
      </c>
      <c r="I264" t="s">
        <v>293</v>
      </c>
      <c r="J264">
        <v>0.3</v>
      </c>
      <c r="L264" s="424" t="s">
        <v>164</v>
      </c>
      <c r="M264" s="219">
        <v>0.62280000000000002</v>
      </c>
    </row>
    <row r="265" spans="1:13" ht="15.75" thickBot="1" x14ac:dyDescent="0.3">
      <c r="A265" t="str">
        <f t="shared" si="4"/>
        <v/>
      </c>
      <c r="B265" t="s">
        <v>293</v>
      </c>
      <c r="D265" t="s">
        <v>293</v>
      </c>
      <c r="E265">
        <v>0.3</v>
      </c>
      <c r="F265">
        <v>250</v>
      </c>
      <c r="I265" t="s">
        <v>294</v>
      </c>
      <c r="J265">
        <v>0.66259999999999997</v>
      </c>
      <c r="L265" s="425"/>
      <c r="M265" s="220">
        <v>130</v>
      </c>
    </row>
    <row r="266" spans="1:13" x14ac:dyDescent="0.25">
      <c r="A266" t="str">
        <f t="shared" si="4"/>
        <v/>
      </c>
      <c r="B266" t="s">
        <v>294</v>
      </c>
      <c r="D266" t="s">
        <v>294</v>
      </c>
      <c r="E266">
        <v>0.66259999999999997</v>
      </c>
      <c r="F266">
        <v>113</v>
      </c>
      <c r="I266" t="s">
        <v>295</v>
      </c>
      <c r="J266">
        <v>0.1203</v>
      </c>
      <c r="L266" s="424" t="s">
        <v>268</v>
      </c>
      <c r="M266" s="219">
        <v>0.61460000000000004</v>
      </c>
    </row>
    <row r="267" spans="1:13" ht="15.75" thickBot="1" x14ac:dyDescent="0.3">
      <c r="A267" t="str">
        <f t="shared" si="4"/>
        <v/>
      </c>
      <c r="B267" t="s">
        <v>295</v>
      </c>
      <c r="D267" t="s">
        <v>295</v>
      </c>
      <c r="E267">
        <v>0.1203</v>
      </c>
      <c r="F267">
        <v>334</v>
      </c>
      <c r="I267" t="s">
        <v>296</v>
      </c>
      <c r="J267">
        <v>0.42820000000000003</v>
      </c>
      <c r="L267" s="425"/>
      <c r="M267" s="220">
        <v>131</v>
      </c>
    </row>
    <row r="268" spans="1:13" x14ac:dyDescent="0.25">
      <c r="A268" t="str">
        <f t="shared" si="4"/>
        <v/>
      </c>
      <c r="B268" t="s">
        <v>296</v>
      </c>
      <c r="D268" t="s">
        <v>296</v>
      </c>
      <c r="E268">
        <v>0.42820000000000003</v>
      </c>
      <c r="F268">
        <v>192</v>
      </c>
      <c r="I268" t="s">
        <v>297</v>
      </c>
      <c r="J268">
        <v>0.74160000000000004</v>
      </c>
      <c r="L268" s="424" t="s">
        <v>159</v>
      </c>
      <c r="M268" s="219">
        <v>0.61209999999999998</v>
      </c>
    </row>
    <row r="269" spans="1:13" ht="15.75" thickBot="1" x14ac:dyDescent="0.3">
      <c r="A269" t="str">
        <f t="shared" si="4"/>
        <v/>
      </c>
      <c r="B269" t="s">
        <v>297</v>
      </c>
      <c r="D269" t="s">
        <v>297</v>
      </c>
      <c r="E269">
        <v>0.74160000000000004</v>
      </c>
      <c r="F269">
        <v>78</v>
      </c>
      <c r="I269" t="s">
        <v>298</v>
      </c>
      <c r="J269">
        <v>0.63790000000000002</v>
      </c>
      <c r="L269" s="425"/>
      <c r="M269" s="220">
        <v>132</v>
      </c>
    </row>
    <row r="270" spans="1:13" x14ac:dyDescent="0.25">
      <c r="A270" t="str">
        <f t="shared" si="4"/>
        <v/>
      </c>
      <c r="B270" t="s">
        <v>298</v>
      </c>
      <c r="D270" t="s">
        <v>298</v>
      </c>
      <c r="E270">
        <v>0.63790000000000002</v>
      </c>
      <c r="F270">
        <v>123</v>
      </c>
      <c r="I270" t="s">
        <v>299</v>
      </c>
      <c r="J270">
        <v>0.29580000000000001</v>
      </c>
      <c r="L270" s="424" t="s">
        <v>152</v>
      </c>
      <c r="M270" s="219">
        <v>0.6119</v>
      </c>
    </row>
    <row r="271" spans="1:13" ht="15.75" thickBot="1" x14ac:dyDescent="0.3">
      <c r="A271" t="str">
        <f t="shared" si="4"/>
        <v/>
      </c>
      <c r="B271" t="s">
        <v>299</v>
      </c>
      <c r="D271" t="s">
        <v>299</v>
      </c>
      <c r="E271">
        <v>0.29580000000000001</v>
      </c>
      <c r="F271">
        <v>252</v>
      </c>
      <c r="I271" t="s">
        <v>300</v>
      </c>
      <c r="J271">
        <v>0.13200000000000001</v>
      </c>
      <c r="L271" s="425"/>
      <c r="M271" s="220">
        <v>133</v>
      </c>
    </row>
    <row r="272" spans="1:13" x14ac:dyDescent="0.25">
      <c r="A272" t="str">
        <f t="shared" si="4"/>
        <v/>
      </c>
      <c r="B272" t="s">
        <v>300</v>
      </c>
      <c r="D272" t="s">
        <v>300</v>
      </c>
      <c r="E272">
        <v>0.13200000000000001</v>
      </c>
      <c r="F272">
        <v>330</v>
      </c>
      <c r="I272" t="s">
        <v>301</v>
      </c>
      <c r="J272">
        <v>0.13200000000000001</v>
      </c>
      <c r="L272" s="424" t="s">
        <v>371</v>
      </c>
      <c r="M272" s="219">
        <v>0.61180000000000001</v>
      </c>
    </row>
    <row r="273" spans="1:13" ht="15.75" thickBot="1" x14ac:dyDescent="0.3">
      <c r="A273" t="str">
        <f t="shared" si="4"/>
        <v/>
      </c>
      <c r="B273" t="s">
        <v>301</v>
      </c>
      <c r="D273" t="s">
        <v>301</v>
      </c>
      <c r="E273">
        <v>0.13200000000000001</v>
      </c>
      <c r="F273">
        <v>331</v>
      </c>
      <c r="I273" t="s">
        <v>302</v>
      </c>
      <c r="J273">
        <v>0.51419999999999999</v>
      </c>
      <c r="L273" s="425"/>
      <c r="M273" s="220">
        <v>134</v>
      </c>
    </row>
    <row r="274" spans="1:13" x14ac:dyDescent="0.25">
      <c r="A274" t="str">
        <f t="shared" si="4"/>
        <v/>
      </c>
      <c r="B274" t="s">
        <v>302</v>
      </c>
      <c r="D274" t="s">
        <v>302</v>
      </c>
      <c r="E274">
        <v>0.51419999999999999</v>
      </c>
      <c r="F274">
        <v>165</v>
      </c>
      <c r="I274" t="s">
        <v>303</v>
      </c>
      <c r="J274">
        <v>0.65700000000000003</v>
      </c>
      <c r="L274" s="424" t="s">
        <v>54</v>
      </c>
      <c r="M274" s="219">
        <v>0.61029999999999995</v>
      </c>
    </row>
    <row r="275" spans="1:13" ht="15.75" thickBot="1" x14ac:dyDescent="0.3">
      <c r="A275" t="str">
        <f t="shared" si="4"/>
        <v/>
      </c>
      <c r="B275" t="s">
        <v>303</v>
      </c>
      <c r="D275" t="s">
        <v>303</v>
      </c>
      <c r="E275">
        <v>0.65700000000000003</v>
      </c>
      <c r="F275">
        <v>115</v>
      </c>
      <c r="I275" t="s">
        <v>304</v>
      </c>
      <c r="J275">
        <v>0.32090000000000002</v>
      </c>
      <c r="L275" s="425"/>
      <c r="M275" s="220">
        <v>135</v>
      </c>
    </row>
    <row r="276" spans="1:13" x14ac:dyDescent="0.25">
      <c r="A276" t="str">
        <f t="shared" si="4"/>
        <v/>
      </c>
      <c r="B276" t="s">
        <v>304</v>
      </c>
      <c r="D276" t="s">
        <v>304</v>
      </c>
      <c r="E276">
        <v>0.32090000000000002</v>
      </c>
      <c r="F276">
        <v>239</v>
      </c>
      <c r="I276" t="s">
        <v>305</v>
      </c>
      <c r="J276">
        <v>0.4471</v>
      </c>
      <c r="L276" s="424" t="s">
        <v>378</v>
      </c>
      <c r="M276" s="219">
        <v>0.60629999999999995</v>
      </c>
    </row>
    <row r="277" spans="1:13" ht="15.75" thickBot="1" x14ac:dyDescent="0.3">
      <c r="A277" t="str">
        <f t="shared" si="4"/>
        <v/>
      </c>
      <c r="B277" t="s">
        <v>305</v>
      </c>
      <c r="D277" t="s">
        <v>305</v>
      </c>
      <c r="E277">
        <v>0.4471</v>
      </c>
      <c r="F277">
        <v>185</v>
      </c>
      <c r="I277" t="s">
        <v>306</v>
      </c>
      <c r="J277">
        <v>0.2515</v>
      </c>
      <c r="L277" s="425"/>
      <c r="M277" s="220">
        <v>136</v>
      </c>
    </row>
    <row r="278" spans="1:13" x14ac:dyDescent="0.25">
      <c r="A278" t="str">
        <f t="shared" si="4"/>
        <v/>
      </c>
      <c r="B278" t="s">
        <v>306</v>
      </c>
      <c r="D278" t="s">
        <v>306</v>
      </c>
      <c r="E278">
        <v>0.2515</v>
      </c>
      <c r="F278">
        <v>281</v>
      </c>
      <c r="I278" t="s">
        <v>307</v>
      </c>
      <c r="J278">
        <v>0.2838</v>
      </c>
      <c r="L278" s="424" t="s">
        <v>169</v>
      </c>
      <c r="M278" s="219">
        <v>0.60550000000000004</v>
      </c>
    </row>
    <row r="279" spans="1:13" ht="15.75" thickBot="1" x14ac:dyDescent="0.3">
      <c r="A279" t="str">
        <f t="shared" si="4"/>
        <v/>
      </c>
      <c r="B279" t="s">
        <v>307</v>
      </c>
      <c r="D279" t="s">
        <v>307</v>
      </c>
      <c r="E279">
        <v>0.2838</v>
      </c>
      <c r="F279">
        <v>258</v>
      </c>
      <c r="I279" t="s">
        <v>308</v>
      </c>
      <c r="J279">
        <v>0.7651</v>
      </c>
      <c r="L279" s="425"/>
      <c r="M279" s="220">
        <v>137</v>
      </c>
    </row>
    <row r="280" spans="1:13" x14ac:dyDescent="0.25">
      <c r="A280" t="str">
        <f t="shared" si="4"/>
        <v/>
      </c>
      <c r="B280" t="s">
        <v>308</v>
      </c>
      <c r="D280" t="s">
        <v>308</v>
      </c>
      <c r="E280">
        <v>0.7651</v>
      </c>
      <c r="F280">
        <v>67</v>
      </c>
      <c r="I280" t="s">
        <v>309</v>
      </c>
      <c r="J280">
        <v>0.53190000000000004</v>
      </c>
      <c r="L280" s="424" t="s">
        <v>352</v>
      </c>
      <c r="M280" s="219">
        <v>0.60450000000000004</v>
      </c>
    </row>
    <row r="281" spans="1:13" ht="15.75" thickBot="1" x14ac:dyDescent="0.3">
      <c r="A281" t="str">
        <f t="shared" si="4"/>
        <v/>
      </c>
      <c r="B281" t="s">
        <v>309</v>
      </c>
      <c r="D281" t="s">
        <v>309</v>
      </c>
      <c r="E281">
        <v>0.53190000000000004</v>
      </c>
      <c r="F281">
        <v>158</v>
      </c>
      <c r="I281" t="s">
        <v>310</v>
      </c>
      <c r="J281">
        <v>0.34189999999999998</v>
      </c>
      <c r="L281" s="425"/>
      <c r="M281" s="220">
        <v>138</v>
      </c>
    </row>
    <row r="282" spans="1:13" x14ac:dyDescent="0.25">
      <c r="A282" t="str">
        <f t="shared" si="4"/>
        <v/>
      </c>
      <c r="B282" t="s">
        <v>310</v>
      </c>
      <c r="D282" t="s">
        <v>310</v>
      </c>
      <c r="E282">
        <v>0.34189999999999998</v>
      </c>
      <c r="F282">
        <v>229</v>
      </c>
      <c r="I282" t="s">
        <v>311</v>
      </c>
      <c r="J282">
        <v>0.1143</v>
      </c>
      <c r="L282" s="424" t="s">
        <v>47</v>
      </c>
      <c r="M282" s="219">
        <v>0.5897</v>
      </c>
    </row>
    <row r="283" spans="1:13" ht="15.75" thickBot="1" x14ac:dyDescent="0.3">
      <c r="A283" t="str">
        <f t="shared" si="4"/>
        <v/>
      </c>
      <c r="B283" t="s">
        <v>311</v>
      </c>
      <c r="D283" t="s">
        <v>311</v>
      </c>
      <c r="E283">
        <v>0.1143</v>
      </c>
      <c r="F283">
        <v>335</v>
      </c>
      <c r="I283" t="s">
        <v>312</v>
      </c>
      <c r="J283">
        <v>0.51490000000000002</v>
      </c>
      <c r="L283" s="425"/>
      <c r="M283" s="220">
        <v>139</v>
      </c>
    </row>
    <row r="284" spans="1:13" x14ac:dyDescent="0.25">
      <c r="A284" t="str">
        <f t="shared" si="4"/>
        <v/>
      </c>
      <c r="B284" t="s">
        <v>312</v>
      </c>
      <c r="D284" t="s">
        <v>312</v>
      </c>
      <c r="E284">
        <v>0.51490000000000002</v>
      </c>
      <c r="F284">
        <v>162</v>
      </c>
      <c r="I284" t="s">
        <v>313</v>
      </c>
      <c r="J284">
        <v>0.84419999999999995</v>
      </c>
      <c r="L284" s="424" t="s">
        <v>178</v>
      </c>
      <c r="M284" s="219">
        <v>0.58760000000000001</v>
      </c>
    </row>
    <row r="285" spans="1:13" ht="15.75" thickBot="1" x14ac:dyDescent="0.3">
      <c r="A285" t="str">
        <f t="shared" si="4"/>
        <v/>
      </c>
      <c r="B285" t="s">
        <v>313</v>
      </c>
      <c r="D285" t="s">
        <v>313</v>
      </c>
      <c r="E285">
        <v>0.84419999999999995</v>
      </c>
      <c r="F285">
        <v>42</v>
      </c>
      <c r="I285" t="s">
        <v>314</v>
      </c>
      <c r="J285">
        <v>0.88919999999999999</v>
      </c>
      <c r="L285" s="425"/>
      <c r="M285" s="220">
        <v>140</v>
      </c>
    </row>
    <row r="286" spans="1:13" x14ac:dyDescent="0.25">
      <c r="A286" t="str">
        <f t="shared" si="4"/>
        <v/>
      </c>
      <c r="B286" t="s">
        <v>314</v>
      </c>
      <c r="D286" t="s">
        <v>314</v>
      </c>
      <c r="E286">
        <v>0.88919999999999999</v>
      </c>
      <c r="F286">
        <v>24</v>
      </c>
      <c r="I286" t="s">
        <v>315</v>
      </c>
      <c r="J286">
        <v>0.69399999999999995</v>
      </c>
      <c r="L286" s="424" t="s">
        <v>283</v>
      </c>
      <c r="M286" s="219">
        <v>0.58330000000000004</v>
      </c>
    </row>
    <row r="287" spans="1:13" ht="15.75" thickBot="1" x14ac:dyDescent="0.3">
      <c r="A287" t="str">
        <f t="shared" si="4"/>
        <v/>
      </c>
      <c r="B287" t="s">
        <v>315</v>
      </c>
      <c r="D287" t="s">
        <v>315</v>
      </c>
      <c r="E287">
        <v>0.69399999999999995</v>
      </c>
      <c r="F287">
        <v>100</v>
      </c>
      <c r="I287" t="s">
        <v>316</v>
      </c>
      <c r="J287">
        <v>0.93569999999999998</v>
      </c>
      <c r="L287" s="425"/>
      <c r="M287" s="220">
        <v>141</v>
      </c>
    </row>
    <row r="288" spans="1:13" x14ac:dyDescent="0.25">
      <c r="A288" t="str">
        <f t="shared" si="4"/>
        <v/>
      </c>
      <c r="B288" t="s">
        <v>316</v>
      </c>
      <c r="D288" t="s">
        <v>316</v>
      </c>
      <c r="E288">
        <v>0.93569999999999998</v>
      </c>
      <c r="F288">
        <v>11</v>
      </c>
      <c r="I288" t="s">
        <v>317</v>
      </c>
      <c r="J288">
        <v>0.19900000000000001</v>
      </c>
      <c r="L288" s="424" t="s">
        <v>196</v>
      </c>
      <c r="M288" s="219">
        <v>0.57979999999999998</v>
      </c>
    </row>
    <row r="289" spans="1:13" ht="15.75" thickBot="1" x14ac:dyDescent="0.3">
      <c r="A289" t="str">
        <f t="shared" si="4"/>
        <v/>
      </c>
      <c r="B289" t="s">
        <v>317</v>
      </c>
      <c r="D289" t="s">
        <v>317</v>
      </c>
      <c r="E289">
        <v>0.19900000000000001</v>
      </c>
      <c r="F289">
        <v>302</v>
      </c>
      <c r="I289" t="s">
        <v>318</v>
      </c>
      <c r="J289">
        <v>0.18659999999999999</v>
      </c>
      <c r="L289" s="425"/>
      <c r="M289" s="220">
        <v>142</v>
      </c>
    </row>
    <row r="290" spans="1:13" x14ac:dyDescent="0.25">
      <c r="A290" t="str">
        <f t="shared" si="4"/>
        <v/>
      </c>
      <c r="B290" t="s">
        <v>318</v>
      </c>
      <c r="D290" t="s">
        <v>318</v>
      </c>
      <c r="E290">
        <v>0.18659999999999999</v>
      </c>
      <c r="F290">
        <v>311</v>
      </c>
      <c r="I290" t="s">
        <v>319</v>
      </c>
      <c r="J290">
        <v>0.10979999999999999</v>
      </c>
      <c r="L290" s="424" t="s">
        <v>177</v>
      </c>
      <c r="M290" s="219">
        <v>0.57950000000000002</v>
      </c>
    </row>
    <row r="291" spans="1:13" ht="15.75" thickBot="1" x14ac:dyDescent="0.3">
      <c r="A291" t="str">
        <f t="shared" si="4"/>
        <v/>
      </c>
      <c r="B291" t="s">
        <v>319</v>
      </c>
      <c r="D291" t="s">
        <v>319</v>
      </c>
      <c r="E291">
        <v>0.10979999999999999</v>
      </c>
      <c r="F291">
        <v>337</v>
      </c>
      <c r="I291" t="s">
        <v>320</v>
      </c>
      <c r="J291">
        <v>0.87180000000000002</v>
      </c>
      <c r="L291" s="425"/>
      <c r="M291" s="220">
        <v>143</v>
      </c>
    </row>
    <row r="292" spans="1:13" x14ac:dyDescent="0.25">
      <c r="A292" t="str">
        <f t="shared" si="4"/>
        <v/>
      </c>
      <c r="B292" t="s">
        <v>320</v>
      </c>
      <c r="D292" t="s">
        <v>320</v>
      </c>
      <c r="E292">
        <v>0.87180000000000002</v>
      </c>
      <c r="F292">
        <v>34</v>
      </c>
      <c r="I292" t="s">
        <v>321</v>
      </c>
      <c r="J292">
        <v>0.74</v>
      </c>
      <c r="L292" s="424" t="s">
        <v>141</v>
      </c>
      <c r="M292" s="219">
        <v>0.57679999999999998</v>
      </c>
    </row>
    <row r="293" spans="1:13" ht="15.75" thickBot="1" x14ac:dyDescent="0.3">
      <c r="A293" t="str">
        <f t="shared" si="4"/>
        <v/>
      </c>
      <c r="B293" t="s">
        <v>321</v>
      </c>
      <c r="D293" t="s">
        <v>321</v>
      </c>
      <c r="E293">
        <v>0.74</v>
      </c>
      <c r="F293">
        <v>79</v>
      </c>
      <c r="I293" t="s">
        <v>322</v>
      </c>
      <c r="J293">
        <v>0.2928</v>
      </c>
      <c r="L293" s="425"/>
      <c r="M293" s="220">
        <v>144</v>
      </c>
    </row>
    <row r="294" spans="1:13" x14ac:dyDescent="0.25">
      <c r="A294" t="str">
        <f t="shared" si="4"/>
        <v/>
      </c>
      <c r="B294" t="s">
        <v>322</v>
      </c>
      <c r="D294" t="s">
        <v>322</v>
      </c>
      <c r="E294">
        <v>0.2928</v>
      </c>
      <c r="F294">
        <v>253</v>
      </c>
      <c r="I294" t="s">
        <v>323</v>
      </c>
      <c r="J294">
        <v>0.39989999999999998</v>
      </c>
      <c r="L294" s="424" t="s">
        <v>83</v>
      </c>
      <c r="M294" s="219">
        <v>0.57450000000000001</v>
      </c>
    </row>
    <row r="295" spans="1:13" ht="15.75" thickBot="1" x14ac:dyDescent="0.3">
      <c r="A295" t="str">
        <f t="shared" si="4"/>
        <v/>
      </c>
      <c r="B295" t="s">
        <v>323</v>
      </c>
      <c r="D295" t="s">
        <v>323</v>
      </c>
      <c r="E295">
        <v>0.39989999999999998</v>
      </c>
      <c r="F295">
        <v>203</v>
      </c>
      <c r="I295" t="s">
        <v>324</v>
      </c>
      <c r="J295">
        <v>0.67769999999999997</v>
      </c>
      <c r="L295" s="425"/>
      <c r="M295" s="220">
        <v>145</v>
      </c>
    </row>
    <row r="296" spans="1:13" x14ac:dyDescent="0.25">
      <c r="A296" t="str">
        <f t="shared" si="4"/>
        <v/>
      </c>
      <c r="B296" t="s">
        <v>324</v>
      </c>
      <c r="D296" t="s">
        <v>324</v>
      </c>
      <c r="E296">
        <v>0.67769999999999997</v>
      </c>
      <c r="F296">
        <v>109</v>
      </c>
      <c r="I296" t="s">
        <v>325</v>
      </c>
      <c r="J296">
        <v>0.94199999999999995</v>
      </c>
      <c r="L296" s="17" t="s">
        <v>30</v>
      </c>
      <c r="M296" s="219">
        <v>0.57340000000000002</v>
      </c>
    </row>
    <row r="297" spans="1:13" ht="15.75" thickBot="1" x14ac:dyDescent="0.3">
      <c r="A297" t="str">
        <f t="shared" si="4"/>
        <v/>
      </c>
      <c r="B297" s="6" t="s">
        <v>325</v>
      </c>
      <c r="D297" t="s">
        <v>325</v>
      </c>
      <c r="E297">
        <v>0.94199999999999995</v>
      </c>
      <c r="F297">
        <v>9</v>
      </c>
      <c r="I297" t="s">
        <v>326</v>
      </c>
      <c r="J297">
        <v>0.51480000000000004</v>
      </c>
      <c r="L297" s="18" t="s">
        <v>419</v>
      </c>
      <c r="M297" s="220">
        <v>146</v>
      </c>
    </row>
    <row r="298" spans="1:13" x14ac:dyDescent="0.25">
      <c r="A298" t="str">
        <f t="shared" si="4"/>
        <v/>
      </c>
      <c r="B298" t="s">
        <v>326</v>
      </c>
      <c r="D298" t="s">
        <v>326</v>
      </c>
      <c r="E298">
        <v>0.51480000000000004</v>
      </c>
      <c r="F298">
        <v>164</v>
      </c>
      <c r="I298" t="s">
        <v>327</v>
      </c>
      <c r="J298">
        <v>0.84719999999999995</v>
      </c>
      <c r="L298" s="424" t="s">
        <v>53</v>
      </c>
      <c r="M298" s="219">
        <v>0.56810000000000005</v>
      </c>
    </row>
    <row r="299" spans="1:13" ht="15.75" thickBot="1" x14ac:dyDescent="0.3">
      <c r="A299" t="str">
        <f t="shared" si="4"/>
        <v/>
      </c>
      <c r="B299" t="s">
        <v>327</v>
      </c>
      <c r="D299" t="s">
        <v>327</v>
      </c>
      <c r="E299">
        <v>0.84719999999999995</v>
      </c>
      <c r="F299">
        <v>41</v>
      </c>
      <c r="I299" t="s">
        <v>328</v>
      </c>
      <c r="J299">
        <v>0.22700000000000001</v>
      </c>
      <c r="L299" s="425"/>
      <c r="M299" s="220">
        <v>147</v>
      </c>
    </row>
    <row r="300" spans="1:13" x14ac:dyDescent="0.25">
      <c r="A300" t="str">
        <f t="shared" si="4"/>
        <v/>
      </c>
      <c r="B300" t="s">
        <v>328</v>
      </c>
      <c r="D300" t="s">
        <v>328</v>
      </c>
      <c r="E300">
        <v>0.22700000000000001</v>
      </c>
      <c r="F300">
        <v>291</v>
      </c>
      <c r="I300" t="s">
        <v>329</v>
      </c>
      <c r="J300">
        <v>0.46629999999999999</v>
      </c>
      <c r="L300" s="424" t="s">
        <v>188</v>
      </c>
      <c r="M300" s="219">
        <v>0.55920000000000003</v>
      </c>
    </row>
    <row r="301" spans="1:13" ht="15.75" thickBot="1" x14ac:dyDescent="0.3">
      <c r="A301" t="str">
        <f t="shared" si="4"/>
        <v/>
      </c>
      <c r="B301" t="s">
        <v>329</v>
      </c>
      <c r="D301" t="s">
        <v>329</v>
      </c>
      <c r="E301">
        <v>0.46629999999999999</v>
      </c>
      <c r="F301">
        <v>178</v>
      </c>
      <c r="I301" t="s">
        <v>330</v>
      </c>
      <c r="J301">
        <v>0.32950000000000002</v>
      </c>
      <c r="L301" s="425"/>
      <c r="M301" s="220">
        <v>148</v>
      </c>
    </row>
    <row r="302" spans="1:13" x14ac:dyDescent="0.25">
      <c r="A302" t="str">
        <f t="shared" si="4"/>
        <v/>
      </c>
      <c r="B302" t="s">
        <v>330</v>
      </c>
      <c r="D302" t="s">
        <v>330</v>
      </c>
      <c r="E302">
        <v>0.32950000000000002</v>
      </c>
      <c r="F302">
        <v>232</v>
      </c>
      <c r="I302" t="s">
        <v>331</v>
      </c>
      <c r="J302">
        <v>0.64219999999999999</v>
      </c>
      <c r="L302" s="424" t="s">
        <v>387</v>
      </c>
      <c r="M302" s="219">
        <v>0.55530000000000002</v>
      </c>
    </row>
    <row r="303" spans="1:13" ht="15.75" thickBot="1" x14ac:dyDescent="0.3">
      <c r="A303" t="str">
        <f t="shared" si="4"/>
        <v/>
      </c>
      <c r="B303" t="s">
        <v>331</v>
      </c>
      <c r="D303" t="s">
        <v>331</v>
      </c>
      <c r="E303">
        <v>0.64219999999999999</v>
      </c>
      <c r="F303">
        <v>121</v>
      </c>
      <c r="I303" t="s">
        <v>332</v>
      </c>
      <c r="J303">
        <v>0.45329999999999998</v>
      </c>
      <c r="L303" s="425"/>
      <c r="M303" s="220">
        <v>149</v>
      </c>
    </row>
    <row r="304" spans="1:13" x14ac:dyDescent="0.25">
      <c r="A304" t="str">
        <f t="shared" si="4"/>
        <v/>
      </c>
      <c r="B304" t="s">
        <v>332</v>
      </c>
      <c r="D304" t="s">
        <v>332</v>
      </c>
      <c r="E304">
        <v>0.45329999999999998</v>
      </c>
      <c r="F304">
        <v>184</v>
      </c>
      <c r="I304" t="s">
        <v>333</v>
      </c>
      <c r="J304">
        <v>0.25779999999999997</v>
      </c>
      <c r="L304" s="424" t="s">
        <v>364</v>
      </c>
      <c r="M304" s="219">
        <v>0.55210000000000004</v>
      </c>
    </row>
    <row r="305" spans="1:13" ht="15.75" thickBot="1" x14ac:dyDescent="0.3">
      <c r="A305" t="str">
        <f t="shared" si="4"/>
        <v/>
      </c>
      <c r="B305" t="s">
        <v>333</v>
      </c>
      <c r="D305" t="s">
        <v>333</v>
      </c>
      <c r="E305">
        <v>0.25779999999999997</v>
      </c>
      <c r="F305">
        <v>278</v>
      </c>
      <c r="I305" t="s">
        <v>334</v>
      </c>
      <c r="J305">
        <v>0.64900000000000002</v>
      </c>
      <c r="L305" s="425"/>
      <c r="M305" s="220">
        <v>150</v>
      </c>
    </row>
    <row r="306" spans="1:13" ht="15.75" thickBot="1" x14ac:dyDescent="0.3">
      <c r="A306" t="str">
        <f t="shared" si="4"/>
        <v/>
      </c>
      <c r="B306" s="3" t="s">
        <v>334</v>
      </c>
      <c r="D306" t="s">
        <v>334</v>
      </c>
      <c r="E306">
        <v>0.64900000000000002</v>
      </c>
      <c r="F306">
        <v>118</v>
      </c>
      <c r="I306" t="s">
        <v>335</v>
      </c>
      <c r="J306">
        <v>0.17829999999999999</v>
      </c>
      <c r="L306" s="14" t="s">
        <v>22</v>
      </c>
      <c r="M306" s="16" t="s">
        <v>393</v>
      </c>
    </row>
    <row r="307" spans="1:13" x14ac:dyDescent="0.25">
      <c r="A307" t="str">
        <f t="shared" si="4"/>
        <v/>
      </c>
      <c r="B307" t="s">
        <v>335</v>
      </c>
      <c r="D307" t="s">
        <v>335</v>
      </c>
      <c r="E307">
        <v>0.17829999999999999</v>
      </c>
      <c r="F307">
        <v>317</v>
      </c>
      <c r="I307" t="s">
        <v>336</v>
      </c>
      <c r="J307">
        <v>0.47970000000000002</v>
      </c>
      <c r="L307" s="17" t="s">
        <v>84</v>
      </c>
      <c r="M307" s="219">
        <v>0.55179999999999996</v>
      </c>
    </row>
    <row r="308" spans="1:13" ht="15.75" thickBot="1" x14ac:dyDescent="0.3">
      <c r="A308" t="str">
        <f t="shared" si="4"/>
        <v/>
      </c>
      <c r="B308" t="s">
        <v>336</v>
      </c>
      <c r="D308" t="s">
        <v>336</v>
      </c>
      <c r="E308">
        <v>0.47970000000000002</v>
      </c>
      <c r="F308">
        <v>174</v>
      </c>
      <c r="I308" t="s">
        <v>337</v>
      </c>
      <c r="J308">
        <v>0.86950000000000005</v>
      </c>
      <c r="L308" s="18" t="s">
        <v>419</v>
      </c>
      <c r="M308" s="220">
        <v>151</v>
      </c>
    </row>
    <row r="309" spans="1:13" x14ac:dyDescent="0.25">
      <c r="A309" t="str">
        <f t="shared" si="4"/>
        <v/>
      </c>
      <c r="B309" t="s">
        <v>337</v>
      </c>
      <c r="D309" t="s">
        <v>337</v>
      </c>
      <c r="E309">
        <v>0.86950000000000005</v>
      </c>
      <c r="F309">
        <v>35</v>
      </c>
      <c r="I309" t="s">
        <v>338</v>
      </c>
      <c r="J309">
        <v>0.76629999999999998</v>
      </c>
      <c r="L309" s="424" t="s">
        <v>191</v>
      </c>
      <c r="M309" s="219">
        <v>0.54790000000000005</v>
      </c>
    </row>
    <row r="310" spans="1:13" ht="15.75" thickBot="1" x14ac:dyDescent="0.3">
      <c r="A310" t="str">
        <f t="shared" si="4"/>
        <v/>
      </c>
      <c r="B310" t="s">
        <v>338</v>
      </c>
      <c r="D310" t="s">
        <v>338</v>
      </c>
      <c r="E310">
        <v>0.76629999999999998</v>
      </c>
      <c r="F310">
        <v>65</v>
      </c>
      <c r="I310" t="s">
        <v>339</v>
      </c>
      <c r="J310">
        <v>0.2747</v>
      </c>
      <c r="L310" s="425"/>
      <c r="M310" s="220">
        <v>152</v>
      </c>
    </row>
    <row r="311" spans="1:13" x14ac:dyDescent="0.25">
      <c r="A311" t="str">
        <f t="shared" si="4"/>
        <v/>
      </c>
      <c r="B311" t="s">
        <v>339</v>
      </c>
      <c r="D311" t="s">
        <v>339</v>
      </c>
      <c r="E311">
        <v>0.2747</v>
      </c>
      <c r="F311">
        <v>264</v>
      </c>
      <c r="I311" t="s">
        <v>340</v>
      </c>
      <c r="J311">
        <v>0.30840000000000001</v>
      </c>
      <c r="L311" s="424" t="s">
        <v>345</v>
      </c>
      <c r="M311" s="219">
        <v>0.54659999999999997</v>
      </c>
    </row>
    <row r="312" spans="1:13" ht="15.75" thickBot="1" x14ac:dyDescent="0.3">
      <c r="A312" t="str">
        <f t="shared" si="4"/>
        <v/>
      </c>
      <c r="B312" t="s">
        <v>340</v>
      </c>
      <c r="D312" t="s">
        <v>340</v>
      </c>
      <c r="E312">
        <v>0.30840000000000001</v>
      </c>
      <c r="F312">
        <v>248</v>
      </c>
      <c r="I312" t="s">
        <v>341</v>
      </c>
      <c r="J312">
        <v>0.2656</v>
      </c>
      <c r="L312" s="425"/>
      <c r="M312" s="220">
        <v>153</v>
      </c>
    </row>
    <row r="313" spans="1:13" x14ac:dyDescent="0.25">
      <c r="A313" t="str">
        <f t="shared" si="4"/>
        <v/>
      </c>
      <c r="B313" t="s">
        <v>341</v>
      </c>
      <c r="D313" t="s">
        <v>341</v>
      </c>
      <c r="E313">
        <v>0.2656</v>
      </c>
      <c r="F313">
        <v>269</v>
      </c>
      <c r="I313" t="s">
        <v>342</v>
      </c>
      <c r="J313">
        <v>3.9600000000000003E-2</v>
      </c>
      <c r="L313" s="424" t="s">
        <v>233</v>
      </c>
      <c r="M313" s="219">
        <v>0.54210000000000003</v>
      </c>
    </row>
    <row r="314" spans="1:13" ht="15.75" thickBot="1" x14ac:dyDescent="0.3">
      <c r="A314" t="str">
        <f t="shared" si="4"/>
        <v/>
      </c>
      <c r="B314" t="s">
        <v>342</v>
      </c>
      <c r="D314" t="s">
        <v>342</v>
      </c>
      <c r="E314">
        <v>3.9600000000000003E-2</v>
      </c>
      <c r="F314">
        <v>351</v>
      </c>
      <c r="I314" t="s">
        <v>343</v>
      </c>
      <c r="J314">
        <v>0.69420000000000004</v>
      </c>
      <c r="L314" s="425"/>
      <c r="M314" s="220">
        <v>154</v>
      </c>
    </row>
    <row r="315" spans="1:13" x14ac:dyDescent="0.25">
      <c r="A315" t="str">
        <f t="shared" si="4"/>
        <v/>
      </c>
      <c r="B315" t="s">
        <v>343</v>
      </c>
      <c r="D315" t="s">
        <v>343</v>
      </c>
      <c r="E315">
        <v>0.69420000000000004</v>
      </c>
      <c r="F315">
        <v>99</v>
      </c>
      <c r="I315" t="s">
        <v>344</v>
      </c>
      <c r="J315">
        <v>0.35489999999999999</v>
      </c>
      <c r="L315" s="424" t="s">
        <v>350</v>
      </c>
      <c r="M315" s="219">
        <v>0.53939999999999999</v>
      </c>
    </row>
    <row r="316" spans="1:13" ht="15.75" thickBot="1" x14ac:dyDescent="0.3">
      <c r="A316" t="str">
        <f t="shared" si="4"/>
        <v/>
      </c>
      <c r="B316" t="s">
        <v>344</v>
      </c>
      <c r="D316" t="s">
        <v>344</v>
      </c>
      <c r="E316">
        <v>0.35489999999999999</v>
      </c>
      <c r="F316">
        <v>221</v>
      </c>
      <c r="I316" t="s">
        <v>345</v>
      </c>
      <c r="J316">
        <v>0.54659999999999997</v>
      </c>
      <c r="L316" s="425"/>
      <c r="M316" s="220">
        <v>155</v>
      </c>
    </row>
    <row r="317" spans="1:13" x14ac:dyDescent="0.25">
      <c r="A317" t="str">
        <f t="shared" si="4"/>
        <v/>
      </c>
      <c r="B317" t="s">
        <v>345</v>
      </c>
      <c r="D317" t="s">
        <v>345</v>
      </c>
      <c r="E317">
        <v>0.54659999999999997</v>
      </c>
      <c r="F317">
        <v>153</v>
      </c>
      <c r="I317" t="s">
        <v>346</v>
      </c>
      <c r="J317">
        <v>0.64770000000000005</v>
      </c>
      <c r="L317" s="424" t="s">
        <v>245</v>
      </c>
      <c r="M317" s="219">
        <v>0.53849999999999998</v>
      </c>
    </row>
    <row r="318" spans="1:13" ht="15.75" thickBot="1" x14ac:dyDescent="0.3">
      <c r="A318" t="str">
        <f t="shared" si="4"/>
        <v/>
      </c>
      <c r="B318" t="s">
        <v>346</v>
      </c>
      <c r="D318" t="s">
        <v>346</v>
      </c>
      <c r="E318">
        <v>0.64770000000000005</v>
      </c>
      <c r="F318">
        <v>119</v>
      </c>
      <c r="I318" t="s">
        <v>347</v>
      </c>
      <c r="J318">
        <v>0.13400000000000001</v>
      </c>
      <c r="L318" s="425"/>
      <c r="M318" s="220">
        <v>156</v>
      </c>
    </row>
    <row r="319" spans="1:13" x14ac:dyDescent="0.25">
      <c r="A319" t="str">
        <f t="shared" si="4"/>
        <v/>
      </c>
      <c r="B319" t="s">
        <v>347</v>
      </c>
      <c r="D319" t="s">
        <v>347</v>
      </c>
      <c r="E319">
        <v>0.13400000000000001</v>
      </c>
      <c r="F319">
        <v>329</v>
      </c>
      <c r="I319" t="s">
        <v>348</v>
      </c>
      <c r="J319">
        <v>0.32790000000000002</v>
      </c>
      <c r="L319" s="17" t="s">
        <v>208</v>
      </c>
      <c r="M319" s="219">
        <v>0.53790000000000004</v>
      </c>
    </row>
    <row r="320" spans="1:13" ht="15.75" thickBot="1" x14ac:dyDescent="0.3">
      <c r="A320" t="str">
        <f t="shared" si="4"/>
        <v/>
      </c>
      <c r="B320" t="s">
        <v>348</v>
      </c>
      <c r="D320" t="s">
        <v>348</v>
      </c>
      <c r="E320">
        <v>0.32790000000000002</v>
      </c>
      <c r="F320">
        <v>234</v>
      </c>
      <c r="I320" t="s">
        <v>349</v>
      </c>
      <c r="J320">
        <v>0.3538</v>
      </c>
      <c r="L320" s="18" t="s">
        <v>419</v>
      </c>
      <c r="M320" s="220">
        <v>157</v>
      </c>
    </row>
    <row r="321" spans="1:13" x14ac:dyDescent="0.25">
      <c r="A321" t="str">
        <f t="shared" si="4"/>
        <v/>
      </c>
      <c r="B321" t="s">
        <v>349</v>
      </c>
      <c r="D321" t="s">
        <v>349</v>
      </c>
      <c r="E321">
        <v>0.3538</v>
      </c>
      <c r="F321">
        <v>223</v>
      </c>
      <c r="I321" t="s">
        <v>350</v>
      </c>
      <c r="J321">
        <v>0.53939999999999999</v>
      </c>
      <c r="L321" s="424" t="s">
        <v>309</v>
      </c>
      <c r="M321" s="219">
        <v>0.53190000000000004</v>
      </c>
    </row>
    <row r="322" spans="1:13" ht="15.75" thickBot="1" x14ac:dyDescent="0.3">
      <c r="A322" t="str">
        <f t="shared" si="4"/>
        <v/>
      </c>
      <c r="B322" t="s">
        <v>350</v>
      </c>
      <c r="D322" t="s">
        <v>350</v>
      </c>
      <c r="E322">
        <v>0.53939999999999999</v>
      </c>
      <c r="F322">
        <v>155</v>
      </c>
      <c r="I322" t="s">
        <v>351</v>
      </c>
      <c r="J322">
        <v>0.90920000000000001</v>
      </c>
      <c r="L322" s="425"/>
      <c r="M322" s="220">
        <v>158</v>
      </c>
    </row>
    <row r="323" spans="1:13" x14ac:dyDescent="0.25">
      <c r="A323" t="str">
        <f t="shared" ref="A323:A354" si="5">IF(B323=D323,"","CHECK NAME")</f>
        <v/>
      </c>
      <c r="B323" t="s">
        <v>351</v>
      </c>
      <c r="D323" t="s">
        <v>351</v>
      </c>
      <c r="E323">
        <v>0.90920000000000001</v>
      </c>
      <c r="F323">
        <v>19</v>
      </c>
      <c r="I323" t="s">
        <v>352</v>
      </c>
      <c r="J323">
        <v>0.60450000000000004</v>
      </c>
      <c r="L323" s="424" t="s">
        <v>271</v>
      </c>
      <c r="M323" s="219">
        <v>0.53159999999999996</v>
      </c>
    </row>
    <row r="324" spans="1:13" ht="15.75" thickBot="1" x14ac:dyDescent="0.3">
      <c r="A324" t="str">
        <f t="shared" si="5"/>
        <v/>
      </c>
      <c r="B324" t="s">
        <v>352</v>
      </c>
      <c r="D324" t="s">
        <v>352</v>
      </c>
      <c r="E324">
        <v>0.60450000000000004</v>
      </c>
      <c r="F324">
        <v>138</v>
      </c>
      <c r="I324" t="s">
        <v>353</v>
      </c>
      <c r="J324">
        <v>0.38629999999999998</v>
      </c>
      <c r="L324" s="425"/>
      <c r="M324" s="220">
        <v>159</v>
      </c>
    </row>
    <row r="325" spans="1:13" x14ac:dyDescent="0.25">
      <c r="A325" t="str">
        <f t="shared" si="5"/>
        <v/>
      </c>
      <c r="B325" t="s">
        <v>353</v>
      </c>
      <c r="D325" t="s">
        <v>353</v>
      </c>
      <c r="E325">
        <v>0.38629999999999998</v>
      </c>
      <c r="F325">
        <v>210</v>
      </c>
      <c r="I325" t="s">
        <v>354</v>
      </c>
      <c r="J325">
        <v>0.432</v>
      </c>
      <c r="L325" s="424" t="s">
        <v>156</v>
      </c>
      <c r="M325" s="219">
        <v>0.53159999999999996</v>
      </c>
    </row>
    <row r="326" spans="1:13" ht="15.75" thickBot="1" x14ac:dyDescent="0.3">
      <c r="A326" t="str">
        <f t="shared" si="5"/>
        <v/>
      </c>
      <c r="B326" t="s">
        <v>354</v>
      </c>
      <c r="D326" t="s">
        <v>354</v>
      </c>
      <c r="E326">
        <v>0.432</v>
      </c>
      <c r="F326">
        <v>190</v>
      </c>
      <c r="I326" t="s">
        <v>355</v>
      </c>
      <c r="J326">
        <v>0.31190000000000001</v>
      </c>
      <c r="L326" s="425"/>
      <c r="M326" s="220">
        <v>160</v>
      </c>
    </row>
    <row r="327" spans="1:13" x14ac:dyDescent="0.25">
      <c r="A327" t="str">
        <f t="shared" si="5"/>
        <v/>
      </c>
      <c r="B327" t="s">
        <v>355</v>
      </c>
      <c r="D327" t="s">
        <v>355</v>
      </c>
      <c r="E327">
        <v>0.31190000000000001</v>
      </c>
      <c r="F327">
        <v>246</v>
      </c>
      <c r="I327" t="s">
        <v>356</v>
      </c>
      <c r="J327">
        <v>0.65720000000000001</v>
      </c>
      <c r="L327" s="424" t="s">
        <v>238</v>
      </c>
      <c r="M327" s="219">
        <v>0.52159999999999995</v>
      </c>
    </row>
    <row r="328" spans="1:13" ht="15.75" thickBot="1" x14ac:dyDescent="0.3">
      <c r="A328" t="str">
        <f t="shared" si="5"/>
        <v/>
      </c>
      <c r="B328" t="s">
        <v>356</v>
      </c>
      <c r="D328" t="s">
        <v>356</v>
      </c>
      <c r="E328">
        <v>0.65720000000000001</v>
      </c>
      <c r="F328">
        <v>114</v>
      </c>
      <c r="I328" t="s">
        <v>357</v>
      </c>
      <c r="J328">
        <v>0.88070000000000004</v>
      </c>
      <c r="L328" s="425"/>
      <c r="M328" s="220">
        <v>161</v>
      </c>
    </row>
    <row r="329" spans="1:13" x14ac:dyDescent="0.25">
      <c r="A329" t="str">
        <f t="shared" si="5"/>
        <v/>
      </c>
      <c r="B329" t="s">
        <v>357</v>
      </c>
      <c r="D329" t="s">
        <v>357</v>
      </c>
      <c r="E329">
        <v>0.88070000000000004</v>
      </c>
      <c r="F329">
        <v>28</v>
      </c>
      <c r="I329" t="s">
        <v>358</v>
      </c>
      <c r="J329">
        <v>0.6825</v>
      </c>
      <c r="L329" s="424" t="s">
        <v>312</v>
      </c>
      <c r="M329" s="219">
        <v>0.51490000000000002</v>
      </c>
    </row>
    <row r="330" spans="1:13" ht="15.75" thickBot="1" x14ac:dyDescent="0.3">
      <c r="A330" t="str">
        <f t="shared" si="5"/>
        <v/>
      </c>
      <c r="B330" t="s">
        <v>358</v>
      </c>
      <c r="D330" t="s">
        <v>358</v>
      </c>
      <c r="E330">
        <v>0.6825</v>
      </c>
      <c r="F330">
        <v>103</v>
      </c>
      <c r="I330" t="s">
        <v>359</v>
      </c>
      <c r="J330">
        <v>0.84289999999999998</v>
      </c>
      <c r="L330" s="425"/>
      <c r="M330" s="220">
        <v>162</v>
      </c>
    </row>
    <row r="331" spans="1:13" x14ac:dyDescent="0.25">
      <c r="A331" t="str">
        <f t="shared" si="5"/>
        <v/>
      </c>
      <c r="B331" t="s">
        <v>359</v>
      </c>
      <c r="D331" t="s">
        <v>359</v>
      </c>
      <c r="E331">
        <v>0.84289999999999998</v>
      </c>
      <c r="F331">
        <v>43</v>
      </c>
      <c r="I331" t="s">
        <v>360</v>
      </c>
      <c r="J331">
        <v>0.97219999999999995</v>
      </c>
      <c r="L331" s="17" t="s">
        <v>123</v>
      </c>
      <c r="M331" s="219">
        <v>0.51480000000000004</v>
      </c>
    </row>
    <row r="332" spans="1:13" ht="15.75" thickBot="1" x14ac:dyDescent="0.3">
      <c r="A332" t="str">
        <f t="shared" si="5"/>
        <v/>
      </c>
      <c r="B332" s="12" t="s">
        <v>360</v>
      </c>
      <c r="D332" t="s">
        <v>360</v>
      </c>
      <c r="E332">
        <v>0.97219999999999995</v>
      </c>
      <c r="F332">
        <v>2</v>
      </c>
      <c r="I332" t="s">
        <v>361</v>
      </c>
      <c r="J332">
        <v>0.95679999999999998</v>
      </c>
      <c r="L332" s="18" t="s">
        <v>427</v>
      </c>
      <c r="M332" s="220">
        <v>163</v>
      </c>
    </row>
    <row r="333" spans="1:13" x14ac:dyDescent="0.25">
      <c r="A333" t="str">
        <f t="shared" si="5"/>
        <v/>
      </c>
      <c r="B333" t="s">
        <v>361</v>
      </c>
      <c r="D333" t="s">
        <v>361</v>
      </c>
      <c r="E333">
        <v>0.95679999999999998</v>
      </c>
      <c r="F333">
        <v>4</v>
      </c>
      <c r="I333" t="s">
        <v>362</v>
      </c>
      <c r="J333">
        <v>0.193</v>
      </c>
      <c r="L333" s="424" t="s">
        <v>326</v>
      </c>
      <c r="M333" s="219">
        <v>0.51480000000000004</v>
      </c>
    </row>
    <row r="334" spans="1:13" ht="15.75" thickBot="1" x14ac:dyDescent="0.3">
      <c r="A334" t="str">
        <f t="shared" si="5"/>
        <v/>
      </c>
      <c r="B334" t="s">
        <v>362</v>
      </c>
      <c r="D334" t="s">
        <v>362</v>
      </c>
      <c r="E334">
        <v>0.193</v>
      </c>
      <c r="F334">
        <v>306</v>
      </c>
      <c r="I334" t="s">
        <v>363</v>
      </c>
      <c r="J334">
        <v>0.26850000000000002</v>
      </c>
      <c r="L334" s="425"/>
      <c r="M334" s="220">
        <v>164</v>
      </c>
    </row>
    <row r="335" spans="1:13" x14ac:dyDescent="0.25">
      <c r="A335" t="str">
        <f t="shared" si="5"/>
        <v/>
      </c>
      <c r="B335" t="s">
        <v>363</v>
      </c>
      <c r="D335" t="s">
        <v>363</v>
      </c>
      <c r="E335">
        <v>0.26850000000000002</v>
      </c>
      <c r="F335">
        <v>266</v>
      </c>
      <c r="I335" t="s">
        <v>364</v>
      </c>
      <c r="J335">
        <v>0.55210000000000004</v>
      </c>
      <c r="L335" s="424" t="s">
        <v>302</v>
      </c>
      <c r="M335" s="219">
        <v>0.51419999999999999</v>
      </c>
    </row>
    <row r="336" spans="1:13" ht="15.75" thickBot="1" x14ac:dyDescent="0.3">
      <c r="A336" t="str">
        <f t="shared" si="5"/>
        <v/>
      </c>
      <c r="B336" t="s">
        <v>364</v>
      </c>
      <c r="D336" t="s">
        <v>364</v>
      </c>
      <c r="E336">
        <v>0.55210000000000004</v>
      </c>
      <c r="F336">
        <v>150</v>
      </c>
      <c r="I336" t="s">
        <v>365</v>
      </c>
      <c r="J336">
        <v>0.74370000000000003</v>
      </c>
      <c r="L336" s="425"/>
      <c r="M336" s="220">
        <v>165</v>
      </c>
    </row>
    <row r="337" spans="1:13" x14ac:dyDescent="0.25">
      <c r="A337" t="str">
        <f t="shared" si="5"/>
        <v/>
      </c>
      <c r="B337" t="s">
        <v>365</v>
      </c>
      <c r="D337" t="s">
        <v>365</v>
      </c>
      <c r="E337">
        <v>0.74370000000000003</v>
      </c>
      <c r="F337">
        <v>76</v>
      </c>
      <c r="I337" t="s">
        <v>366</v>
      </c>
      <c r="J337">
        <v>0.4577</v>
      </c>
      <c r="L337" s="424" t="s">
        <v>134</v>
      </c>
      <c r="M337" s="219">
        <v>0.50349999999999995</v>
      </c>
    </row>
    <row r="338" spans="1:13" ht="15.75" thickBot="1" x14ac:dyDescent="0.3">
      <c r="A338" t="str">
        <f t="shared" si="5"/>
        <v/>
      </c>
      <c r="B338" t="s">
        <v>366</v>
      </c>
      <c r="D338" t="s">
        <v>366</v>
      </c>
      <c r="E338">
        <v>0.4577</v>
      </c>
      <c r="F338">
        <v>181</v>
      </c>
      <c r="I338" t="s">
        <v>367</v>
      </c>
      <c r="J338">
        <v>0.35370000000000001</v>
      </c>
      <c r="L338" s="425"/>
      <c r="M338" s="220">
        <v>166</v>
      </c>
    </row>
    <row r="339" spans="1:13" x14ac:dyDescent="0.25">
      <c r="A339" t="str">
        <f t="shared" si="5"/>
        <v/>
      </c>
      <c r="B339" t="s">
        <v>367</v>
      </c>
      <c r="D339" t="s">
        <v>367</v>
      </c>
      <c r="E339">
        <v>0.35370000000000001</v>
      </c>
      <c r="F339">
        <v>224</v>
      </c>
      <c r="I339" t="s">
        <v>368</v>
      </c>
      <c r="J339">
        <v>0.70250000000000001</v>
      </c>
      <c r="L339" s="424" t="s">
        <v>375</v>
      </c>
      <c r="M339" s="219">
        <v>0.50329999999999997</v>
      </c>
    </row>
    <row r="340" spans="1:13" ht="15.75" thickBot="1" x14ac:dyDescent="0.3">
      <c r="A340" t="str">
        <f t="shared" si="5"/>
        <v/>
      </c>
      <c r="B340" t="s">
        <v>368</v>
      </c>
      <c r="D340" t="s">
        <v>368</v>
      </c>
      <c r="E340">
        <v>0.70250000000000001</v>
      </c>
      <c r="F340">
        <v>95</v>
      </c>
      <c r="I340" t="s">
        <v>369</v>
      </c>
      <c r="J340">
        <v>0.19120000000000001</v>
      </c>
      <c r="L340" s="425"/>
      <c r="M340" s="220">
        <v>167</v>
      </c>
    </row>
    <row r="341" spans="1:13" x14ac:dyDescent="0.25">
      <c r="A341" t="str">
        <f t="shared" si="5"/>
        <v/>
      </c>
      <c r="B341" t="s">
        <v>369</v>
      </c>
      <c r="D341" t="s">
        <v>369</v>
      </c>
      <c r="E341">
        <v>0.19120000000000001</v>
      </c>
      <c r="F341">
        <v>308</v>
      </c>
      <c r="I341" t="s">
        <v>370</v>
      </c>
      <c r="J341">
        <v>0.37190000000000001</v>
      </c>
      <c r="L341" s="424" t="s">
        <v>103</v>
      </c>
      <c r="M341" s="219">
        <v>0.501</v>
      </c>
    </row>
    <row r="342" spans="1:13" ht="15.75" thickBot="1" x14ac:dyDescent="0.3">
      <c r="A342" t="str">
        <f t="shared" si="5"/>
        <v/>
      </c>
      <c r="B342" t="s">
        <v>370</v>
      </c>
      <c r="D342" t="s">
        <v>370</v>
      </c>
      <c r="E342">
        <v>0.37190000000000001</v>
      </c>
      <c r="F342">
        <v>212</v>
      </c>
      <c r="I342" t="s">
        <v>371</v>
      </c>
      <c r="J342">
        <v>0.61180000000000001</v>
      </c>
      <c r="L342" s="425"/>
      <c r="M342" s="220">
        <v>168</v>
      </c>
    </row>
    <row r="343" spans="1:13" x14ac:dyDescent="0.25">
      <c r="A343" t="str">
        <f t="shared" si="5"/>
        <v/>
      </c>
      <c r="B343" t="s">
        <v>371</v>
      </c>
      <c r="D343" t="s">
        <v>371</v>
      </c>
      <c r="E343">
        <v>0.61180000000000001</v>
      </c>
      <c r="F343">
        <v>134</v>
      </c>
      <c r="I343" t="s">
        <v>372</v>
      </c>
      <c r="J343">
        <v>0.46339999999999998</v>
      </c>
      <c r="L343" s="424" t="s">
        <v>60</v>
      </c>
      <c r="M343" s="219">
        <v>0.49990000000000001</v>
      </c>
    </row>
    <row r="344" spans="1:13" ht="15.75" thickBot="1" x14ac:dyDescent="0.3">
      <c r="A344" t="str">
        <f t="shared" si="5"/>
        <v/>
      </c>
      <c r="B344" t="s">
        <v>372</v>
      </c>
      <c r="D344" t="s">
        <v>372</v>
      </c>
      <c r="E344">
        <v>0.46339999999999998</v>
      </c>
      <c r="F344">
        <v>180</v>
      </c>
      <c r="I344" t="s">
        <v>373</v>
      </c>
      <c r="J344">
        <v>0.69230000000000003</v>
      </c>
      <c r="L344" s="425"/>
      <c r="M344" s="220">
        <v>169</v>
      </c>
    </row>
    <row r="345" spans="1:13" x14ac:dyDescent="0.25">
      <c r="A345" t="str">
        <f t="shared" si="5"/>
        <v/>
      </c>
      <c r="B345" t="s">
        <v>373</v>
      </c>
      <c r="D345" t="s">
        <v>373</v>
      </c>
      <c r="E345">
        <v>0.69230000000000003</v>
      </c>
      <c r="F345">
        <v>101</v>
      </c>
      <c r="I345" t="s">
        <v>374</v>
      </c>
      <c r="J345">
        <v>0.32469999999999999</v>
      </c>
      <c r="L345" s="424" t="s">
        <v>225</v>
      </c>
      <c r="M345" s="219">
        <v>0.49930000000000002</v>
      </c>
    </row>
    <row r="346" spans="1:13" ht="15.75" thickBot="1" x14ac:dyDescent="0.3">
      <c r="A346" t="str">
        <f t="shared" si="5"/>
        <v/>
      </c>
      <c r="B346" t="s">
        <v>374</v>
      </c>
      <c r="D346" t="s">
        <v>374</v>
      </c>
      <c r="E346">
        <v>0.32469999999999999</v>
      </c>
      <c r="F346">
        <v>237</v>
      </c>
      <c r="I346" t="s">
        <v>375</v>
      </c>
      <c r="J346">
        <v>0.50329999999999997</v>
      </c>
      <c r="L346" s="425"/>
      <c r="M346" s="220">
        <v>170</v>
      </c>
    </row>
    <row r="347" spans="1:13" x14ac:dyDescent="0.25">
      <c r="A347" t="str">
        <f t="shared" si="5"/>
        <v/>
      </c>
      <c r="B347" t="s">
        <v>375</v>
      </c>
      <c r="D347" t="s">
        <v>375</v>
      </c>
      <c r="E347">
        <v>0.50329999999999997</v>
      </c>
      <c r="F347">
        <v>167</v>
      </c>
      <c r="I347" t="s">
        <v>376</v>
      </c>
      <c r="J347">
        <v>0.90980000000000005</v>
      </c>
      <c r="L347" s="424" t="s">
        <v>270</v>
      </c>
      <c r="M347" s="219">
        <v>0.4965</v>
      </c>
    </row>
    <row r="348" spans="1:13" ht="15.75" thickBot="1" x14ac:dyDescent="0.3">
      <c r="A348" t="str">
        <f t="shared" si="5"/>
        <v/>
      </c>
      <c r="B348" s="11" t="s">
        <v>376</v>
      </c>
      <c r="D348" t="s">
        <v>376</v>
      </c>
      <c r="E348">
        <v>0.90980000000000005</v>
      </c>
      <c r="F348">
        <v>18</v>
      </c>
      <c r="I348" t="s">
        <v>377</v>
      </c>
      <c r="J348">
        <v>0.83260000000000001</v>
      </c>
      <c r="L348" s="425"/>
      <c r="M348" s="220">
        <v>171</v>
      </c>
    </row>
    <row r="349" spans="1:13" x14ac:dyDescent="0.25">
      <c r="A349" t="str">
        <f t="shared" si="5"/>
        <v/>
      </c>
      <c r="B349" t="s">
        <v>377</v>
      </c>
      <c r="D349" t="s">
        <v>377</v>
      </c>
      <c r="E349">
        <v>0.83260000000000001</v>
      </c>
      <c r="F349">
        <v>48</v>
      </c>
      <c r="I349" t="s">
        <v>378</v>
      </c>
      <c r="J349">
        <v>0.60629999999999995</v>
      </c>
      <c r="L349" s="424" t="s">
        <v>117</v>
      </c>
      <c r="M349" s="219">
        <v>0.49130000000000001</v>
      </c>
    </row>
    <row r="350" spans="1:13" ht="15.75" thickBot="1" x14ac:dyDescent="0.3">
      <c r="A350" t="str">
        <f t="shared" si="5"/>
        <v/>
      </c>
      <c r="B350" t="s">
        <v>378</v>
      </c>
      <c r="D350" t="s">
        <v>378</v>
      </c>
      <c r="E350">
        <v>0.60629999999999995</v>
      </c>
      <c r="F350">
        <v>136</v>
      </c>
      <c r="I350" t="s">
        <v>379</v>
      </c>
      <c r="J350">
        <v>0.1857</v>
      </c>
      <c r="L350" s="425"/>
      <c r="M350" s="220">
        <v>172</v>
      </c>
    </row>
    <row r="351" spans="1:13" x14ac:dyDescent="0.25">
      <c r="A351" t="str">
        <f t="shared" si="5"/>
        <v/>
      </c>
      <c r="B351" t="s">
        <v>379</v>
      </c>
      <c r="D351" t="s">
        <v>379</v>
      </c>
      <c r="E351">
        <v>0.1857</v>
      </c>
      <c r="F351">
        <v>312</v>
      </c>
      <c r="I351" t="s">
        <v>380</v>
      </c>
      <c r="J351">
        <v>0.71919999999999995</v>
      </c>
      <c r="L351" s="424" t="s">
        <v>120</v>
      </c>
      <c r="M351" s="219">
        <v>0.48399999999999999</v>
      </c>
    </row>
    <row r="352" spans="1:13" ht="15.75" thickBot="1" x14ac:dyDescent="0.3">
      <c r="A352" t="str">
        <f t="shared" si="5"/>
        <v/>
      </c>
      <c r="B352" t="s">
        <v>380</v>
      </c>
      <c r="D352" t="s">
        <v>380</v>
      </c>
      <c r="E352">
        <v>0.71919999999999995</v>
      </c>
      <c r="F352">
        <v>90</v>
      </c>
      <c r="I352" t="s">
        <v>381</v>
      </c>
      <c r="J352">
        <v>0.70340000000000003</v>
      </c>
      <c r="L352" s="425"/>
      <c r="M352" s="220">
        <v>173</v>
      </c>
    </row>
    <row r="353" spans="1:13" x14ac:dyDescent="0.25">
      <c r="A353" t="str">
        <f t="shared" si="5"/>
        <v/>
      </c>
      <c r="B353" t="s">
        <v>381</v>
      </c>
      <c r="D353" t="s">
        <v>381</v>
      </c>
      <c r="E353">
        <v>0.70340000000000003</v>
      </c>
      <c r="F353">
        <v>94</v>
      </c>
      <c r="I353" t="s">
        <v>382</v>
      </c>
      <c r="J353">
        <v>0.2359</v>
      </c>
      <c r="L353" s="424" t="s">
        <v>336</v>
      </c>
      <c r="M353" s="219">
        <v>0.47970000000000002</v>
      </c>
    </row>
    <row r="354" spans="1:13" ht="15.75" thickBot="1" x14ac:dyDescent="0.3">
      <c r="A354" t="str">
        <f t="shared" si="5"/>
        <v/>
      </c>
      <c r="B354" t="s">
        <v>382</v>
      </c>
      <c r="D354" t="s">
        <v>382</v>
      </c>
      <c r="E354">
        <v>0.2359</v>
      </c>
      <c r="F354">
        <v>287</v>
      </c>
      <c r="J354">
        <v>3</v>
      </c>
      <c r="L354" s="425"/>
      <c r="M354" s="220">
        <v>174</v>
      </c>
    </row>
    <row r="355" spans="1:13" x14ac:dyDescent="0.25">
      <c r="J355">
        <v>17</v>
      </c>
      <c r="L355" s="17" t="s">
        <v>57</v>
      </c>
      <c r="M355" s="219">
        <v>0.47960000000000003</v>
      </c>
    </row>
    <row r="356" spans="1:13" ht="15.75" thickBot="1" x14ac:dyDescent="0.3">
      <c r="J356">
        <v>24</v>
      </c>
      <c r="L356" s="18" t="s">
        <v>419</v>
      </c>
      <c r="M356" s="220">
        <v>175</v>
      </c>
    </row>
    <row r="357" spans="1:13" ht="15.75" thickBot="1" x14ac:dyDescent="0.3">
      <c r="J357">
        <v>25</v>
      </c>
      <c r="L357" s="14" t="s">
        <v>22</v>
      </c>
      <c r="M357" s="16" t="s">
        <v>393</v>
      </c>
    </row>
    <row r="358" spans="1:13" x14ac:dyDescent="0.25">
      <c r="J358">
        <v>34</v>
      </c>
      <c r="L358" s="424" t="s">
        <v>124</v>
      </c>
      <c r="M358" s="219">
        <v>0.47789999999999999</v>
      </c>
    </row>
    <row r="359" spans="1:13" ht="15.75" thickBot="1" x14ac:dyDescent="0.3">
      <c r="J359">
        <v>37</v>
      </c>
      <c r="L359" s="425"/>
      <c r="M359" s="220">
        <v>176</v>
      </c>
    </row>
    <row r="360" spans="1:13" x14ac:dyDescent="0.25">
      <c r="J360">
        <v>40</v>
      </c>
      <c r="L360" s="424" t="s">
        <v>194</v>
      </c>
      <c r="M360" s="219">
        <v>0.47489999999999999</v>
      </c>
    </row>
    <row r="361" spans="1:13" ht="15.75" thickBot="1" x14ac:dyDescent="0.3">
      <c r="J361">
        <v>41</v>
      </c>
      <c r="L361" s="425"/>
      <c r="M361" s="220">
        <v>177</v>
      </c>
    </row>
    <row r="362" spans="1:13" x14ac:dyDescent="0.25">
      <c r="J362">
        <v>45</v>
      </c>
      <c r="L362" s="424" t="s">
        <v>329</v>
      </c>
      <c r="M362" s="219">
        <v>0.46629999999999999</v>
      </c>
    </row>
    <row r="363" spans="1:13" ht="15.75" thickBot="1" x14ac:dyDescent="0.3">
      <c r="J363">
        <v>47</v>
      </c>
      <c r="L363" s="425"/>
      <c r="M363" s="220">
        <v>178</v>
      </c>
    </row>
    <row r="364" spans="1:13" x14ac:dyDescent="0.25">
      <c r="J364">
        <v>49</v>
      </c>
      <c r="L364" s="424" t="s">
        <v>74</v>
      </c>
      <c r="M364" s="219">
        <v>0.46400000000000002</v>
      </c>
    </row>
    <row r="365" spans="1:13" ht="15.75" thickBot="1" x14ac:dyDescent="0.3">
      <c r="J365">
        <v>50</v>
      </c>
      <c r="L365" s="425"/>
      <c r="M365" s="220">
        <v>179</v>
      </c>
    </row>
    <row r="366" spans="1:13" x14ac:dyDescent="0.25">
      <c r="J366">
        <v>51</v>
      </c>
      <c r="L366" s="424" t="s">
        <v>372</v>
      </c>
      <c r="M366" s="219">
        <v>0.46339999999999998</v>
      </c>
    </row>
    <row r="367" spans="1:13" ht="15.75" thickBot="1" x14ac:dyDescent="0.3">
      <c r="J367">
        <v>54</v>
      </c>
      <c r="L367" s="425"/>
      <c r="M367" s="220">
        <v>180</v>
      </c>
    </row>
    <row r="368" spans="1:13" x14ac:dyDescent="0.25">
      <c r="J368">
        <v>55</v>
      </c>
      <c r="L368" s="424" t="s">
        <v>366</v>
      </c>
      <c r="M368" s="219">
        <v>0.4577</v>
      </c>
    </row>
    <row r="369" spans="10:13" ht="15.75" thickBot="1" x14ac:dyDescent="0.3">
      <c r="J369">
        <v>56</v>
      </c>
      <c r="L369" s="425"/>
      <c r="M369" s="220">
        <v>181</v>
      </c>
    </row>
    <row r="370" spans="10:13" x14ac:dyDescent="0.25">
      <c r="J370">
        <v>57</v>
      </c>
      <c r="L370" s="424" t="s">
        <v>56</v>
      </c>
      <c r="M370" s="219">
        <v>0.45760000000000001</v>
      </c>
    </row>
    <row r="371" spans="10:13" ht="15.75" thickBot="1" x14ac:dyDescent="0.3">
      <c r="J371">
        <v>58</v>
      </c>
      <c r="L371" s="425"/>
      <c r="M371" s="220">
        <v>182</v>
      </c>
    </row>
    <row r="372" spans="10:13" x14ac:dyDescent="0.25">
      <c r="J372">
        <v>61</v>
      </c>
      <c r="L372" s="424" t="s">
        <v>186</v>
      </c>
      <c r="M372" s="219">
        <v>0.45619999999999999</v>
      </c>
    </row>
    <row r="373" spans="10:13" ht="15.75" thickBot="1" x14ac:dyDescent="0.3">
      <c r="J373">
        <v>62</v>
      </c>
      <c r="L373" s="425"/>
      <c r="M373" s="220">
        <v>183</v>
      </c>
    </row>
    <row r="374" spans="10:13" x14ac:dyDescent="0.25">
      <c r="J374">
        <v>64</v>
      </c>
      <c r="L374" s="424" t="s">
        <v>332</v>
      </c>
      <c r="M374" s="219">
        <v>0.45329999999999998</v>
      </c>
    </row>
    <row r="375" spans="10:13" ht="15.75" thickBot="1" x14ac:dyDescent="0.3">
      <c r="J375">
        <v>65</v>
      </c>
      <c r="L375" s="425"/>
      <c r="M375" s="220">
        <v>184</v>
      </c>
    </row>
    <row r="376" spans="10:13" x14ac:dyDescent="0.25">
      <c r="J376">
        <v>66</v>
      </c>
      <c r="L376" s="424" t="s">
        <v>305</v>
      </c>
      <c r="M376" s="219">
        <v>0.4471</v>
      </c>
    </row>
    <row r="377" spans="10:13" ht="15.75" thickBot="1" x14ac:dyDescent="0.3">
      <c r="J377">
        <v>69</v>
      </c>
      <c r="L377" s="425"/>
      <c r="M377" s="220">
        <v>185</v>
      </c>
    </row>
    <row r="378" spans="10:13" x14ac:dyDescent="0.25">
      <c r="J378">
        <v>70</v>
      </c>
      <c r="L378" s="424" t="s">
        <v>64</v>
      </c>
      <c r="M378" s="219">
        <v>0.44500000000000001</v>
      </c>
    </row>
    <row r="379" spans="10:13" ht="15.75" thickBot="1" x14ac:dyDescent="0.3">
      <c r="J379">
        <v>71</v>
      </c>
      <c r="L379" s="425"/>
      <c r="M379" s="220">
        <v>186</v>
      </c>
    </row>
    <row r="380" spans="10:13" x14ac:dyDescent="0.25">
      <c r="J380">
        <v>72</v>
      </c>
      <c r="L380" s="424" t="s">
        <v>39</v>
      </c>
      <c r="M380" s="219">
        <v>0.44169999999999998</v>
      </c>
    </row>
    <row r="381" spans="10:13" ht="15.75" thickBot="1" x14ac:dyDescent="0.3">
      <c r="J381">
        <v>73</v>
      </c>
      <c r="L381" s="425"/>
      <c r="M381" s="220">
        <v>187</v>
      </c>
    </row>
    <row r="382" spans="10:13" x14ac:dyDescent="0.25">
      <c r="J382">
        <v>74</v>
      </c>
      <c r="L382" s="424" t="s">
        <v>67</v>
      </c>
      <c r="M382" s="219">
        <v>0.44069999999999998</v>
      </c>
    </row>
    <row r="383" spans="10:13" ht="15.75" thickBot="1" x14ac:dyDescent="0.3">
      <c r="J383">
        <v>77</v>
      </c>
      <c r="L383" s="425"/>
      <c r="M383" s="220">
        <v>188</v>
      </c>
    </row>
    <row r="384" spans="10:13" x14ac:dyDescent="0.25">
      <c r="J384">
        <v>78</v>
      </c>
      <c r="L384" s="424" t="s">
        <v>172</v>
      </c>
      <c r="M384" s="219">
        <v>0.43530000000000002</v>
      </c>
    </row>
    <row r="385" spans="10:13" ht="15.75" thickBot="1" x14ac:dyDescent="0.3">
      <c r="J385">
        <v>79</v>
      </c>
      <c r="L385" s="425"/>
      <c r="M385" s="220">
        <v>189</v>
      </c>
    </row>
    <row r="386" spans="10:13" x14ac:dyDescent="0.25">
      <c r="J386">
        <v>81</v>
      </c>
      <c r="L386" s="424" t="s">
        <v>354</v>
      </c>
      <c r="M386" s="219">
        <v>0.432</v>
      </c>
    </row>
    <row r="387" spans="10:13" ht="15.75" thickBot="1" x14ac:dyDescent="0.3">
      <c r="J387">
        <v>82</v>
      </c>
      <c r="L387" s="425"/>
      <c r="M387" s="220">
        <v>190</v>
      </c>
    </row>
    <row r="388" spans="10:13" x14ac:dyDescent="0.25">
      <c r="J388">
        <v>83</v>
      </c>
      <c r="L388" s="424" t="s">
        <v>111</v>
      </c>
      <c r="M388" s="219">
        <v>0.43120000000000003</v>
      </c>
    </row>
    <row r="389" spans="10:13" ht="15.75" thickBot="1" x14ac:dyDescent="0.3">
      <c r="J389">
        <v>84</v>
      </c>
      <c r="L389" s="425"/>
      <c r="M389" s="220">
        <v>191</v>
      </c>
    </row>
    <row r="390" spans="10:13" x14ac:dyDescent="0.25">
      <c r="J390">
        <v>85</v>
      </c>
      <c r="L390" s="424" t="s">
        <v>296</v>
      </c>
      <c r="M390" s="219">
        <v>0.42820000000000003</v>
      </c>
    </row>
    <row r="391" spans="10:13" ht="15.75" thickBot="1" x14ac:dyDescent="0.3">
      <c r="J391">
        <v>87</v>
      </c>
      <c r="L391" s="425"/>
      <c r="M391" s="220">
        <v>192</v>
      </c>
    </row>
    <row r="392" spans="10:13" x14ac:dyDescent="0.25">
      <c r="J392">
        <v>88</v>
      </c>
      <c r="L392" s="424" t="s">
        <v>237</v>
      </c>
      <c r="M392" s="219">
        <v>0.42580000000000001</v>
      </c>
    </row>
    <row r="393" spans="10:13" ht="15.75" thickBot="1" x14ac:dyDescent="0.3">
      <c r="J393">
        <v>89</v>
      </c>
      <c r="L393" s="425"/>
      <c r="M393" s="220">
        <v>193</v>
      </c>
    </row>
    <row r="394" spans="10:13" x14ac:dyDescent="0.25">
      <c r="J394">
        <v>90</v>
      </c>
      <c r="L394" s="424" t="s">
        <v>55</v>
      </c>
      <c r="M394" s="219">
        <v>0.42580000000000001</v>
      </c>
    </row>
    <row r="395" spans="10:13" ht="15.75" thickBot="1" x14ac:dyDescent="0.3">
      <c r="J395">
        <v>91</v>
      </c>
      <c r="L395" s="425"/>
      <c r="M395" s="220">
        <v>194</v>
      </c>
    </row>
    <row r="396" spans="10:13" x14ac:dyDescent="0.25">
      <c r="J396">
        <v>93</v>
      </c>
      <c r="L396" s="424" t="s">
        <v>253</v>
      </c>
      <c r="M396" s="219">
        <v>0.42399999999999999</v>
      </c>
    </row>
    <row r="397" spans="10:13" ht="15.75" thickBot="1" x14ac:dyDescent="0.3">
      <c r="J397">
        <v>95</v>
      </c>
      <c r="L397" s="425"/>
      <c r="M397" s="220">
        <v>195</v>
      </c>
    </row>
    <row r="398" spans="10:13" x14ac:dyDescent="0.25">
      <c r="J398">
        <v>96</v>
      </c>
      <c r="L398" s="424" t="s">
        <v>38</v>
      </c>
      <c r="M398" s="219">
        <v>0.42259999999999998</v>
      </c>
    </row>
    <row r="399" spans="10:13" ht="15.75" thickBot="1" x14ac:dyDescent="0.3">
      <c r="J399">
        <v>97</v>
      </c>
      <c r="L399" s="425"/>
      <c r="M399" s="220">
        <v>196</v>
      </c>
    </row>
    <row r="400" spans="10:13" x14ac:dyDescent="0.25">
      <c r="J400">
        <v>98</v>
      </c>
      <c r="L400" s="424" t="s">
        <v>256</v>
      </c>
      <c r="M400" s="219">
        <v>0.41499999999999998</v>
      </c>
    </row>
    <row r="401" spans="10:13" ht="15.75" thickBot="1" x14ac:dyDescent="0.3">
      <c r="J401">
        <v>99</v>
      </c>
      <c r="L401" s="425"/>
      <c r="M401" s="220">
        <v>197</v>
      </c>
    </row>
    <row r="402" spans="10:13" x14ac:dyDescent="0.25">
      <c r="J402">
        <v>101</v>
      </c>
      <c r="L402" s="424" t="s">
        <v>217</v>
      </c>
      <c r="M402" s="219">
        <v>0.41039999999999999</v>
      </c>
    </row>
    <row r="403" spans="10:13" ht="15.75" thickBot="1" x14ac:dyDescent="0.3">
      <c r="J403">
        <v>102</v>
      </c>
      <c r="L403" s="425"/>
      <c r="M403" s="220">
        <v>198</v>
      </c>
    </row>
    <row r="404" spans="10:13" x14ac:dyDescent="0.25">
      <c r="J404">
        <v>104</v>
      </c>
      <c r="L404" s="424" t="s">
        <v>92</v>
      </c>
      <c r="M404" s="219">
        <v>0.40989999999999999</v>
      </c>
    </row>
    <row r="405" spans="10:13" ht="15.75" thickBot="1" x14ac:dyDescent="0.3">
      <c r="J405">
        <v>105</v>
      </c>
      <c r="L405" s="425"/>
      <c r="M405" s="220">
        <v>199</v>
      </c>
    </row>
    <row r="406" spans="10:13" x14ac:dyDescent="0.25">
      <c r="J406">
        <v>107</v>
      </c>
      <c r="L406" s="424" t="s">
        <v>174</v>
      </c>
      <c r="M406" s="219">
        <v>0.4037</v>
      </c>
    </row>
    <row r="407" spans="10:13" ht="15.75" thickBot="1" x14ac:dyDescent="0.3">
      <c r="J407">
        <v>108</v>
      </c>
      <c r="L407" s="425"/>
      <c r="M407" s="220">
        <v>200</v>
      </c>
    </row>
    <row r="408" spans="10:13" ht="15.75" thickBot="1" x14ac:dyDescent="0.3">
      <c r="J408">
        <v>109</v>
      </c>
      <c r="L408" s="14" t="s">
        <v>22</v>
      </c>
      <c r="M408" s="16" t="s">
        <v>393</v>
      </c>
    </row>
    <row r="409" spans="10:13" x14ac:dyDescent="0.25">
      <c r="J409">
        <v>111</v>
      </c>
      <c r="L409" s="424" t="s">
        <v>280</v>
      </c>
      <c r="M409" s="219">
        <v>0.4027</v>
      </c>
    </row>
    <row r="410" spans="10:13" ht="15.75" thickBot="1" x14ac:dyDescent="0.3">
      <c r="J410">
        <v>112</v>
      </c>
      <c r="L410" s="425"/>
      <c r="M410" s="220">
        <v>201</v>
      </c>
    </row>
    <row r="411" spans="10:13" x14ac:dyDescent="0.25">
      <c r="J411">
        <v>113</v>
      </c>
      <c r="L411" s="424" t="s">
        <v>136</v>
      </c>
      <c r="M411" s="219">
        <v>0.39989999999999998</v>
      </c>
    </row>
    <row r="412" spans="10:13" ht="15.75" thickBot="1" x14ac:dyDescent="0.3">
      <c r="J412">
        <v>114</v>
      </c>
      <c r="L412" s="425"/>
      <c r="M412" s="220">
        <v>202</v>
      </c>
    </row>
    <row r="413" spans="10:13" x14ac:dyDescent="0.25">
      <c r="J413">
        <v>115</v>
      </c>
      <c r="L413" s="424" t="s">
        <v>323</v>
      </c>
      <c r="M413" s="219">
        <v>0.39989999999999998</v>
      </c>
    </row>
    <row r="414" spans="10:13" ht="15.75" thickBot="1" x14ac:dyDescent="0.3">
      <c r="J414">
        <v>116</v>
      </c>
      <c r="L414" s="425"/>
      <c r="M414" s="220">
        <v>203</v>
      </c>
    </row>
    <row r="415" spans="10:13" x14ac:dyDescent="0.25">
      <c r="J415">
        <v>119</v>
      </c>
      <c r="L415" s="424" t="s">
        <v>138</v>
      </c>
      <c r="M415" s="219">
        <v>0.3982</v>
      </c>
    </row>
    <row r="416" spans="10:13" ht="15.75" thickBot="1" x14ac:dyDescent="0.3">
      <c r="J416">
        <v>120</v>
      </c>
      <c r="L416" s="425"/>
      <c r="M416" s="220">
        <v>204</v>
      </c>
    </row>
    <row r="417" spans="10:13" x14ac:dyDescent="0.25">
      <c r="J417">
        <v>121</v>
      </c>
      <c r="L417" s="424" t="s">
        <v>261</v>
      </c>
      <c r="M417" s="219">
        <v>0.39789999999999998</v>
      </c>
    </row>
    <row r="418" spans="10:13" ht="15.75" thickBot="1" x14ac:dyDescent="0.3">
      <c r="J418">
        <v>122</v>
      </c>
      <c r="L418" s="425"/>
      <c r="M418" s="220">
        <v>205</v>
      </c>
    </row>
    <row r="419" spans="10:13" x14ac:dyDescent="0.25">
      <c r="J419">
        <v>123</v>
      </c>
      <c r="L419" s="17" t="s">
        <v>232</v>
      </c>
      <c r="M419" s="219">
        <v>0.3977</v>
      </c>
    </row>
    <row r="420" spans="10:13" ht="15.75" thickBot="1" x14ac:dyDescent="0.3">
      <c r="J420">
        <v>124</v>
      </c>
      <c r="L420" s="18" t="s">
        <v>427</v>
      </c>
      <c r="M420" s="220">
        <v>206</v>
      </c>
    </row>
    <row r="421" spans="10:13" x14ac:dyDescent="0.25">
      <c r="J421">
        <v>125</v>
      </c>
      <c r="L421" s="424" t="s">
        <v>262</v>
      </c>
      <c r="M421" s="219">
        <v>0.39760000000000001</v>
      </c>
    </row>
    <row r="422" spans="10:13" ht="15.75" thickBot="1" x14ac:dyDescent="0.3">
      <c r="J422">
        <v>126</v>
      </c>
      <c r="L422" s="425"/>
      <c r="M422" s="220">
        <v>207</v>
      </c>
    </row>
    <row r="423" spans="10:13" x14ac:dyDescent="0.25">
      <c r="J423">
        <v>128</v>
      </c>
      <c r="L423" s="424" t="s">
        <v>423</v>
      </c>
      <c r="M423" s="219">
        <v>0.39439999999999997</v>
      </c>
    </row>
    <row r="424" spans="10:13" ht="15.75" thickBot="1" x14ac:dyDescent="0.3">
      <c r="J424">
        <v>129</v>
      </c>
      <c r="L424" s="425"/>
      <c r="M424" s="220">
        <v>208</v>
      </c>
    </row>
    <row r="425" spans="10:13" x14ac:dyDescent="0.25">
      <c r="J425">
        <v>130</v>
      </c>
      <c r="L425" s="424" t="s">
        <v>66</v>
      </c>
      <c r="M425" s="219">
        <v>0.38900000000000001</v>
      </c>
    </row>
    <row r="426" spans="10:13" ht="15.75" thickBot="1" x14ac:dyDescent="0.3">
      <c r="J426">
        <v>131</v>
      </c>
      <c r="L426" s="425"/>
      <c r="M426" s="220">
        <v>209</v>
      </c>
    </row>
    <row r="427" spans="10:13" x14ac:dyDescent="0.25">
      <c r="J427">
        <v>132</v>
      </c>
      <c r="L427" s="424" t="s">
        <v>353</v>
      </c>
      <c r="M427" s="219">
        <v>0.38629999999999998</v>
      </c>
    </row>
    <row r="428" spans="10:13" ht="15.75" thickBot="1" x14ac:dyDescent="0.3">
      <c r="J428">
        <v>133</v>
      </c>
      <c r="L428" s="425"/>
      <c r="M428" s="220">
        <v>210</v>
      </c>
    </row>
    <row r="429" spans="10:13" x14ac:dyDescent="0.25">
      <c r="J429">
        <v>134</v>
      </c>
      <c r="L429" s="424" t="s">
        <v>286</v>
      </c>
      <c r="M429" s="219">
        <v>0.38429999999999997</v>
      </c>
    </row>
    <row r="430" spans="10:13" ht="15.75" thickBot="1" x14ac:dyDescent="0.3">
      <c r="J430">
        <v>135</v>
      </c>
      <c r="L430" s="425"/>
      <c r="M430" s="220">
        <v>211</v>
      </c>
    </row>
    <row r="431" spans="10:13" x14ac:dyDescent="0.25">
      <c r="J431">
        <v>136</v>
      </c>
      <c r="L431" s="424" t="s">
        <v>370</v>
      </c>
      <c r="M431" s="219">
        <v>0.37190000000000001</v>
      </c>
    </row>
    <row r="432" spans="10:13" ht="15.75" thickBot="1" x14ac:dyDescent="0.3">
      <c r="J432">
        <v>137</v>
      </c>
      <c r="L432" s="425"/>
      <c r="M432" s="220">
        <v>212</v>
      </c>
    </row>
    <row r="433" spans="10:13" x14ac:dyDescent="0.25">
      <c r="J433">
        <v>138</v>
      </c>
      <c r="L433" s="424" t="s">
        <v>168</v>
      </c>
      <c r="M433" s="219">
        <v>0.37180000000000002</v>
      </c>
    </row>
    <row r="434" spans="10:13" ht="15.75" thickBot="1" x14ac:dyDescent="0.3">
      <c r="J434">
        <v>139</v>
      </c>
      <c r="L434" s="425"/>
      <c r="M434" s="220">
        <v>213</v>
      </c>
    </row>
    <row r="435" spans="10:13" x14ac:dyDescent="0.25">
      <c r="J435">
        <v>140</v>
      </c>
      <c r="L435" s="424" t="s">
        <v>146</v>
      </c>
      <c r="M435" s="219">
        <v>0.36980000000000002</v>
      </c>
    </row>
    <row r="436" spans="10:13" ht="15.75" thickBot="1" x14ac:dyDescent="0.3">
      <c r="J436">
        <v>141</v>
      </c>
      <c r="L436" s="425"/>
      <c r="M436" s="220">
        <v>214</v>
      </c>
    </row>
    <row r="437" spans="10:13" x14ac:dyDescent="0.25">
      <c r="J437">
        <v>142</v>
      </c>
      <c r="L437" s="424" t="s">
        <v>114</v>
      </c>
      <c r="M437" s="219">
        <v>0.36930000000000002</v>
      </c>
    </row>
    <row r="438" spans="10:13" ht="15.75" thickBot="1" x14ac:dyDescent="0.3">
      <c r="J438">
        <v>143</v>
      </c>
      <c r="L438" s="425"/>
      <c r="M438" s="220">
        <v>215</v>
      </c>
    </row>
    <row r="439" spans="10:13" x14ac:dyDescent="0.25">
      <c r="J439">
        <v>144</v>
      </c>
      <c r="L439" s="424" t="s">
        <v>206</v>
      </c>
      <c r="M439" s="219">
        <v>0.36570000000000003</v>
      </c>
    </row>
    <row r="440" spans="10:13" ht="15.75" thickBot="1" x14ac:dyDescent="0.3">
      <c r="J440">
        <v>145</v>
      </c>
      <c r="L440" s="425"/>
      <c r="M440" s="220">
        <v>216</v>
      </c>
    </row>
    <row r="441" spans="10:13" x14ac:dyDescent="0.25">
      <c r="J441">
        <v>147</v>
      </c>
      <c r="L441" s="424" t="s">
        <v>149</v>
      </c>
      <c r="M441" s="219">
        <v>0.3629</v>
      </c>
    </row>
    <row r="442" spans="10:13" ht="15.75" thickBot="1" x14ac:dyDescent="0.3">
      <c r="J442">
        <v>148</v>
      </c>
      <c r="L442" s="425"/>
      <c r="M442" s="220">
        <v>217</v>
      </c>
    </row>
    <row r="443" spans="10:13" x14ac:dyDescent="0.25">
      <c r="J443">
        <v>149</v>
      </c>
      <c r="L443" s="424" t="s">
        <v>148</v>
      </c>
      <c r="M443" s="219">
        <v>0.36</v>
      </c>
    </row>
    <row r="444" spans="10:13" ht="15.75" thickBot="1" x14ac:dyDescent="0.3">
      <c r="J444">
        <v>150</v>
      </c>
      <c r="L444" s="425"/>
      <c r="M444" s="220">
        <v>218</v>
      </c>
    </row>
    <row r="445" spans="10:13" x14ac:dyDescent="0.25">
      <c r="J445">
        <v>152</v>
      </c>
      <c r="L445" s="424" t="s">
        <v>73</v>
      </c>
      <c r="M445" s="219">
        <v>0.35570000000000002</v>
      </c>
    </row>
    <row r="446" spans="10:13" ht="15.75" thickBot="1" x14ac:dyDescent="0.3">
      <c r="J446">
        <v>153</v>
      </c>
      <c r="L446" s="425"/>
      <c r="M446" s="220">
        <v>219</v>
      </c>
    </row>
    <row r="447" spans="10:13" x14ac:dyDescent="0.25">
      <c r="J447">
        <v>154</v>
      </c>
      <c r="L447" s="424" t="s">
        <v>139</v>
      </c>
      <c r="M447" s="219">
        <v>0.35549999999999998</v>
      </c>
    </row>
    <row r="448" spans="10:13" ht="15.75" thickBot="1" x14ac:dyDescent="0.3">
      <c r="J448">
        <v>155</v>
      </c>
      <c r="L448" s="425"/>
      <c r="M448" s="220">
        <v>220</v>
      </c>
    </row>
    <row r="449" spans="10:13" x14ac:dyDescent="0.25">
      <c r="J449">
        <v>156</v>
      </c>
      <c r="L449" s="424" t="s">
        <v>344</v>
      </c>
      <c r="M449" s="219">
        <v>0.35489999999999999</v>
      </c>
    </row>
    <row r="450" spans="10:13" ht="15.75" thickBot="1" x14ac:dyDescent="0.3">
      <c r="J450">
        <v>158</v>
      </c>
      <c r="L450" s="425"/>
      <c r="M450" s="220">
        <v>221</v>
      </c>
    </row>
    <row r="451" spans="10:13" x14ac:dyDescent="0.25">
      <c r="J451">
        <v>159</v>
      </c>
      <c r="L451" s="424" t="s">
        <v>244</v>
      </c>
      <c r="M451" s="219">
        <v>0.35460000000000003</v>
      </c>
    </row>
    <row r="452" spans="10:13" ht="15.75" thickBot="1" x14ac:dyDescent="0.3">
      <c r="J452">
        <v>160</v>
      </c>
      <c r="L452" s="425"/>
      <c r="M452" s="220">
        <v>222</v>
      </c>
    </row>
    <row r="453" spans="10:13" x14ac:dyDescent="0.25">
      <c r="J453">
        <v>161</v>
      </c>
      <c r="L453" s="424" t="s">
        <v>349</v>
      </c>
      <c r="M453" s="219">
        <v>0.3538</v>
      </c>
    </row>
    <row r="454" spans="10:13" ht="15.75" thickBot="1" x14ac:dyDescent="0.3">
      <c r="J454">
        <v>162</v>
      </c>
      <c r="L454" s="425"/>
      <c r="M454" s="220">
        <v>223</v>
      </c>
    </row>
    <row r="455" spans="10:13" x14ac:dyDescent="0.25">
      <c r="J455">
        <v>164</v>
      </c>
      <c r="L455" s="424" t="s">
        <v>367</v>
      </c>
      <c r="M455" s="219">
        <v>0.35370000000000001</v>
      </c>
    </row>
    <row r="456" spans="10:13" ht="15.75" thickBot="1" x14ac:dyDescent="0.3">
      <c r="J456">
        <v>165</v>
      </c>
      <c r="L456" s="425"/>
      <c r="M456" s="220">
        <v>224</v>
      </c>
    </row>
    <row r="457" spans="10:13" x14ac:dyDescent="0.25">
      <c r="J457">
        <v>166</v>
      </c>
      <c r="L457" s="424" t="s">
        <v>274</v>
      </c>
      <c r="M457" s="219">
        <v>0.35160000000000002</v>
      </c>
    </row>
    <row r="458" spans="10:13" ht="15.75" thickBot="1" x14ac:dyDescent="0.3">
      <c r="J458">
        <v>167</v>
      </c>
      <c r="L458" s="425"/>
      <c r="M458" s="220">
        <v>225</v>
      </c>
    </row>
    <row r="459" spans="10:13" ht="15.75" thickBot="1" x14ac:dyDescent="0.3">
      <c r="J459">
        <v>168</v>
      </c>
      <c r="L459" s="14" t="s">
        <v>22</v>
      </c>
      <c r="M459" s="16" t="s">
        <v>393</v>
      </c>
    </row>
    <row r="460" spans="10:13" x14ac:dyDescent="0.25">
      <c r="J460">
        <v>169</v>
      </c>
      <c r="L460" s="424" t="s">
        <v>69</v>
      </c>
      <c r="M460" s="219">
        <v>0.35110000000000002</v>
      </c>
    </row>
    <row r="461" spans="10:13" ht="15.75" thickBot="1" x14ac:dyDescent="0.3">
      <c r="J461">
        <v>170</v>
      </c>
      <c r="L461" s="425"/>
      <c r="M461" s="220">
        <v>226</v>
      </c>
    </row>
    <row r="462" spans="10:13" x14ac:dyDescent="0.25">
      <c r="J462">
        <v>171</v>
      </c>
      <c r="L462" s="424" t="s">
        <v>99</v>
      </c>
      <c r="M462" s="219">
        <v>0.3493</v>
      </c>
    </row>
    <row r="463" spans="10:13" ht="15.75" thickBot="1" x14ac:dyDescent="0.3">
      <c r="J463">
        <v>172</v>
      </c>
      <c r="L463" s="425"/>
      <c r="M463" s="220">
        <v>227</v>
      </c>
    </row>
    <row r="464" spans="10:13" x14ac:dyDescent="0.25">
      <c r="J464">
        <v>173</v>
      </c>
      <c r="L464" s="424" t="s">
        <v>82</v>
      </c>
      <c r="M464" s="219">
        <v>0.34739999999999999</v>
      </c>
    </row>
    <row r="465" spans="10:13" ht="15.75" thickBot="1" x14ac:dyDescent="0.3">
      <c r="J465">
        <v>174</v>
      </c>
      <c r="L465" s="425"/>
      <c r="M465" s="220">
        <v>228</v>
      </c>
    </row>
    <row r="466" spans="10:13" x14ac:dyDescent="0.25">
      <c r="J466">
        <v>176</v>
      </c>
      <c r="L466" s="424" t="s">
        <v>310</v>
      </c>
      <c r="M466" s="219">
        <v>0.34189999999999998</v>
      </c>
    </row>
    <row r="467" spans="10:13" ht="15.75" thickBot="1" x14ac:dyDescent="0.3">
      <c r="J467">
        <v>177</v>
      </c>
      <c r="L467" s="425"/>
      <c r="M467" s="220">
        <v>229</v>
      </c>
    </row>
    <row r="468" spans="10:13" x14ac:dyDescent="0.25">
      <c r="J468">
        <v>178</v>
      </c>
      <c r="L468" s="424" t="s">
        <v>220</v>
      </c>
      <c r="M468" s="219">
        <v>0.34110000000000001</v>
      </c>
    </row>
    <row r="469" spans="10:13" ht="15.75" thickBot="1" x14ac:dyDescent="0.3">
      <c r="J469">
        <v>179</v>
      </c>
      <c r="L469" s="425"/>
      <c r="M469" s="220">
        <v>230</v>
      </c>
    </row>
    <row r="470" spans="10:13" x14ac:dyDescent="0.25">
      <c r="J470">
        <v>180</v>
      </c>
      <c r="L470" s="424" t="s">
        <v>71</v>
      </c>
      <c r="M470" s="219">
        <v>0.33739999999999998</v>
      </c>
    </row>
    <row r="471" spans="10:13" ht="15.75" thickBot="1" x14ac:dyDescent="0.3">
      <c r="J471">
        <v>181</v>
      </c>
      <c r="L471" s="425"/>
      <c r="M471" s="220">
        <v>231</v>
      </c>
    </row>
    <row r="472" spans="10:13" x14ac:dyDescent="0.25">
      <c r="J472">
        <v>182</v>
      </c>
      <c r="L472" s="424" t="s">
        <v>330</v>
      </c>
      <c r="M472" s="219">
        <v>0.32950000000000002</v>
      </c>
    </row>
    <row r="473" spans="10:13" ht="15.75" thickBot="1" x14ac:dyDescent="0.3">
      <c r="J473">
        <v>183</v>
      </c>
      <c r="L473" s="425"/>
      <c r="M473" s="220">
        <v>232</v>
      </c>
    </row>
    <row r="474" spans="10:13" x14ac:dyDescent="0.25">
      <c r="J474">
        <v>184</v>
      </c>
      <c r="L474" s="424" t="s">
        <v>87</v>
      </c>
      <c r="M474" s="219">
        <v>0.3281</v>
      </c>
    </row>
    <row r="475" spans="10:13" ht="15.75" thickBot="1" x14ac:dyDescent="0.3">
      <c r="J475">
        <v>185</v>
      </c>
      <c r="L475" s="425"/>
      <c r="M475" s="220">
        <v>233</v>
      </c>
    </row>
    <row r="476" spans="10:13" x14ac:dyDescent="0.25">
      <c r="J476">
        <v>186</v>
      </c>
      <c r="L476" s="424" t="s">
        <v>348</v>
      </c>
      <c r="M476" s="219">
        <v>0.32790000000000002</v>
      </c>
    </row>
    <row r="477" spans="10:13" ht="15.75" thickBot="1" x14ac:dyDescent="0.3">
      <c r="J477">
        <v>187</v>
      </c>
      <c r="L477" s="425"/>
      <c r="M477" s="220">
        <v>234</v>
      </c>
    </row>
    <row r="478" spans="10:13" x14ac:dyDescent="0.25">
      <c r="J478">
        <v>188</v>
      </c>
      <c r="L478" s="424" t="s">
        <v>104</v>
      </c>
      <c r="M478" s="219">
        <v>0.32769999999999999</v>
      </c>
    </row>
    <row r="479" spans="10:13" ht="15.75" thickBot="1" x14ac:dyDescent="0.3">
      <c r="J479">
        <v>189</v>
      </c>
      <c r="L479" s="425"/>
      <c r="M479" s="220">
        <v>235</v>
      </c>
    </row>
    <row r="480" spans="10:13" x14ac:dyDescent="0.25">
      <c r="J480">
        <v>190</v>
      </c>
      <c r="L480" s="424" t="s">
        <v>107</v>
      </c>
      <c r="M480" s="219">
        <v>0.32490000000000002</v>
      </c>
    </row>
    <row r="481" spans="10:13" ht="15.75" thickBot="1" x14ac:dyDescent="0.3">
      <c r="J481">
        <v>191</v>
      </c>
      <c r="L481" s="425"/>
      <c r="M481" s="220">
        <v>236</v>
      </c>
    </row>
    <row r="482" spans="10:13" x14ac:dyDescent="0.25">
      <c r="J482">
        <v>192</v>
      </c>
      <c r="L482" s="424" t="s">
        <v>374</v>
      </c>
      <c r="M482" s="219">
        <v>0.32469999999999999</v>
      </c>
    </row>
    <row r="483" spans="10:13" ht="15.75" thickBot="1" x14ac:dyDescent="0.3">
      <c r="J483">
        <v>193</v>
      </c>
      <c r="L483" s="425"/>
      <c r="M483" s="220">
        <v>237</v>
      </c>
    </row>
    <row r="484" spans="10:13" x14ac:dyDescent="0.25">
      <c r="J484">
        <v>194</v>
      </c>
      <c r="L484" s="424" t="s">
        <v>101</v>
      </c>
      <c r="M484" s="219">
        <v>0.32429999999999998</v>
      </c>
    </row>
    <row r="485" spans="10:13" ht="15.75" thickBot="1" x14ac:dyDescent="0.3">
      <c r="J485">
        <v>195</v>
      </c>
      <c r="L485" s="425"/>
      <c r="M485" s="220">
        <v>238</v>
      </c>
    </row>
    <row r="486" spans="10:13" x14ac:dyDescent="0.25">
      <c r="J486">
        <v>196</v>
      </c>
      <c r="L486" s="424" t="s">
        <v>304</v>
      </c>
      <c r="M486" s="219">
        <v>0.32090000000000002</v>
      </c>
    </row>
    <row r="487" spans="10:13" ht="15.75" thickBot="1" x14ac:dyDescent="0.3">
      <c r="J487">
        <v>197</v>
      </c>
      <c r="L487" s="425"/>
      <c r="M487" s="220">
        <v>239</v>
      </c>
    </row>
    <row r="488" spans="10:13" x14ac:dyDescent="0.25">
      <c r="J488">
        <v>198</v>
      </c>
      <c r="L488" s="424" t="s">
        <v>86</v>
      </c>
      <c r="M488" s="219">
        <v>0.31990000000000002</v>
      </c>
    </row>
    <row r="489" spans="10:13" ht="15.75" thickBot="1" x14ac:dyDescent="0.3">
      <c r="J489">
        <v>199</v>
      </c>
      <c r="L489" s="425"/>
      <c r="M489" s="220">
        <v>240</v>
      </c>
    </row>
    <row r="490" spans="10:13" x14ac:dyDescent="0.25">
      <c r="J490">
        <v>200</v>
      </c>
      <c r="L490" s="424" t="s">
        <v>31</v>
      </c>
      <c r="M490" s="219">
        <v>0.31480000000000002</v>
      </c>
    </row>
    <row r="491" spans="10:13" ht="15.75" thickBot="1" x14ac:dyDescent="0.3">
      <c r="J491">
        <v>201</v>
      </c>
      <c r="L491" s="425"/>
      <c r="M491" s="220">
        <v>241</v>
      </c>
    </row>
    <row r="492" spans="10:13" x14ac:dyDescent="0.25">
      <c r="J492">
        <v>202</v>
      </c>
      <c r="L492" s="17" t="s">
        <v>113</v>
      </c>
      <c r="M492" s="219">
        <v>0.31330000000000002</v>
      </c>
    </row>
    <row r="493" spans="10:13" ht="15.75" thickBot="1" x14ac:dyDescent="0.3">
      <c r="J493">
        <v>203</v>
      </c>
      <c r="L493" s="18" t="s">
        <v>427</v>
      </c>
      <c r="M493" s="220">
        <v>242</v>
      </c>
    </row>
    <row r="494" spans="10:13" x14ac:dyDescent="0.25">
      <c r="J494">
        <v>204</v>
      </c>
      <c r="L494" s="424" t="s">
        <v>175</v>
      </c>
      <c r="M494" s="219">
        <v>0.31309999999999999</v>
      </c>
    </row>
    <row r="495" spans="10:13" ht="15.75" thickBot="1" x14ac:dyDescent="0.3">
      <c r="J495">
        <v>205</v>
      </c>
      <c r="L495" s="425"/>
      <c r="M495" s="220">
        <v>243</v>
      </c>
    </row>
    <row r="496" spans="10:13" x14ac:dyDescent="0.25">
      <c r="J496">
        <v>207</v>
      </c>
      <c r="L496" s="424" t="s">
        <v>95</v>
      </c>
      <c r="M496" s="219">
        <v>0.313</v>
      </c>
    </row>
    <row r="497" spans="10:13" ht="15.75" thickBot="1" x14ac:dyDescent="0.3">
      <c r="J497">
        <v>208</v>
      </c>
      <c r="L497" s="425"/>
      <c r="M497" s="220">
        <v>244</v>
      </c>
    </row>
    <row r="498" spans="10:13" x14ac:dyDescent="0.25">
      <c r="J498">
        <v>209</v>
      </c>
      <c r="L498" s="424" t="s">
        <v>90</v>
      </c>
      <c r="M498" s="219">
        <v>0.31209999999999999</v>
      </c>
    </row>
    <row r="499" spans="10:13" ht="15.75" thickBot="1" x14ac:dyDescent="0.3">
      <c r="J499">
        <v>210</v>
      </c>
      <c r="L499" s="425"/>
      <c r="M499" s="220">
        <v>245</v>
      </c>
    </row>
    <row r="500" spans="10:13" x14ac:dyDescent="0.25">
      <c r="J500">
        <v>211</v>
      </c>
      <c r="L500" s="424" t="s">
        <v>355</v>
      </c>
      <c r="M500" s="219">
        <v>0.31190000000000001</v>
      </c>
    </row>
    <row r="501" spans="10:13" ht="15.75" thickBot="1" x14ac:dyDescent="0.3">
      <c r="J501">
        <v>212</v>
      </c>
      <c r="L501" s="425"/>
      <c r="M501" s="220">
        <v>246</v>
      </c>
    </row>
    <row r="502" spans="10:13" x14ac:dyDescent="0.25">
      <c r="J502">
        <v>213</v>
      </c>
      <c r="L502" s="424" t="s">
        <v>44</v>
      </c>
      <c r="M502" s="219">
        <v>0.31080000000000002</v>
      </c>
    </row>
    <row r="503" spans="10:13" ht="15.75" thickBot="1" x14ac:dyDescent="0.3">
      <c r="J503">
        <v>214</v>
      </c>
      <c r="L503" s="425"/>
      <c r="M503" s="220">
        <v>247</v>
      </c>
    </row>
    <row r="504" spans="10:13" x14ac:dyDescent="0.25">
      <c r="J504">
        <v>215</v>
      </c>
      <c r="L504" s="424" t="s">
        <v>340</v>
      </c>
      <c r="M504" s="219">
        <v>0.30840000000000001</v>
      </c>
    </row>
    <row r="505" spans="10:13" ht="15.75" thickBot="1" x14ac:dyDescent="0.3">
      <c r="J505">
        <v>216</v>
      </c>
      <c r="L505" s="425"/>
      <c r="M505" s="220">
        <v>248</v>
      </c>
    </row>
    <row r="506" spans="10:13" x14ac:dyDescent="0.25">
      <c r="J506">
        <v>217</v>
      </c>
      <c r="L506" s="424" t="s">
        <v>118</v>
      </c>
      <c r="M506" s="219">
        <v>0.30359999999999998</v>
      </c>
    </row>
    <row r="507" spans="10:13" ht="15.75" thickBot="1" x14ac:dyDescent="0.3">
      <c r="J507">
        <v>218</v>
      </c>
      <c r="L507" s="425"/>
      <c r="M507" s="220">
        <v>249</v>
      </c>
    </row>
    <row r="508" spans="10:13" x14ac:dyDescent="0.25">
      <c r="J508">
        <v>219</v>
      </c>
      <c r="L508" s="424" t="s">
        <v>293</v>
      </c>
      <c r="M508" s="219">
        <v>0.3</v>
      </c>
    </row>
    <row r="509" spans="10:13" ht="15.75" thickBot="1" x14ac:dyDescent="0.3">
      <c r="J509">
        <v>220</v>
      </c>
      <c r="L509" s="425"/>
      <c r="M509" s="220">
        <v>250</v>
      </c>
    </row>
    <row r="510" spans="10:13" ht="15.75" thickBot="1" x14ac:dyDescent="0.3">
      <c r="J510">
        <v>221</v>
      </c>
      <c r="L510" s="14" t="s">
        <v>22</v>
      </c>
      <c r="M510" s="16" t="s">
        <v>393</v>
      </c>
    </row>
    <row r="511" spans="10:13" x14ac:dyDescent="0.25">
      <c r="J511">
        <v>222</v>
      </c>
      <c r="L511" s="424" t="s">
        <v>135</v>
      </c>
      <c r="M511" s="219">
        <v>0.2979</v>
      </c>
    </row>
    <row r="512" spans="10:13" ht="15.75" thickBot="1" x14ac:dyDescent="0.3">
      <c r="J512">
        <v>223</v>
      </c>
      <c r="L512" s="425"/>
      <c r="M512" s="220">
        <v>251</v>
      </c>
    </row>
    <row r="513" spans="10:13" x14ac:dyDescent="0.25">
      <c r="J513">
        <v>224</v>
      </c>
      <c r="L513" s="424" t="s">
        <v>299</v>
      </c>
      <c r="M513" s="217">
        <v>0.29580000000000001</v>
      </c>
    </row>
    <row r="514" spans="10:13" ht="15.75" thickBot="1" x14ac:dyDescent="0.3">
      <c r="J514">
        <v>225</v>
      </c>
      <c r="L514" s="425"/>
      <c r="M514" s="218">
        <v>252</v>
      </c>
    </row>
    <row r="515" spans="10:13" x14ac:dyDescent="0.25">
      <c r="J515">
        <v>226</v>
      </c>
      <c r="L515" s="424" t="s">
        <v>322</v>
      </c>
      <c r="M515" s="221">
        <v>0.2928</v>
      </c>
    </row>
    <row r="516" spans="10:13" ht="15.75" thickBot="1" x14ac:dyDescent="0.3">
      <c r="J516">
        <v>227</v>
      </c>
      <c r="L516" s="425"/>
      <c r="M516" s="222">
        <v>253</v>
      </c>
    </row>
    <row r="517" spans="10:13" x14ac:dyDescent="0.25">
      <c r="J517">
        <v>228</v>
      </c>
      <c r="L517" s="424" t="s">
        <v>290</v>
      </c>
      <c r="M517" s="223">
        <v>0.28570000000000001</v>
      </c>
    </row>
    <row r="518" spans="10:13" ht="15.75" thickBot="1" x14ac:dyDescent="0.3">
      <c r="J518">
        <v>229</v>
      </c>
      <c r="L518" s="425"/>
      <c r="M518" s="224">
        <v>254</v>
      </c>
    </row>
    <row r="519" spans="10:13" x14ac:dyDescent="0.25">
      <c r="J519">
        <v>230</v>
      </c>
      <c r="L519" s="424" t="s">
        <v>200</v>
      </c>
      <c r="M519" s="225">
        <v>0.28539999999999999</v>
      </c>
    </row>
    <row r="520" spans="10:13" ht="15.75" thickBot="1" x14ac:dyDescent="0.3">
      <c r="J520">
        <v>231</v>
      </c>
      <c r="L520" s="425"/>
      <c r="M520" s="226">
        <v>255</v>
      </c>
    </row>
    <row r="521" spans="10:13" x14ac:dyDescent="0.25">
      <c r="J521">
        <v>232</v>
      </c>
      <c r="L521" s="424" t="s">
        <v>239</v>
      </c>
      <c r="M521" s="227">
        <v>0.28510000000000002</v>
      </c>
    </row>
    <row r="522" spans="10:13" ht="15.75" thickBot="1" x14ac:dyDescent="0.3">
      <c r="J522">
        <v>233</v>
      </c>
      <c r="L522" s="425"/>
      <c r="M522" s="228">
        <v>256</v>
      </c>
    </row>
    <row r="523" spans="10:13" x14ac:dyDescent="0.25">
      <c r="J523">
        <v>234</v>
      </c>
      <c r="L523" s="424" t="s">
        <v>112</v>
      </c>
      <c r="M523" s="229">
        <v>0.2848</v>
      </c>
    </row>
    <row r="524" spans="10:13" ht="15.75" thickBot="1" x14ac:dyDescent="0.3">
      <c r="J524">
        <v>235</v>
      </c>
      <c r="L524" s="425"/>
      <c r="M524" s="230">
        <v>257</v>
      </c>
    </row>
    <row r="525" spans="10:13" x14ac:dyDescent="0.25">
      <c r="J525">
        <v>236</v>
      </c>
      <c r="L525" s="424" t="s">
        <v>307</v>
      </c>
      <c r="M525" s="231">
        <v>0.2838</v>
      </c>
    </row>
    <row r="526" spans="10:13" ht="15.75" thickBot="1" x14ac:dyDescent="0.3">
      <c r="J526">
        <v>237</v>
      </c>
      <c r="L526" s="425"/>
      <c r="M526" s="232">
        <v>258</v>
      </c>
    </row>
    <row r="527" spans="10:13" x14ac:dyDescent="0.25">
      <c r="J527">
        <v>238</v>
      </c>
      <c r="L527" s="424" t="s">
        <v>210</v>
      </c>
      <c r="M527" s="231">
        <v>0.27960000000000002</v>
      </c>
    </row>
    <row r="528" spans="10:13" ht="15.75" thickBot="1" x14ac:dyDescent="0.3">
      <c r="J528">
        <v>239</v>
      </c>
      <c r="L528" s="425"/>
      <c r="M528" s="232">
        <v>259</v>
      </c>
    </row>
    <row r="529" spans="10:13" x14ac:dyDescent="0.25">
      <c r="J529">
        <v>240</v>
      </c>
      <c r="L529" s="424" t="s">
        <v>70</v>
      </c>
      <c r="M529" s="233">
        <v>0.27860000000000001</v>
      </c>
    </row>
    <row r="530" spans="10:13" ht="15.75" thickBot="1" x14ac:dyDescent="0.3">
      <c r="J530">
        <v>241</v>
      </c>
      <c r="L530" s="425"/>
      <c r="M530" s="234">
        <v>260</v>
      </c>
    </row>
    <row r="531" spans="10:13" x14ac:dyDescent="0.25">
      <c r="J531">
        <v>243</v>
      </c>
      <c r="L531" s="424" t="s">
        <v>72</v>
      </c>
      <c r="M531" s="235">
        <v>0.27850000000000003</v>
      </c>
    </row>
    <row r="532" spans="10:13" ht="15.75" thickBot="1" x14ac:dyDescent="0.3">
      <c r="J532">
        <v>244</v>
      </c>
      <c r="L532" s="425"/>
      <c r="M532" s="236">
        <v>261</v>
      </c>
    </row>
    <row r="533" spans="10:13" x14ac:dyDescent="0.25">
      <c r="J533">
        <v>245</v>
      </c>
      <c r="L533" s="424" t="s">
        <v>386</v>
      </c>
      <c r="M533" s="237">
        <v>0.27839999999999998</v>
      </c>
    </row>
    <row r="534" spans="10:13" ht="15.75" thickBot="1" x14ac:dyDescent="0.3">
      <c r="J534">
        <v>246</v>
      </c>
      <c r="L534" s="425"/>
      <c r="M534" s="238">
        <v>262</v>
      </c>
    </row>
    <row r="535" spans="10:13" x14ac:dyDescent="0.25">
      <c r="J535">
        <v>247</v>
      </c>
      <c r="L535" s="424" t="s">
        <v>76</v>
      </c>
      <c r="M535" s="239">
        <v>0.27710000000000001</v>
      </c>
    </row>
    <row r="536" spans="10:13" ht="15.75" thickBot="1" x14ac:dyDescent="0.3">
      <c r="J536">
        <v>248</v>
      </c>
      <c r="L536" s="425"/>
      <c r="M536" s="240">
        <v>263</v>
      </c>
    </row>
    <row r="537" spans="10:13" x14ac:dyDescent="0.25">
      <c r="J537">
        <v>249</v>
      </c>
      <c r="L537" s="424" t="s">
        <v>339</v>
      </c>
      <c r="M537" s="241">
        <v>0.2747</v>
      </c>
    </row>
    <row r="538" spans="10:13" ht="15.75" thickBot="1" x14ac:dyDescent="0.3">
      <c r="J538">
        <v>250</v>
      </c>
      <c r="L538" s="425"/>
      <c r="M538" s="242">
        <v>264</v>
      </c>
    </row>
    <row r="539" spans="10:13" x14ac:dyDescent="0.25">
      <c r="J539">
        <v>251</v>
      </c>
      <c r="L539" s="424" t="s">
        <v>68</v>
      </c>
      <c r="M539" s="241">
        <v>0.27360000000000001</v>
      </c>
    </row>
    <row r="540" spans="10:13" ht="15.75" thickBot="1" x14ac:dyDescent="0.3">
      <c r="J540">
        <v>252</v>
      </c>
      <c r="L540" s="425"/>
      <c r="M540" s="242">
        <v>265</v>
      </c>
    </row>
    <row r="541" spans="10:13" x14ac:dyDescent="0.25">
      <c r="J541">
        <v>253</v>
      </c>
      <c r="L541" s="424" t="s">
        <v>363</v>
      </c>
      <c r="M541" s="243">
        <v>0.26850000000000002</v>
      </c>
    </row>
    <row r="542" spans="10:13" ht="15.75" thickBot="1" x14ac:dyDescent="0.3">
      <c r="J542">
        <v>254</v>
      </c>
      <c r="L542" s="425"/>
      <c r="M542" s="244">
        <v>266</v>
      </c>
    </row>
    <row r="543" spans="10:13" x14ac:dyDescent="0.25">
      <c r="J543">
        <v>255</v>
      </c>
      <c r="L543" s="424" t="s">
        <v>108</v>
      </c>
      <c r="M543" s="245">
        <v>0.26829999999999998</v>
      </c>
    </row>
    <row r="544" spans="10:13" ht="15.75" thickBot="1" x14ac:dyDescent="0.3">
      <c r="J544">
        <v>256</v>
      </c>
      <c r="L544" s="425"/>
      <c r="M544" s="246">
        <v>267</v>
      </c>
    </row>
    <row r="545" spans="10:13" x14ac:dyDescent="0.25">
      <c r="J545">
        <v>257</v>
      </c>
      <c r="L545" s="424" t="s">
        <v>192</v>
      </c>
      <c r="M545" s="247">
        <v>0.26750000000000002</v>
      </c>
    </row>
    <row r="546" spans="10:13" ht="15.75" thickBot="1" x14ac:dyDescent="0.3">
      <c r="J546">
        <v>258</v>
      </c>
      <c r="L546" s="425"/>
      <c r="M546" s="248">
        <v>268</v>
      </c>
    </row>
    <row r="547" spans="10:13" x14ac:dyDescent="0.25">
      <c r="J547">
        <v>259</v>
      </c>
      <c r="L547" s="424" t="s">
        <v>341</v>
      </c>
      <c r="M547" s="249">
        <v>0.2656</v>
      </c>
    </row>
    <row r="548" spans="10:13" ht="15.75" thickBot="1" x14ac:dyDescent="0.3">
      <c r="J548">
        <v>260</v>
      </c>
      <c r="L548" s="425"/>
      <c r="M548" s="250">
        <v>269</v>
      </c>
    </row>
    <row r="549" spans="10:13" x14ac:dyDescent="0.25">
      <c r="J549">
        <v>261</v>
      </c>
      <c r="L549" s="424" t="s">
        <v>125</v>
      </c>
      <c r="M549" s="251">
        <v>0.26529999999999998</v>
      </c>
    </row>
    <row r="550" spans="10:13" ht="15.75" thickBot="1" x14ac:dyDescent="0.3">
      <c r="J550">
        <v>262</v>
      </c>
      <c r="L550" s="425"/>
      <c r="M550" s="252">
        <v>270</v>
      </c>
    </row>
    <row r="551" spans="10:13" x14ac:dyDescent="0.25">
      <c r="J551">
        <v>263</v>
      </c>
      <c r="L551" s="424" t="s">
        <v>266</v>
      </c>
      <c r="M551" s="253">
        <v>0.2646</v>
      </c>
    </row>
    <row r="552" spans="10:13" ht="15.75" thickBot="1" x14ac:dyDescent="0.3">
      <c r="J552">
        <v>264</v>
      </c>
      <c r="L552" s="425"/>
      <c r="M552" s="254">
        <v>271</v>
      </c>
    </row>
    <row r="553" spans="10:13" x14ac:dyDescent="0.25">
      <c r="J553">
        <v>265</v>
      </c>
      <c r="L553" s="17" t="s">
        <v>260</v>
      </c>
      <c r="M553" s="255">
        <v>0.26079999999999998</v>
      </c>
    </row>
    <row r="554" spans="10:13" ht="15.75" thickBot="1" x14ac:dyDescent="0.3">
      <c r="J554">
        <v>266</v>
      </c>
      <c r="L554" s="18" t="s">
        <v>429</v>
      </c>
      <c r="M554" s="256">
        <v>272</v>
      </c>
    </row>
    <row r="555" spans="10:13" x14ac:dyDescent="0.25">
      <c r="J555">
        <v>267</v>
      </c>
      <c r="L555" s="424" t="s">
        <v>173</v>
      </c>
      <c r="M555" s="257">
        <v>0.2606</v>
      </c>
    </row>
    <row r="556" spans="10:13" ht="15.75" thickBot="1" x14ac:dyDescent="0.3">
      <c r="J556">
        <v>268</v>
      </c>
      <c r="L556" s="425"/>
      <c r="M556" s="258">
        <v>273</v>
      </c>
    </row>
    <row r="557" spans="10:13" x14ac:dyDescent="0.25">
      <c r="J557">
        <v>269</v>
      </c>
      <c r="L557" s="424" t="s">
        <v>269</v>
      </c>
      <c r="M557" s="259">
        <v>0.26040000000000002</v>
      </c>
    </row>
    <row r="558" spans="10:13" ht="15.75" thickBot="1" x14ac:dyDescent="0.3">
      <c r="J558">
        <v>270</v>
      </c>
      <c r="L558" s="425"/>
      <c r="M558" s="260">
        <v>274</v>
      </c>
    </row>
    <row r="559" spans="10:13" x14ac:dyDescent="0.25">
      <c r="J559">
        <v>271</v>
      </c>
      <c r="L559" s="424" t="s">
        <v>78</v>
      </c>
      <c r="M559" s="261">
        <v>0.25919999999999999</v>
      </c>
    </row>
    <row r="560" spans="10:13" ht="15.75" thickBot="1" x14ac:dyDescent="0.3">
      <c r="J560">
        <v>273</v>
      </c>
      <c r="L560" s="425"/>
      <c r="M560" s="262">
        <v>275</v>
      </c>
    </row>
    <row r="561" spans="10:13" ht="15.75" thickBot="1" x14ac:dyDescent="0.3">
      <c r="J561">
        <v>274</v>
      </c>
      <c r="L561" s="14" t="s">
        <v>22</v>
      </c>
      <c r="M561" s="16" t="s">
        <v>393</v>
      </c>
    </row>
    <row r="562" spans="10:13" x14ac:dyDescent="0.25">
      <c r="J562">
        <v>275</v>
      </c>
      <c r="L562" s="17" t="s">
        <v>153</v>
      </c>
      <c r="M562" s="263">
        <v>0.25819999999999999</v>
      </c>
    </row>
    <row r="563" spans="10:13" ht="15.75" thickBot="1" x14ac:dyDescent="0.3">
      <c r="J563">
        <v>277</v>
      </c>
      <c r="L563" s="18" t="s">
        <v>427</v>
      </c>
      <c r="M563" s="264">
        <v>276</v>
      </c>
    </row>
    <row r="564" spans="10:13" x14ac:dyDescent="0.25">
      <c r="J564">
        <v>278</v>
      </c>
      <c r="L564" s="424" t="s">
        <v>223</v>
      </c>
      <c r="M564" s="265">
        <v>0.2581</v>
      </c>
    </row>
    <row r="565" spans="10:13" ht="15.75" thickBot="1" x14ac:dyDescent="0.3">
      <c r="J565">
        <v>279</v>
      </c>
      <c r="L565" s="425"/>
      <c r="M565" s="266">
        <v>277</v>
      </c>
    </row>
    <row r="566" spans="10:13" x14ac:dyDescent="0.25">
      <c r="J566">
        <v>280</v>
      </c>
      <c r="L566" s="424" t="s">
        <v>333</v>
      </c>
      <c r="M566" s="267">
        <v>0.25779999999999997</v>
      </c>
    </row>
    <row r="567" spans="10:13" ht="15.75" thickBot="1" x14ac:dyDescent="0.3">
      <c r="J567">
        <v>281</v>
      </c>
      <c r="L567" s="425"/>
      <c r="M567" s="268">
        <v>278</v>
      </c>
    </row>
    <row r="568" spans="10:13" x14ac:dyDescent="0.25">
      <c r="J568">
        <v>282</v>
      </c>
      <c r="L568" s="424" t="s">
        <v>166</v>
      </c>
      <c r="M568" s="269">
        <v>0.25750000000000001</v>
      </c>
    </row>
    <row r="569" spans="10:13" ht="15.75" thickBot="1" x14ac:dyDescent="0.3">
      <c r="J569">
        <v>283</v>
      </c>
      <c r="L569" s="425"/>
      <c r="M569" s="270">
        <v>279</v>
      </c>
    </row>
    <row r="570" spans="10:13" x14ac:dyDescent="0.25">
      <c r="J570">
        <v>284</v>
      </c>
      <c r="L570" s="424" t="s">
        <v>36</v>
      </c>
      <c r="M570" s="271">
        <v>0.25190000000000001</v>
      </c>
    </row>
    <row r="571" spans="10:13" ht="15.75" thickBot="1" x14ac:dyDescent="0.3">
      <c r="J571">
        <v>285</v>
      </c>
      <c r="L571" s="425"/>
      <c r="M571" s="272">
        <v>280</v>
      </c>
    </row>
    <row r="572" spans="10:13" x14ac:dyDescent="0.25">
      <c r="J572">
        <v>286</v>
      </c>
      <c r="L572" s="424" t="s">
        <v>306</v>
      </c>
      <c r="M572" s="273">
        <v>0.2515</v>
      </c>
    </row>
    <row r="573" spans="10:13" ht="15.75" thickBot="1" x14ac:dyDescent="0.3">
      <c r="J573">
        <v>287</v>
      </c>
      <c r="L573" s="425"/>
      <c r="M573" s="274">
        <v>281</v>
      </c>
    </row>
    <row r="574" spans="10:13" x14ac:dyDescent="0.25">
      <c r="J574">
        <v>288</v>
      </c>
      <c r="L574" s="424" t="s">
        <v>236</v>
      </c>
      <c r="M574" s="275">
        <v>0.24840000000000001</v>
      </c>
    </row>
    <row r="575" spans="10:13" ht="15.75" thickBot="1" x14ac:dyDescent="0.3">
      <c r="J575">
        <v>289</v>
      </c>
      <c r="L575" s="425"/>
      <c r="M575" s="276">
        <v>282</v>
      </c>
    </row>
    <row r="576" spans="10:13" x14ac:dyDescent="0.25">
      <c r="J576">
        <v>290</v>
      </c>
      <c r="L576" s="424" t="s">
        <v>272</v>
      </c>
      <c r="M576" s="277">
        <v>0.24590000000000001</v>
      </c>
    </row>
    <row r="577" spans="10:13" ht="15.75" thickBot="1" x14ac:dyDescent="0.3">
      <c r="J577">
        <v>291</v>
      </c>
      <c r="L577" s="425"/>
      <c r="M577" s="278">
        <v>283</v>
      </c>
    </row>
    <row r="578" spans="10:13" x14ac:dyDescent="0.25">
      <c r="J578">
        <v>292</v>
      </c>
      <c r="L578" s="424" t="s">
        <v>231</v>
      </c>
      <c r="M578" s="279">
        <v>0.24510000000000001</v>
      </c>
    </row>
    <row r="579" spans="10:13" ht="15.75" thickBot="1" x14ac:dyDescent="0.3">
      <c r="J579">
        <v>293</v>
      </c>
      <c r="L579" s="425"/>
      <c r="M579" s="280">
        <v>284</v>
      </c>
    </row>
    <row r="580" spans="10:13" x14ac:dyDescent="0.25">
      <c r="J580">
        <v>294</v>
      </c>
      <c r="L580" s="424" t="s">
        <v>229</v>
      </c>
      <c r="M580" s="281">
        <v>0.24199999999999999</v>
      </c>
    </row>
    <row r="581" spans="10:13" ht="15.75" thickBot="1" x14ac:dyDescent="0.3">
      <c r="J581">
        <v>295</v>
      </c>
      <c r="L581" s="425"/>
      <c r="M581" s="282">
        <v>285</v>
      </c>
    </row>
    <row r="582" spans="10:13" x14ac:dyDescent="0.25">
      <c r="J582">
        <v>296</v>
      </c>
      <c r="L582" s="424" t="s">
        <v>132</v>
      </c>
      <c r="M582" s="283">
        <v>0.2382</v>
      </c>
    </row>
    <row r="583" spans="10:13" ht="15.75" thickBot="1" x14ac:dyDescent="0.3">
      <c r="J583">
        <v>297</v>
      </c>
      <c r="L583" s="425"/>
      <c r="M583" s="284">
        <v>286</v>
      </c>
    </row>
    <row r="584" spans="10:13" x14ac:dyDescent="0.25">
      <c r="J584">
        <v>299</v>
      </c>
      <c r="L584" s="424" t="s">
        <v>382</v>
      </c>
      <c r="M584" s="285">
        <v>0.2359</v>
      </c>
    </row>
    <row r="585" spans="10:13" ht="15.75" thickBot="1" x14ac:dyDescent="0.3">
      <c r="J585">
        <v>300</v>
      </c>
      <c r="L585" s="425"/>
      <c r="M585" s="286">
        <v>287</v>
      </c>
    </row>
    <row r="586" spans="10:13" x14ac:dyDescent="0.25">
      <c r="J586">
        <v>301</v>
      </c>
      <c r="L586" s="424" t="s">
        <v>211</v>
      </c>
      <c r="M586" s="287">
        <v>0.2296</v>
      </c>
    </row>
    <row r="587" spans="10:13" ht="15.75" thickBot="1" x14ac:dyDescent="0.3">
      <c r="J587">
        <v>302</v>
      </c>
      <c r="L587" s="425"/>
      <c r="M587" s="288">
        <v>288</v>
      </c>
    </row>
    <row r="588" spans="10:13" x14ac:dyDescent="0.25">
      <c r="J588">
        <v>303</v>
      </c>
      <c r="L588" s="424" t="s">
        <v>182</v>
      </c>
      <c r="M588" s="289">
        <v>0.22900000000000001</v>
      </c>
    </row>
    <row r="589" spans="10:13" ht="15.75" thickBot="1" x14ac:dyDescent="0.3">
      <c r="J589">
        <v>304</v>
      </c>
      <c r="L589" s="425"/>
      <c r="M589" s="290">
        <v>289</v>
      </c>
    </row>
    <row r="590" spans="10:13" x14ac:dyDescent="0.25">
      <c r="J590">
        <v>305</v>
      </c>
      <c r="L590" s="424" t="s">
        <v>97</v>
      </c>
      <c r="M590" s="291">
        <v>0.2271</v>
      </c>
    </row>
    <row r="591" spans="10:13" ht="15.75" thickBot="1" x14ac:dyDescent="0.3">
      <c r="J591">
        <v>306</v>
      </c>
      <c r="L591" s="425"/>
      <c r="M591" s="292">
        <v>290</v>
      </c>
    </row>
    <row r="592" spans="10:13" x14ac:dyDescent="0.25">
      <c r="J592">
        <v>307</v>
      </c>
      <c r="L592" s="424" t="s">
        <v>328</v>
      </c>
      <c r="M592" s="293">
        <v>0.22700000000000001</v>
      </c>
    </row>
    <row r="593" spans="10:13" ht="15.75" thickBot="1" x14ac:dyDescent="0.3">
      <c r="J593">
        <v>308</v>
      </c>
      <c r="L593" s="425"/>
      <c r="M593" s="294">
        <v>291</v>
      </c>
    </row>
    <row r="594" spans="10:13" x14ac:dyDescent="0.25">
      <c r="J594">
        <v>309</v>
      </c>
      <c r="L594" s="424" t="s">
        <v>224</v>
      </c>
      <c r="M594" s="295">
        <v>0.22070000000000001</v>
      </c>
    </row>
    <row r="595" spans="10:13" ht="15.75" thickBot="1" x14ac:dyDescent="0.3">
      <c r="J595">
        <v>310</v>
      </c>
      <c r="L595" s="425"/>
      <c r="M595" s="296">
        <v>292</v>
      </c>
    </row>
    <row r="596" spans="10:13" x14ac:dyDescent="0.25">
      <c r="J596">
        <v>311</v>
      </c>
      <c r="L596" s="424" t="s">
        <v>51</v>
      </c>
      <c r="M596" s="297">
        <v>0.21820000000000001</v>
      </c>
    </row>
    <row r="597" spans="10:13" ht="15.75" thickBot="1" x14ac:dyDescent="0.3">
      <c r="J597">
        <v>312</v>
      </c>
      <c r="L597" s="425"/>
      <c r="M597" s="298">
        <v>293</v>
      </c>
    </row>
    <row r="598" spans="10:13" x14ac:dyDescent="0.25">
      <c r="J598">
        <v>313</v>
      </c>
      <c r="L598" s="424" t="s">
        <v>45</v>
      </c>
      <c r="M598" s="299">
        <v>0.217</v>
      </c>
    </row>
    <row r="599" spans="10:13" ht="15.75" thickBot="1" x14ac:dyDescent="0.3">
      <c r="J599">
        <v>314</v>
      </c>
      <c r="L599" s="425"/>
      <c r="M599" s="300">
        <v>294</v>
      </c>
    </row>
    <row r="600" spans="10:13" x14ac:dyDescent="0.25">
      <c r="J600">
        <v>315</v>
      </c>
      <c r="L600" s="424" t="s">
        <v>250</v>
      </c>
      <c r="M600" s="301">
        <v>0.21379999999999999</v>
      </c>
    </row>
    <row r="601" spans="10:13" ht="15.75" thickBot="1" x14ac:dyDescent="0.3">
      <c r="J601">
        <v>316</v>
      </c>
      <c r="L601" s="425"/>
      <c r="M601" s="302">
        <v>295</v>
      </c>
    </row>
    <row r="602" spans="10:13" x14ac:dyDescent="0.25">
      <c r="J602">
        <v>317</v>
      </c>
      <c r="L602" s="424" t="s">
        <v>275</v>
      </c>
      <c r="M602" s="303">
        <v>0.2097</v>
      </c>
    </row>
    <row r="603" spans="10:13" ht="15.75" thickBot="1" x14ac:dyDescent="0.3">
      <c r="J603">
        <v>318</v>
      </c>
      <c r="L603" s="425"/>
      <c r="M603" s="304">
        <v>296</v>
      </c>
    </row>
    <row r="604" spans="10:13" x14ac:dyDescent="0.25">
      <c r="J604">
        <v>319</v>
      </c>
      <c r="L604" s="424" t="s">
        <v>199</v>
      </c>
      <c r="M604" s="305">
        <v>0.20599999999999999</v>
      </c>
    </row>
    <row r="605" spans="10:13" ht="15.75" thickBot="1" x14ac:dyDescent="0.3">
      <c r="J605">
        <v>320</v>
      </c>
      <c r="L605" s="425"/>
      <c r="M605" s="306">
        <v>297</v>
      </c>
    </row>
    <row r="606" spans="10:13" x14ac:dyDescent="0.25">
      <c r="J606">
        <v>321</v>
      </c>
      <c r="L606" s="17" t="s">
        <v>230</v>
      </c>
      <c r="M606" s="307">
        <v>0.20380000000000001</v>
      </c>
    </row>
    <row r="607" spans="10:13" ht="15.75" thickBot="1" x14ac:dyDescent="0.3">
      <c r="J607">
        <v>322</v>
      </c>
      <c r="L607" s="18" t="s">
        <v>429</v>
      </c>
      <c r="M607" s="308">
        <v>298</v>
      </c>
    </row>
    <row r="608" spans="10:13" x14ac:dyDescent="0.25">
      <c r="J608">
        <v>323</v>
      </c>
      <c r="L608" s="424" t="s">
        <v>258</v>
      </c>
      <c r="M608" s="309">
        <v>0.2006</v>
      </c>
    </row>
    <row r="609" spans="10:13" ht="15.75" thickBot="1" x14ac:dyDescent="0.3">
      <c r="J609">
        <v>324</v>
      </c>
      <c r="L609" s="425"/>
      <c r="M609" s="310">
        <v>299</v>
      </c>
    </row>
    <row r="610" spans="10:13" x14ac:dyDescent="0.25">
      <c r="J610">
        <v>325</v>
      </c>
      <c r="L610" s="424" t="s">
        <v>160</v>
      </c>
      <c r="M610" s="311">
        <v>0.19950000000000001</v>
      </c>
    </row>
    <row r="611" spans="10:13" ht="15.75" thickBot="1" x14ac:dyDescent="0.3">
      <c r="J611">
        <v>326</v>
      </c>
      <c r="L611" s="425"/>
      <c r="M611" s="312">
        <v>300</v>
      </c>
    </row>
    <row r="612" spans="10:13" ht="15.75" thickBot="1" x14ac:dyDescent="0.3">
      <c r="J612">
        <v>327</v>
      </c>
      <c r="L612" s="14" t="s">
        <v>22</v>
      </c>
      <c r="M612" s="16" t="s">
        <v>393</v>
      </c>
    </row>
    <row r="613" spans="10:13" x14ac:dyDescent="0.25">
      <c r="J613">
        <v>328</v>
      </c>
      <c r="L613" s="424" t="s">
        <v>158</v>
      </c>
      <c r="M613" s="313">
        <v>0.19939999999999999</v>
      </c>
    </row>
    <row r="614" spans="10:13" ht="15.75" thickBot="1" x14ac:dyDescent="0.3">
      <c r="J614">
        <v>329</v>
      </c>
      <c r="L614" s="425"/>
      <c r="M614" s="314">
        <v>301</v>
      </c>
    </row>
    <row r="615" spans="10:13" x14ac:dyDescent="0.25">
      <c r="J615">
        <v>330</v>
      </c>
      <c r="L615" s="424" t="s">
        <v>317</v>
      </c>
      <c r="M615" s="315">
        <v>0.19900000000000001</v>
      </c>
    </row>
    <row r="616" spans="10:13" ht="15.75" thickBot="1" x14ac:dyDescent="0.3">
      <c r="J616">
        <v>331</v>
      </c>
      <c r="L616" s="425"/>
      <c r="M616" s="316">
        <v>302</v>
      </c>
    </row>
    <row r="617" spans="10:13" x14ac:dyDescent="0.25">
      <c r="J617">
        <v>332</v>
      </c>
      <c r="L617" s="424" t="s">
        <v>144</v>
      </c>
      <c r="M617" s="317">
        <v>0.19589999999999999</v>
      </c>
    </row>
    <row r="618" spans="10:13" ht="15.75" thickBot="1" x14ac:dyDescent="0.3">
      <c r="J618">
        <v>333</v>
      </c>
      <c r="L618" s="425"/>
      <c r="M618" s="318">
        <v>303</v>
      </c>
    </row>
    <row r="619" spans="10:13" x14ac:dyDescent="0.25">
      <c r="J619">
        <v>334</v>
      </c>
      <c r="L619" s="424" t="s">
        <v>106</v>
      </c>
      <c r="M619" s="319">
        <v>0.19539999999999999</v>
      </c>
    </row>
    <row r="620" spans="10:13" ht="15.75" thickBot="1" x14ac:dyDescent="0.3">
      <c r="J620">
        <v>335</v>
      </c>
      <c r="L620" s="425"/>
      <c r="M620" s="320">
        <v>304</v>
      </c>
    </row>
    <row r="621" spans="10:13" x14ac:dyDescent="0.25">
      <c r="J621">
        <v>336</v>
      </c>
      <c r="L621" s="424" t="s">
        <v>145</v>
      </c>
      <c r="M621" s="321">
        <v>0.19500000000000001</v>
      </c>
    </row>
    <row r="622" spans="10:13" ht="15.75" thickBot="1" x14ac:dyDescent="0.3">
      <c r="J622">
        <v>337</v>
      </c>
      <c r="L622" s="425"/>
      <c r="M622" s="322">
        <v>305</v>
      </c>
    </row>
    <row r="623" spans="10:13" x14ac:dyDescent="0.25">
      <c r="J623">
        <v>338</v>
      </c>
      <c r="L623" s="424" t="s">
        <v>362</v>
      </c>
      <c r="M623" s="323">
        <v>0.193</v>
      </c>
    </row>
    <row r="624" spans="10:13" ht="15.75" thickBot="1" x14ac:dyDescent="0.3">
      <c r="J624">
        <v>339</v>
      </c>
      <c r="L624" s="425"/>
      <c r="M624" s="324">
        <v>306</v>
      </c>
    </row>
    <row r="625" spans="10:13" x14ac:dyDescent="0.25">
      <c r="J625">
        <v>340</v>
      </c>
      <c r="L625" s="424" t="s">
        <v>157</v>
      </c>
      <c r="M625" s="325">
        <v>0.19259999999999999</v>
      </c>
    </row>
    <row r="626" spans="10:13" ht="15.75" thickBot="1" x14ac:dyDescent="0.3">
      <c r="J626">
        <v>341</v>
      </c>
      <c r="L626" s="425"/>
      <c r="M626" s="326">
        <v>307</v>
      </c>
    </row>
    <row r="627" spans="10:13" x14ac:dyDescent="0.25">
      <c r="J627">
        <v>342</v>
      </c>
      <c r="L627" s="424" t="s">
        <v>369</v>
      </c>
      <c r="M627" s="327">
        <v>0.19120000000000001</v>
      </c>
    </row>
    <row r="628" spans="10:13" ht="15.75" thickBot="1" x14ac:dyDescent="0.3">
      <c r="J628">
        <v>343</v>
      </c>
      <c r="L628" s="425"/>
      <c r="M628" s="328">
        <v>308</v>
      </c>
    </row>
    <row r="629" spans="10:13" x14ac:dyDescent="0.25">
      <c r="J629">
        <v>344</v>
      </c>
      <c r="L629" s="424" t="s">
        <v>109</v>
      </c>
      <c r="M629" s="329">
        <v>0.18940000000000001</v>
      </c>
    </row>
    <row r="630" spans="10:13" ht="15.75" thickBot="1" x14ac:dyDescent="0.3">
      <c r="J630">
        <v>345</v>
      </c>
      <c r="L630" s="425"/>
      <c r="M630" s="330">
        <v>309</v>
      </c>
    </row>
    <row r="631" spans="10:13" x14ac:dyDescent="0.25">
      <c r="J631">
        <v>346</v>
      </c>
      <c r="L631" s="424" t="s">
        <v>207</v>
      </c>
      <c r="M631" s="331">
        <v>0.18720000000000001</v>
      </c>
    </row>
    <row r="632" spans="10:13" ht="15.75" thickBot="1" x14ac:dyDescent="0.3">
      <c r="J632">
        <v>347</v>
      </c>
      <c r="L632" s="425"/>
      <c r="M632" s="332">
        <v>310</v>
      </c>
    </row>
    <row r="633" spans="10:13" x14ac:dyDescent="0.25">
      <c r="J633">
        <v>348</v>
      </c>
      <c r="L633" s="424" t="s">
        <v>318</v>
      </c>
      <c r="M633" s="333">
        <v>0.18659999999999999</v>
      </c>
    </row>
    <row r="634" spans="10:13" ht="15.75" thickBot="1" x14ac:dyDescent="0.3">
      <c r="J634">
        <v>349</v>
      </c>
      <c r="L634" s="425"/>
      <c r="M634" s="334">
        <v>311</v>
      </c>
    </row>
    <row r="635" spans="10:13" x14ac:dyDescent="0.25">
      <c r="J635">
        <v>350</v>
      </c>
      <c r="L635" s="424" t="s">
        <v>379</v>
      </c>
      <c r="M635" s="335">
        <v>0.1857</v>
      </c>
    </row>
    <row r="636" spans="10:13" ht="15.75" thickBot="1" x14ac:dyDescent="0.3">
      <c r="J636">
        <v>351</v>
      </c>
      <c r="L636" s="425"/>
      <c r="M636" s="336">
        <v>312</v>
      </c>
    </row>
    <row r="637" spans="10:13" x14ac:dyDescent="0.25">
      <c r="J637">
        <v>352</v>
      </c>
      <c r="L637" s="424" t="s">
        <v>285</v>
      </c>
      <c r="M637" s="337">
        <v>0.18490000000000001</v>
      </c>
    </row>
    <row r="638" spans="10:13" ht="15.75" thickBot="1" x14ac:dyDescent="0.3">
      <c r="J638">
        <v>353</v>
      </c>
      <c r="L638" s="425"/>
      <c r="M638" s="338">
        <v>313</v>
      </c>
    </row>
    <row r="639" spans="10:13" x14ac:dyDescent="0.25">
      <c r="L639" s="424" t="s">
        <v>212</v>
      </c>
      <c r="M639" s="339">
        <v>0.18440000000000001</v>
      </c>
    </row>
    <row r="640" spans="10:13" ht="15.75" thickBot="1" x14ac:dyDescent="0.3">
      <c r="L640" s="425"/>
      <c r="M640" s="340">
        <v>314</v>
      </c>
    </row>
    <row r="641" spans="12:13" x14ac:dyDescent="0.25">
      <c r="L641" s="424" t="s">
        <v>279</v>
      </c>
      <c r="M641" s="341">
        <v>0.18210000000000001</v>
      </c>
    </row>
    <row r="642" spans="12:13" ht="15.75" thickBot="1" x14ac:dyDescent="0.3">
      <c r="L642" s="425"/>
      <c r="M642" s="342">
        <v>315</v>
      </c>
    </row>
    <row r="643" spans="12:13" x14ac:dyDescent="0.25">
      <c r="L643" s="424" t="s">
        <v>226</v>
      </c>
      <c r="M643" s="343">
        <v>0.1804</v>
      </c>
    </row>
    <row r="644" spans="12:13" ht="15.75" thickBot="1" x14ac:dyDescent="0.3">
      <c r="L644" s="425"/>
      <c r="M644" s="344">
        <v>316</v>
      </c>
    </row>
    <row r="645" spans="12:13" x14ac:dyDescent="0.25">
      <c r="L645" s="424" t="s">
        <v>335</v>
      </c>
      <c r="M645" s="345">
        <v>0.17829999999999999</v>
      </c>
    </row>
    <row r="646" spans="12:13" ht="15.75" thickBot="1" x14ac:dyDescent="0.3">
      <c r="L646" s="425"/>
      <c r="M646" s="346">
        <v>317</v>
      </c>
    </row>
    <row r="647" spans="12:13" x14ac:dyDescent="0.25">
      <c r="L647" s="424" t="s">
        <v>77</v>
      </c>
      <c r="M647" s="347">
        <v>0.16400000000000001</v>
      </c>
    </row>
    <row r="648" spans="12:13" ht="15.75" thickBot="1" x14ac:dyDescent="0.3">
      <c r="L648" s="425"/>
      <c r="M648" s="348">
        <v>318</v>
      </c>
    </row>
    <row r="649" spans="12:13" x14ac:dyDescent="0.25">
      <c r="L649" s="424" t="s">
        <v>167</v>
      </c>
      <c r="M649" s="349">
        <v>0.16270000000000001</v>
      </c>
    </row>
    <row r="650" spans="12:13" ht="15.75" thickBot="1" x14ac:dyDescent="0.3">
      <c r="L650" s="425"/>
      <c r="M650" s="350">
        <v>319</v>
      </c>
    </row>
    <row r="651" spans="12:13" x14ac:dyDescent="0.25">
      <c r="L651" s="424" t="s">
        <v>259</v>
      </c>
      <c r="M651" s="351">
        <v>0.15890000000000001</v>
      </c>
    </row>
    <row r="652" spans="12:13" ht="15.75" thickBot="1" x14ac:dyDescent="0.3">
      <c r="L652" s="425"/>
      <c r="M652" s="352">
        <v>320</v>
      </c>
    </row>
    <row r="653" spans="12:13" x14ac:dyDescent="0.25">
      <c r="L653" s="424" t="s">
        <v>110</v>
      </c>
      <c r="M653" s="353">
        <v>0.1552</v>
      </c>
    </row>
    <row r="654" spans="12:13" ht="15.75" thickBot="1" x14ac:dyDescent="0.3">
      <c r="L654" s="425"/>
      <c r="M654" s="354">
        <v>321</v>
      </c>
    </row>
    <row r="655" spans="12:13" x14ac:dyDescent="0.25">
      <c r="L655" s="424" t="s">
        <v>215</v>
      </c>
      <c r="M655" s="355">
        <v>0.15509999999999999</v>
      </c>
    </row>
    <row r="656" spans="12:13" ht="15.75" thickBot="1" x14ac:dyDescent="0.3">
      <c r="L656" s="425"/>
      <c r="M656" s="356">
        <v>322</v>
      </c>
    </row>
    <row r="657" spans="12:13" x14ac:dyDescent="0.25">
      <c r="L657" s="424" t="s">
        <v>65</v>
      </c>
      <c r="M657" s="357">
        <v>0.1532</v>
      </c>
    </row>
    <row r="658" spans="12:13" ht="15.75" thickBot="1" x14ac:dyDescent="0.3">
      <c r="L658" s="425"/>
      <c r="M658" s="358">
        <v>323</v>
      </c>
    </row>
    <row r="659" spans="12:13" x14ac:dyDescent="0.25">
      <c r="L659" s="424" t="s">
        <v>116</v>
      </c>
      <c r="M659" s="359">
        <v>0.14879999999999999</v>
      </c>
    </row>
    <row r="660" spans="12:13" ht="15.75" thickBot="1" x14ac:dyDescent="0.3">
      <c r="L660" s="425"/>
      <c r="M660" s="360">
        <v>324</v>
      </c>
    </row>
    <row r="661" spans="12:13" x14ac:dyDescent="0.25">
      <c r="L661" s="424" t="s">
        <v>150</v>
      </c>
      <c r="M661" s="361">
        <v>0.14799999999999999</v>
      </c>
    </row>
    <row r="662" spans="12:13" ht="15.75" thickBot="1" x14ac:dyDescent="0.3">
      <c r="L662" s="425"/>
      <c r="M662" s="362">
        <v>325</v>
      </c>
    </row>
    <row r="663" spans="12:13" ht="15.75" thickBot="1" x14ac:dyDescent="0.3">
      <c r="L663" s="14" t="s">
        <v>22</v>
      </c>
      <c r="M663" s="16" t="s">
        <v>393</v>
      </c>
    </row>
    <row r="664" spans="12:13" x14ac:dyDescent="0.25">
      <c r="L664" s="424" t="s">
        <v>52</v>
      </c>
      <c r="M664" s="363">
        <v>0.14660000000000001</v>
      </c>
    </row>
    <row r="665" spans="12:13" ht="15.75" thickBot="1" x14ac:dyDescent="0.3">
      <c r="L665" s="425"/>
      <c r="M665" s="364">
        <v>326</v>
      </c>
    </row>
    <row r="666" spans="12:13" x14ac:dyDescent="0.25">
      <c r="L666" s="424" t="s">
        <v>227</v>
      </c>
      <c r="M666" s="365">
        <v>0.14249999999999999</v>
      </c>
    </row>
    <row r="667" spans="12:13" ht="15.75" thickBot="1" x14ac:dyDescent="0.3">
      <c r="L667" s="425"/>
      <c r="M667" s="366">
        <v>327</v>
      </c>
    </row>
    <row r="668" spans="12:13" x14ac:dyDescent="0.25">
      <c r="L668" s="424" t="s">
        <v>222</v>
      </c>
      <c r="M668" s="367">
        <v>0.1401</v>
      </c>
    </row>
    <row r="669" spans="12:13" ht="15.75" thickBot="1" x14ac:dyDescent="0.3">
      <c r="L669" s="425"/>
      <c r="M669" s="368">
        <v>328</v>
      </c>
    </row>
    <row r="670" spans="12:13" x14ac:dyDescent="0.25">
      <c r="L670" s="424" t="s">
        <v>347</v>
      </c>
      <c r="M670" s="369">
        <v>0.13400000000000001</v>
      </c>
    </row>
    <row r="671" spans="12:13" ht="15.75" thickBot="1" x14ac:dyDescent="0.3">
      <c r="L671" s="425"/>
      <c r="M671" s="370">
        <v>329</v>
      </c>
    </row>
    <row r="672" spans="12:13" x14ac:dyDescent="0.25">
      <c r="L672" s="424" t="s">
        <v>300</v>
      </c>
      <c r="M672" s="371">
        <v>0.13200000000000001</v>
      </c>
    </row>
    <row r="673" spans="12:13" ht="15.75" thickBot="1" x14ac:dyDescent="0.3">
      <c r="L673" s="425"/>
      <c r="M673" s="372">
        <v>330</v>
      </c>
    </row>
    <row r="674" spans="12:13" x14ac:dyDescent="0.25">
      <c r="L674" s="424" t="s">
        <v>301</v>
      </c>
      <c r="M674" s="373">
        <v>0.13200000000000001</v>
      </c>
    </row>
    <row r="675" spans="12:13" ht="15.75" thickBot="1" x14ac:dyDescent="0.3">
      <c r="L675" s="425"/>
      <c r="M675" s="374">
        <v>331</v>
      </c>
    </row>
    <row r="676" spans="12:13" x14ac:dyDescent="0.25">
      <c r="L676" s="424" t="s">
        <v>291</v>
      </c>
      <c r="M676" s="375">
        <v>0.1235</v>
      </c>
    </row>
    <row r="677" spans="12:13" ht="15.75" thickBot="1" x14ac:dyDescent="0.3">
      <c r="L677" s="425"/>
      <c r="M677" s="376">
        <v>332</v>
      </c>
    </row>
    <row r="678" spans="12:13" x14ac:dyDescent="0.25">
      <c r="L678" s="424" t="s">
        <v>163</v>
      </c>
      <c r="M678" s="377">
        <v>0.1217</v>
      </c>
    </row>
    <row r="679" spans="12:13" ht="15.75" thickBot="1" x14ac:dyDescent="0.3">
      <c r="L679" s="425"/>
      <c r="M679" s="378">
        <v>333</v>
      </c>
    </row>
    <row r="680" spans="12:13" x14ac:dyDescent="0.25">
      <c r="L680" s="424" t="s">
        <v>295</v>
      </c>
      <c r="M680" s="379">
        <v>0.1203</v>
      </c>
    </row>
    <row r="681" spans="12:13" ht="15.75" thickBot="1" x14ac:dyDescent="0.3">
      <c r="L681" s="425"/>
      <c r="M681" s="380">
        <v>334</v>
      </c>
    </row>
    <row r="682" spans="12:13" x14ac:dyDescent="0.25">
      <c r="L682" s="424" t="s">
        <v>311</v>
      </c>
      <c r="M682" s="381">
        <v>0.1143</v>
      </c>
    </row>
    <row r="683" spans="12:13" ht="15.75" thickBot="1" x14ac:dyDescent="0.3">
      <c r="L683" s="425"/>
      <c r="M683" s="382">
        <v>335</v>
      </c>
    </row>
    <row r="684" spans="12:13" x14ac:dyDescent="0.25">
      <c r="L684" s="424" t="s">
        <v>209</v>
      </c>
      <c r="M684" s="383">
        <v>0.1115</v>
      </c>
    </row>
    <row r="685" spans="12:13" ht="15.75" thickBot="1" x14ac:dyDescent="0.3">
      <c r="L685" s="425"/>
      <c r="M685" s="384">
        <v>336</v>
      </c>
    </row>
    <row r="686" spans="12:13" x14ac:dyDescent="0.25">
      <c r="L686" s="424" t="s">
        <v>319</v>
      </c>
      <c r="M686" s="385">
        <v>0.10979999999999999</v>
      </c>
    </row>
    <row r="687" spans="12:13" ht="15.75" thickBot="1" x14ac:dyDescent="0.3">
      <c r="L687" s="425"/>
      <c r="M687" s="386">
        <v>337</v>
      </c>
    </row>
    <row r="688" spans="12:13" x14ac:dyDescent="0.25">
      <c r="L688" s="424" t="s">
        <v>35</v>
      </c>
      <c r="M688" s="387">
        <v>0.1075</v>
      </c>
    </row>
    <row r="689" spans="12:13" ht="15.75" thickBot="1" x14ac:dyDescent="0.3">
      <c r="L689" s="425"/>
      <c r="M689" s="388">
        <v>338</v>
      </c>
    </row>
    <row r="690" spans="12:13" x14ac:dyDescent="0.25">
      <c r="L690" s="424" t="s">
        <v>43</v>
      </c>
      <c r="M690" s="389">
        <v>9.6100000000000005E-2</v>
      </c>
    </row>
    <row r="691" spans="12:13" ht="15.75" thickBot="1" x14ac:dyDescent="0.3">
      <c r="L691" s="425"/>
      <c r="M691" s="390">
        <v>339</v>
      </c>
    </row>
    <row r="692" spans="12:13" x14ac:dyDescent="0.25">
      <c r="L692" s="424" t="s">
        <v>59</v>
      </c>
      <c r="M692" s="391">
        <v>9.5399999999999999E-2</v>
      </c>
    </row>
    <row r="693" spans="12:13" ht="15.75" thickBot="1" x14ac:dyDescent="0.3">
      <c r="L693" s="425"/>
      <c r="M693" s="392">
        <v>340</v>
      </c>
    </row>
    <row r="694" spans="12:13" x14ac:dyDescent="0.25">
      <c r="L694" s="424" t="s">
        <v>184</v>
      </c>
      <c r="M694" s="393">
        <v>9.4299999999999995E-2</v>
      </c>
    </row>
    <row r="695" spans="12:13" ht="15.75" thickBot="1" x14ac:dyDescent="0.3">
      <c r="L695" s="425"/>
      <c r="M695" s="394">
        <v>341</v>
      </c>
    </row>
    <row r="696" spans="12:13" x14ac:dyDescent="0.25">
      <c r="L696" s="424" t="s">
        <v>185</v>
      </c>
      <c r="M696" s="395">
        <v>8.2900000000000001E-2</v>
      </c>
    </row>
    <row r="697" spans="12:13" ht="15.75" thickBot="1" x14ac:dyDescent="0.3">
      <c r="L697" s="425"/>
      <c r="M697" s="396">
        <v>342</v>
      </c>
    </row>
    <row r="698" spans="12:13" x14ac:dyDescent="0.25">
      <c r="L698" s="424" t="s">
        <v>34</v>
      </c>
      <c r="M698" s="397">
        <v>7.8799999999999995E-2</v>
      </c>
    </row>
    <row r="699" spans="12:13" ht="15.75" thickBot="1" x14ac:dyDescent="0.3">
      <c r="L699" s="425"/>
      <c r="M699" s="398">
        <v>343</v>
      </c>
    </row>
    <row r="700" spans="12:13" x14ac:dyDescent="0.25">
      <c r="L700" s="424" t="s">
        <v>89</v>
      </c>
      <c r="M700" s="399">
        <v>7.0199999999999999E-2</v>
      </c>
    </row>
    <row r="701" spans="12:13" ht="15.75" thickBot="1" x14ac:dyDescent="0.3">
      <c r="L701" s="425"/>
      <c r="M701" s="400">
        <v>344</v>
      </c>
    </row>
    <row r="702" spans="12:13" x14ac:dyDescent="0.25">
      <c r="L702" s="424" t="s">
        <v>204</v>
      </c>
      <c r="M702" s="401">
        <v>5.6300000000000003E-2</v>
      </c>
    </row>
    <row r="703" spans="12:13" ht="15.75" thickBot="1" x14ac:dyDescent="0.3">
      <c r="L703" s="425"/>
      <c r="M703" s="402">
        <v>345</v>
      </c>
    </row>
    <row r="704" spans="12:13" x14ac:dyDescent="0.25">
      <c r="L704" s="424" t="s">
        <v>37</v>
      </c>
      <c r="M704" s="403">
        <v>5.3999999999999999E-2</v>
      </c>
    </row>
    <row r="705" spans="12:13" ht="15.75" thickBot="1" x14ac:dyDescent="0.3">
      <c r="L705" s="425"/>
      <c r="M705" s="404">
        <v>346</v>
      </c>
    </row>
    <row r="706" spans="12:13" x14ac:dyDescent="0.25">
      <c r="L706" s="424" t="s">
        <v>219</v>
      </c>
      <c r="M706" s="405">
        <v>5.04E-2</v>
      </c>
    </row>
    <row r="707" spans="12:13" ht="15.75" thickBot="1" x14ac:dyDescent="0.3">
      <c r="L707" s="425"/>
      <c r="M707" s="406">
        <v>347</v>
      </c>
    </row>
    <row r="708" spans="12:13" x14ac:dyDescent="0.25">
      <c r="L708" s="424" t="s">
        <v>242</v>
      </c>
      <c r="M708" s="407">
        <v>4.9399999999999999E-2</v>
      </c>
    </row>
    <row r="709" spans="12:13" ht="15.75" thickBot="1" x14ac:dyDescent="0.3">
      <c r="L709" s="425"/>
      <c r="M709" s="408">
        <v>348</v>
      </c>
    </row>
    <row r="710" spans="12:13" x14ac:dyDescent="0.25">
      <c r="L710" s="424" t="s">
        <v>287</v>
      </c>
      <c r="M710" s="409">
        <v>4.8099999999999997E-2</v>
      </c>
    </row>
    <row r="711" spans="12:13" ht="15.75" thickBot="1" x14ac:dyDescent="0.3">
      <c r="L711" s="425"/>
      <c r="M711" s="410">
        <v>349</v>
      </c>
    </row>
    <row r="712" spans="12:13" x14ac:dyDescent="0.25">
      <c r="L712" s="424" t="s">
        <v>79</v>
      </c>
      <c r="M712" s="411">
        <v>4.2200000000000001E-2</v>
      </c>
    </row>
    <row r="713" spans="12:13" ht="15.75" thickBot="1" x14ac:dyDescent="0.3">
      <c r="L713" s="425"/>
      <c r="M713" s="412">
        <v>350</v>
      </c>
    </row>
    <row r="714" spans="12:13" x14ac:dyDescent="0.25">
      <c r="L714" s="424" t="s">
        <v>342</v>
      </c>
      <c r="M714" s="413">
        <v>3.9600000000000003E-2</v>
      </c>
    </row>
    <row r="715" spans="12:13" ht="15.75" thickBot="1" x14ac:dyDescent="0.3">
      <c r="L715" s="425"/>
      <c r="M715" s="414">
        <v>351</v>
      </c>
    </row>
    <row r="716" spans="12:13" x14ac:dyDescent="0.25">
      <c r="L716" s="424" t="s">
        <v>96</v>
      </c>
      <c r="M716" s="413">
        <v>3.56E-2</v>
      </c>
    </row>
    <row r="717" spans="12:13" ht="15.75" thickBot="1" x14ac:dyDescent="0.3">
      <c r="L717" s="425"/>
      <c r="M717" s="414">
        <v>352</v>
      </c>
    </row>
    <row r="718" spans="12:13" x14ac:dyDescent="0.25">
      <c r="L718" s="424" t="s">
        <v>190</v>
      </c>
      <c r="M718" s="413">
        <v>2.46E-2</v>
      </c>
    </row>
    <row r="719" spans="12:13" ht="15.75" thickBot="1" x14ac:dyDescent="0.3">
      <c r="L719" s="425"/>
      <c r="M719" s="414">
        <v>353</v>
      </c>
    </row>
    <row r="720" spans="12:13" ht="15.75" thickBot="1" x14ac:dyDescent="0.3">
      <c r="L720" s="14" t="s">
        <v>22</v>
      </c>
      <c r="M720" s="16" t="s">
        <v>393</v>
      </c>
    </row>
  </sheetData>
  <sortState xmlns:xlrd2="http://schemas.microsoft.com/office/spreadsheetml/2017/richdata2" ref="D2:F354">
    <sortCondition ref="D2:D354"/>
  </sortState>
  <mergeCells count="285">
    <mergeCell ref="L718:L719"/>
    <mergeCell ref="L714:L715"/>
    <mergeCell ref="L716:L717"/>
    <mergeCell ref="L710:L711"/>
    <mergeCell ref="L712:L713"/>
    <mergeCell ref="L706:L707"/>
    <mergeCell ref="L708:L709"/>
    <mergeCell ref="L702:L703"/>
    <mergeCell ref="L704:L705"/>
    <mergeCell ref="L698:L699"/>
    <mergeCell ref="L700:L701"/>
    <mergeCell ref="L694:L695"/>
    <mergeCell ref="L696:L697"/>
    <mergeCell ref="L690:L691"/>
    <mergeCell ref="L692:L693"/>
    <mergeCell ref="L686:L687"/>
    <mergeCell ref="L688:L689"/>
    <mergeCell ref="L682:L683"/>
    <mergeCell ref="L684:L685"/>
    <mergeCell ref="L678:L679"/>
    <mergeCell ref="L680:L681"/>
    <mergeCell ref="L674:L675"/>
    <mergeCell ref="L676:L677"/>
    <mergeCell ref="L670:L671"/>
    <mergeCell ref="L672:L673"/>
    <mergeCell ref="L666:L667"/>
    <mergeCell ref="L668:L669"/>
    <mergeCell ref="L661:L662"/>
    <mergeCell ref="L664:L665"/>
    <mergeCell ref="L657:L658"/>
    <mergeCell ref="L659:L660"/>
    <mergeCell ref="L653:L654"/>
    <mergeCell ref="L655:L656"/>
    <mergeCell ref="L649:L650"/>
    <mergeCell ref="L651:L652"/>
    <mergeCell ref="L645:L646"/>
    <mergeCell ref="L647:L648"/>
    <mergeCell ref="L641:L642"/>
    <mergeCell ref="L643:L644"/>
    <mergeCell ref="L637:L638"/>
    <mergeCell ref="L639:L640"/>
    <mergeCell ref="L633:L634"/>
    <mergeCell ref="L635:L636"/>
    <mergeCell ref="L629:L630"/>
    <mergeCell ref="L631:L632"/>
    <mergeCell ref="L625:L626"/>
    <mergeCell ref="L627:L628"/>
    <mergeCell ref="L621:L622"/>
    <mergeCell ref="L623:L624"/>
    <mergeCell ref="L617:L618"/>
    <mergeCell ref="L619:L620"/>
    <mergeCell ref="L613:L614"/>
    <mergeCell ref="L615:L616"/>
    <mergeCell ref="L608:L609"/>
    <mergeCell ref="L610:L611"/>
    <mergeCell ref="L604:L605"/>
    <mergeCell ref="L600:L601"/>
    <mergeCell ref="L602:L603"/>
    <mergeCell ref="L596:L597"/>
    <mergeCell ref="L598:L599"/>
    <mergeCell ref="L592:L593"/>
    <mergeCell ref="L594:L595"/>
    <mergeCell ref="L588:L589"/>
    <mergeCell ref="L590:L591"/>
    <mergeCell ref="L584:L585"/>
    <mergeCell ref="L586:L587"/>
    <mergeCell ref="L580:L581"/>
    <mergeCell ref="L582:L583"/>
    <mergeCell ref="L576:L577"/>
    <mergeCell ref="L578:L579"/>
    <mergeCell ref="L572:L573"/>
    <mergeCell ref="L574:L575"/>
    <mergeCell ref="L568:L569"/>
    <mergeCell ref="L570:L571"/>
    <mergeCell ref="L564:L565"/>
    <mergeCell ref="L566:L567"/>
    <mergeCell ref="L559:L560"/>
    <mergeCell ref="L555:L556"/>
    <mergeCell ref="L557:L558"/>
    <mergeCell ref="L551:L552"/>
    <mergeCell ref="L547:L548"/>
    <mergeCell ref="L549:L550"/>
    <mergeCell ref="L543:L544"/>
    <mergeCell ref="L545:L546"/>
    <mergeCell ref="L539:L540"/>
    <mergeCell ref="L541:L542"/>
    <mergeCell ref="L535:L536"/>
    <mergeCell ref="L537:L538"/>
    <mergeCell ref="L531:L532"/>
    <mergeCell ref="L533:L534"/>
    <mergeCell ref="L527:L528"/>
    <mergeCell ref="L529:L530"/>
    <mergeCell ref="L523:L524"/>
    <mergeCell ref="L525:L526"/>
    <mergeCell ref="L519:L520"/>
    <mergeCell ref="L521:L522"/>
    <mergeCell ref="L515:L516"/>
    <mergeCell ref="L517:L518"/>
    <mergeCell ref="L511:L512"/>
    <mergeCell ref="L513:L514"/>
    <mergeCell ref="L506:L507"/>
    <mergeCell ref="L508:L509"/>
    <mergeCell ref="L502:L503"/>
    <mergeCell ref="L504:L505"/>
    <mergeCell ref="L498:L499"/>
    <mergeCell ref="L500:L501"/>
    <mergeCell ref="L494:L495"/>
    <mergeCell ref="L496:L497"/>
    <mergeCell ref="L490:L491"/>
    <mergeCell ref="L486:L487"/>
    <mergeCell ref="L488:L489"/>
    <mergeCell ref="L482:L483"/>
    <mergeCell ref="L484:L485"/>
    <mergeCell ref="L478:L479"/>
    <mergeCell ref="L480:L481"/>
    <mergeCell ref="L474:L475"/>
    <mergeCell ref="L476:L477"/>
    <mergeCell ref="L470:L471"/>
    <mergeCell ref="L472:L473"/>
    <mergeCell ref="L466:L467"/>
    <mergeCell ref="L468:L469"/>
    <mergeCell ref="L462:L463"/>
    <mergeCell ref="L464:L465"/>
    <mergeCell ref="L457:L458"/>
    <mergeCell ref="L460:L461"/>
    <mergeCell ref="L453:L454"/>
    <mergeCell ref="L455:L456"/>
    <mergeCell ref="L449:L450"/>
    <mergeCell ref="L451:L452"/>
    <mergeCell ref="L445:L446"/>
    <mergeCell ref="L447:L448"/>
    <mergeCell ref="L441:L442"/>
    <mergeCell ref="L443:L444"/>
    <mergeCell ref="L437:L438"/>
    <mergeCell ref="L439:L440"/>
    <mergeCell ref="L433:L434"/>
    <mergeCell ref="L435:L436"/>
    <mergeCell ref="L429:L430"/>
    <mergeCell ref="L431:L432"/>
    <mergeCell ref="L425:L426"/>
    <mergeCell ref="L427:L428"/>
    <mergeCell ref="L421:L422"/>
    <mergeCell ref="L423:L424"/>
    <mergeCell ref="L417:L418"/>
    <mergeCell ref="L413:L414"/>
    <mergeCell ref="L415:L416"/>
    <mergeCell ref="L409:L410"/>
    <mergeCell ref="L411:L412"/>
    <mergeCell ref="L404:L405"/>
    <mergeCell ref="L406:L407"/>
    <mergeCell ref="L400:L401"/>
    <mergeCell ref="L402:L403"/>
    <mergeCell ref="L396:L397"/>
    <mergeCell ref="L398:L399"/>
    <mergeCell ref="L392:L393"/>
    <mergeCell ref="L394:L395"/>
    <mergeCell ref="L388:L389"/>
    <mergeCell ref="L390:L391"/>
    <mergeCell ref="L384:L385"/>
    <mergeCell ref="L386:L387"/>
    <mergeCell ref="L380:L381"/>
    <mergeCell ref="L382:L383"/>
    <mergeCell ref="L376:L377"/>
    <mergeCell ref="L378:L379"/>
    <mergeCell ref="L372:L373"/>
    <mergeCell ref="L374:L375"/>
    <mergeCell ref="L368:L369"/>
    <mergeCell ref="L370:L371"/>
    <mergeCell ref="L364:L365"/>
    <mergeCell ref="L366:L367"/>
    <mergeCell ref="L360:L361"/>
    <mergeCell ref="L362:L363"/>
    <mergeCell ref="L358:L359"/>
    <mergeCell ref="L351:L352"/>
    <mergeCell ref="L353:L354"/>
    <mergeCell ref="L347:L348"/>
    <mergeCell ref="L349:L350"/>
    <mergeCell ref="L343:L344"/>
    <mergeCell ref="L345:L346"/>
    <mergeCell ref="L339:L340"/>
    <mergeCell ref="L341:L342"/>
    <mergeCell ref="L335:L336"/>
    <mergeCell ref="L337:L338"/>
    <mergeCell ref="L333:L334"/>
    <mergeCell ref="L327:L328"/>
    <mergeCell ref="L329:L330"/>
    <mergeCell ref="L323:L324"/>
    <mergeCell ref="L325:L326"/>
    <mergeCell ref="L321:L322"/>
    <mergeCell ref="L315:L316"/>
    <mergeCell ref="L317:L318"/>
    <mergeCell ref="L311:L312"/>
    <mergeCell ref="L313:L314"/>
    <mergeCell ref="L309:L310"/>
    <mergeCell ref="L302:L303"/>
    <mergeCell ref="L304:L305"/>
    <mergeCell ref="L298:L299"/>
    <mergeCell ref="L300:L301"/>
    <mergeCell ref="L294:L295"/>
    <mergeCell ref="L290:L291"/>
    <mergeCell ref="L292:L293"/>
    <mergeCell ref="L286:L287"/>
    <mergeCell ref="L288:L289"/>
    <mergeCell ref="L282:L283"/>
    <mergeCell ref="L284:L285"/>
    <mergeCell ref="L278:L279"/>
    <mergeCell ref="L280:L281"/>
    <mergeCell ref="L274:L275"/>
    <mergeCell ref="L276:L277"/>
    <mergeCell ref="L270:L271"/>
    <mergeCell ref="L272:L273"/>
    <mergeCell ref="L266:L267"/>
    <mergeCell ref="L268:L269"/>
    <mergeCell ref="L262:L263"/>
    <mergeCell ref="L264:L265"/>
    <mergeCell ref="L260:L261"/>
    <mergeCell ref="L253:L254"/>
    <mergeCell ref="L256:L257"/>
    <mergeCell ref="L249:L250"/>
    <mergeCell ref="L251:L252"/>
    <mergeCell ref="L245:L246"/>
    <mergeCell ref="L247:L248"/>
    <mergeCell ref="L241:L242"/>
    <mergeCell ref="L243:L244"/>
    <mergeCell ref="L233:L234"/>
    <mergeCell ref="L235:L236"/>
    <mergeCell ref="L229:L230"/>
    <mergeCell ref="L231:L232"/>
    <mergeCell ref="L225:L226"/>
    <mergeCell ref="L227:L228"/>
    <mergeCell ref="L221:L222"/>
    <mergeCell ref="L217:L218"/>
    <mergeCell ref="L219:L220"/>
    <mergeCell ref="L213:L214"/>
    <mergeCell ref="L211:L212"/>
    <mergeCell ref="L205:L206"/>
    <mergeCell ref="L207:L208"/>
    <mergeCell ref="L200:L201"/>
    <mergeCell ref="L196:L197"/>
    <mergeCell ref="L198:L199"/>
    <mergeCell ref="L192:L193"/>
    <mergeCell ref="L194:L195"/>
    <mergeCell ref="L188:L189"/>
    <mergeCell ref="L184:L185"/>
    <mergeCell ref="L180:L181"/>
    <mergeCell ref="L182:L183"/>
    <mergeCell ref="L176:L177"/>
    <mergeCell ref="L178:L179"/>
    <mergeCell ref="L172:L173"/>
    <mergeCell ref="L168:L169"/>
    <mergeCell ref="L170:L171"/>
    <mergeCell ref="L164:L165"/>
    <mergeCell ref="L166:L167"/>
    <mergeCell ref="L160:L161"/>
    <mergeCell ref="L156:L157"/>
    <mergeCell ref="L158:L159"/>
    <mergeCell ref="L147:L148"/>
    <mergeCell ref="L149:L150"/>
    <mergeCell ref="L143:L144"/>
    <mergeCell ref="L145:L146"/>
    <mergeCell ref="L139:L140"/>
    <mergeCell ref="L141:L142"/>
    <mergeCell ref="L131:L132"/>
    <mergeCell ref="L133:L134"/>
    <mergeCell ref="L129:L130"/>
    <mergeCell ref="L123:L124"/>
    <mergeCell ref="L125:L126"/>
    <mergeCell ref="L115:L116"/>
    <mergeCell ref="L117:L118"/>
    <mergeCell ref="L111:L112"/>
    <mergeCell ref="L113:L114"/>
    <mergeCell ref="L109:L110"/>
    <mergeCell ref="L103:L104"/>
    <mergeCell ref="L98:L99"/>
    <mergeCell ref="L100:L101"/>
    <mergeCell ref="L94:L95"/>
    <mergeCell ref="L90:L91"/>
    <mergeCell ref="L82:L83"/>
    <mergeCell ref="L80:L81"/>
    <mergeCell ref="L74:L75"/>
    <mergeCell ref="L68:L69"/>
    <mergeCell ref="L49:L50"/>
    <mergeCell ref="L47:L48"/>
    <mergeCell ref="L33:L34"/>
    <mergeCell ref="L5:L6"/>
  </mergeCells>
  <hyperlinks>
    <hyperlink ref="L1" r:id="rId1" display="https://barttorvik.com/team.php?team=Duke&amp;year=2019" xr:uid="{5981C42A-D943-471A-9B67-82AA7C70B14B}"/>
    <hyperlink ref="L2" r:id="rId2" display="https://barttorvik.com/team.php?team=Duke&amp;year=2019" xr:uid="{830E046B-140B-405B-B5B7-D68E77E97B86}"/>
    <hyperlink ref="L3" r:id="rId3" display="https://barttorvik.com/team.php?team=Virginia&amp;year=2019" xr:uid="{8A94A5EA-6CF0-4205-A72E-4A6CDE708E4D}"/>
    <hyperlink ref="L4" r:id="rId4" display="https://barttorvik.com/team.php?team=Virginia&amp;year=2019" xr:uid="{FE0FF8A4-0509-4CB2-AB87-7FD014312CAC}"/>
    <hyperlink ref="L5" r:id="rId5" display="https://barttorvik.com/team.php?team=Nebraska&amp;year=2019" xr:uid="{45D9E58D-EB8A-494C-A5C0-C47D849BCC44}"/>
    <hyperlink ref="L7" r:id="rId6" display="https://barttorvik.com/team.php?team=Virginia+Tech&amp;year=2019" xr:uid="{253B3D24-BEDF-41F4-AA71-D2EE0A703CA9}"/>
    <hyperlink ref="L8" r:id="rId7" display="https://barttorvik.com/team.php?team=Virginia+Tech&amp;year=2019" xr:uid="{E1292AAA-C5FA-4BE2-A51B-14441C6DFED5}"/>
    <hyperlink ref="L9" r:id="rId8" display="https://barttorvik.com/team.php?team=Michigan&amp;year=2019" xr:uid="{6EB4231F-A182-40A1-9305-DEDB1C7F8D0D}"/>
    <hyperlink ref="L10" r:id="rId9" display="https://barttorvik.com/team.php?team=Michigan&amp;year=2019" xr:uid="{5BED4D2F-FEBD-4243-BDC7-6155F64B61DF}"/>
    <hyperlink ref="L11" r:id="rId10" display="https://barttorvik.com/team.php?team=Gonzaga&amp;year=2019" xr:uid="{6CAD4FB0-84AC-47C7-A67A-814D0AD24C3B}"/>
    <hyperlink ref="L12" r:id="rId11" display="https://barttorvik.com/team.php?team=Gonzaga&amp;year=2019" xr:uid="{6152B4C9-E478-43D0-B0FF-0092A58BD662}"/>
    <hyperlink ref="L13" r:id="rId12" display="https://barttorvik.com/team.php?team=Michigan+St.&amp;year=2019" xr:uid="{5B0114C0-669A-4FDD-AF3E-962DBABB3CDD}"/>
    <hyperlink ref="L14" r:id="rId13" display="https://barttorvik.com/team.php?team=Michigan+St.&amp;year=2019" xr:uid="{724866DF-7842-45A4-92DA-6501E6EEDDB8}"/>
    <hyperlink ref="L15" r:id="rId14" display="https://barttorvik.com/team.php?team=North+Carolina&amp;year=2019" xr:uid="{3BB51159-7923-42B2-929F-507574751E5D}"/>
    <hyperlink ref="L16" r:id="rId15" display="https://barttorvik.com/team.php?team=North+Carolina&amp;year=2019" xr:uid="{869930BE-C16A-4916-A53C-98C04EA93FB9}"/>
    <hyperlink ref="L17" r:id="rId16" display="https://barttorvik.com/team.php?team=Texas+Tech&amp;year=2019" xr:uid="{78EBE4D6-7A6F-4E39-9A82-F8629AB54551}"/>
    <hyperlink ref="L18" r:id="rId17" display="https://barttorvik.com/team.php?team=Texas+Tech&amp;year=2019" xr:uid="{8F440614-FC3B-4733-B480-92556C25BDAE}"/>
    <hyperlink ref="L19" r:id="rId18" display="https://barttorvik.com/team.php?team=Auburn&amp;year=2019" xr:uid="{AFE5BA39-B20D-409A-A274-92192B955362}"/>
    <hyperlink ref="L20" r:id="rId19" display="https://barttorvik.com/team.php?team=Auburn&amp;year=2019" xr:uid="{0D20507F-0B81-4575-9461-7158591A243E}"/>
    <hyperlink ref="L21" r:id="rId20" display="https://barttorvik.com/team.php?team=Tennessee&amp;year=2019" xr:uid="{AE542735-8D9D-442B-94AF-6B9991056A83}"/>
    <hyperlink ref="L22" r:id="rId21" display="https://barttorvik.com/team.php?team=Tennessee&amp;year=2019" xr:uid="{BD8ECF7A-6B2C-4820-AA5D-B3C88F8DCB08}"/>
    <hyperlink ref="L23" r:id="rId22" display="https://barttorvik.com/team.php?team=Oklahoma&amp;year=2019" xr:uid="{DAAF96F4-0A57-49E8-AE87-2FF06B658051}"/>
    <hyperlink ref="L24" r:id="rId23" display="https://barttorvik.com/team.php?team=Oklahoma&amp;year=2019" xr:uid="{5B531CE0-2BA8-4E16-994A-0EEED3A6A3DA}"/>
    <hyperlink ref="L25" r:id="rId24" display="https://barttorvik.com/team.php?team=Iowa+St.&amp;year=2019" xr:uid="{F9ED752F-C65C-44B4-B898-97B14408D0C0}"/>
    <hyperlink ref="L26" r:id="rId25" display="https://barttorvik.com/team.php?team=Iowa+St.&amp;year=2019" xr:uid="{BA04644E-7F31-4D3A-BDC7-C6D432D72138}"/>
    <hyperlink ref="L27" r:id="rId26" display="https://barttorvik.com/team.php?team=Kansas&amp;year=2019" xr:uid="{977CFD0E-D2AA-4666-A308-F0DFDE0AB585}"/>
    <hyperlink ref="L28" r:id="rId27" display="https://barttorvik.com/team.php?team=Kansas&amp;year=2019" xr:uid="{7779BEAB-804C-4135-A452-C9FEF6DA46BF}"/>
    <hyperlink ref="L29" r:id="rId28" display="https://barttorvik.com/team.php?team=Florida&amp;year=2019" xr:uid="{5BE14F65-6101-462C-AF3E-26AA05675D0F}"/>
    <hyperlink ref="L30" r:id="rId29" display="https://barttorvik.com/team.php?team=Florida&amp;year=2019" xr:uid="{FEFA082E-4D92-48AE-A692-105EA327FE14}"/>
    <hyperlink ref="L31" r:id="rId30" display="https://barttorvik.com/team.php?team=Purdue&amp;year=2019" xr:uid="{EA533B91-D89D-4167-8549-68D1D94981C4}"/>
    <hyperlink ref="L32" r:id="rId31" display="https://barttorvik.com/team.php?team=Purdue&amp;year=2019" xr:uid="{B3165CE3-6848-4C74-8BBF-98FA70F33DC6}"/>
    <hyperlink ref="L33" r:id="rId32" display="https://barttorvik.com/team.php?team=North+Carolina+St.&amp;year=2019" xr:uid="{9F7AB33A-4A3C-4D8B-9FA2-5CA1F7A617C1}"/>
    <hyperlink ref="L35" r:id="rId33" display="https://barttorvik.com/team.php?team=Wisconsin&amp;year=2019" xr:uid="{87E45E3A-C45F-4408-86A7-F47759885E38}"/>
    <hyperlink ref="L36" r:id="rId34" display="https://barttorvik.com/team.php?team=Wisconsin&amp;year=2019" xr:uid="{798482F4-0BBE-4CD9-887D-DFDD4AFF46FA}"/>
    <hyperlink ref="L37" r:id="rId35" display="https://barttorvik.com/team.php?team=Utah+St.&amp;year=2019" xr:uid="{9D014D80-2114-4671-AAC3-F627F46EF230}"/>
    <hyperlink ref="L38" r:id="rId36" display="https://barttorvik.com/team.php?team=Utah+St.&amp;year=2019" xr:uid="{E8D25131-7B4C-4C74-86B4-15D411D8B38E}"/>
    <hyperlink ref="L39" r:id="rId37" display="https://barttorvik.com/team.php?team=Cincinnati&amp;year=2019" xr:uid="{1C737F16-6003-4B5E-ADAF-4CBAA4D02EA5}"/>
    <hyperlink ref="L40" r:id="rId38" display="https://barttorvik.com/team.php?team=Cincinnati&amp;year=2019" xr:uid="{6E906C64-75D4-4675-9D94-8EA145D947B1}"/>
    <hyperlink ref="L41" r:id="rId39" display="https://barttorvik.com/team.php?team=Nevada&amp;year=2019" xr:uid="{9B384834-23E9-4132-8E30-38D8C8FBC358}"/>
    <hyperlink ref="L42" r:id="rId40" display="https://barttorvik.com/team.php?team=Nevada&amp;year=2019" xr:uid="{9140CD6D-C131-4816-B895-93DB058956BA}"/>
    <hyperlink ref="L43" r:id="rId41" display="https://barttorvik.com/team.php?team=Mississippi+St.&amp;year=2019" xr:uid="{AD6A85EA-8A99-41F7-A93F-7388344244A6}"/>
    <hyperlink ref="L44" r:id="rId42" display="https://barttorvik.com/team.php?team=Mississippi+St.&amp;year=2019" xr:uid="{AFA872D8-8B72-4DFF-9211-83DD82F122E8}"/>
    <hyperlink ref="L45" r:id="rId43" display="https://barttorvik.com/team.php?team=Kentucky&amp;year=2019" xr:uid="{0CBD38EA-4953-43D8-A4EA-7FAE4A355ED1}"/>
    <hyperlink ref="L46" r:id="rId44" display="https://barttorvik.com/team.php?team=Kentucky&amp;year=2019" xr:uid="{699560BA-AC21-4409-A01D-6989C9035249}"/>
    <hyperlink ref="L47" r:id="rId45" display="https://barttorvik.com/team.php?team=TCU&amp;year=2019" xr:uid="{EC24A989-48C2-4869-935E-3832EA219770}"/>
    <hyperlink ref="L49" r:id="rId46" display="https://barttorvik.com/team.php?team=San+Francisco&amp;year=2019" xr:uid="{0C0B1904-D401-4C4D-B357-9AEF39CF6499}"/>
    <hyperlink ref="M51" r:id="rId47" display="https://barttorvik.com/trank.php?&amp;begin=20181101&amp;end=20190311&amp;conlimit=All&amp;year=2019&amp;top=0&amp;venue=All&amp;type=N&amp;mingames=0&amp;quad=5&amp;rpi=" xr:uid="{7F382FB1-8C07-40E5-9BED-973C325FDEF4}"/>
    <hyperlink ref="L52" r:id="rId48" display="https://barttorvik.com/team.php?team=Iowa&amp;year=2019" xr:uid="{AD97B848-DEC5-48BF-A17B-D3624F161169}"/>
    <hyperlink ref="L53" r:id="rId49" display="https://barttorvik.com/team.php?team=Iowa&amp;year=2019" xr:uid="{F0EC0E15-CF52-4192-87AB-29D3A6AB4D52}"/>
    <hyperlink ref="L54" r:id="rId50" display="https://barttorvik.com/team.php?team=Murray+St.&amp;year=2019" xr:uid="{D51B6485-3015-4CDC-9869-26CB6C14129F}"/>
    <hyperlink ref="L55" r:id="rId51" display="https://barttorvik.com/team.php?team=Murray+St.&amp;year=2019" xr:uid="{9B11BD2D-6F9F-4D7F-8302-404C8AD619DB}"/>
    <hyperlink ref="L56" r:id="rId52" display="https://barttorvik.com/team.php?team=VCU&amp;year=2019" xr:uid="{1EA211C3-31AA-4B65-910B-9CDA97184C7C}"/>
    <hyperlink ref="L57" r:id="rId53" display="https://barttorvik.com/team.php?team=VCU&amp;year=2019" xr:uid="{6C4638D7-65B0-4CE6-A706-EFFD15E61C1B}"/>
    <hyperlink ref="L58" r:id="rId54" display="https://barttorvik.com/team.php?team=LSU&amp;year=2019" xr:uid="{63D7F8F5-25AE-47BF-A883-40FD7951C3B2}"/>
    <hyperlink ref="L59" r:id="rId55" display="https://barttorvik.com/team.php?team=LSU&amp;year=2019" xr:uid="{7D80E8FB-60F1-4679-8C2F-F6BB07D64CBE}"/>
    <hyperlink ref="L60" r:id="rId56" display="https://barttorvik.com/team.php?team=Houston&amp;year=2019" xr:uid="{96E4C6AE-1A58-4856-A4CD-5211740E28EC}"/>
    <hyperlink ref="L61" r:id="rId57" display="https://barttorvik.com/team.php?team=Houston&amp;year=2019" xr:uid="{A89BB724-32BA-42B8-B178-3E27C5D78A52}"/>
    <hyperlink ref="L62" r:id="rId58" display="https://barttorvik.com/team.php?team=Ohio+St.&amp;year=2019" xr:uid="{75431BAC-590C-487F-9BB5-76E45AB19D31}"/>
    <hyperlink ref="L63" r:id="rId59" display="https://barttorvik.com/team.php?team=Ohio+St.&amp;year=2019" xr:uid="{75BCD44D-C2B5-4685-B6F8-A4D46017259D}"/>
    <hyperlink ref="L64" r:id="rId60" display="https://barttorvik.com/team.php?team=Marquette&amp;year=2019" xr:uid="{9EEF9E0B-8792-481B-9299-79C51CE5D843}"/>
    <hyperlink ref="L65" r:id="rId61" display="https://barttorvik.com/team.php?team=Marquette&amp;year=2019" xr:uid="{7ECE47E7-9F8F-433D-A990-A7DE11099C07}"/>
    <hyperlink ref="L66" r:id="rId62" display="https://barttorvik.com/team.php?team=Florida+St.&amp;year=2019" xr:uid="{88A2687B-14E7-41EB-93F7-FC6AE1C96151}"/>
    <hyperlink ref="L67" r:id="rId63" display="https://barttorvik.com/team.php?team=Florida+St.&amp;year=2019" xr:uid="{3B12061A-4CC3-45C4-B492-89044B3567D3}"/>
    <hyperlink ref="L68" r:id="rId64" display="https://barttorvik.com/team.php?team=Texas&amp;year=2019" xr:uid="{F6281FDE-4E7E-4494-AD9D-C3163D952EC3}"/>
    <hyperlink ref="L70" r:id="rId65" display="https://barttorvik.com/team.php?team=UCF&amp;year=2019" xr:uid="{6E3DF4AE-B525-4CE7-A3E3-86B9C8BDF90D}"/>
    <hyperlink ref="L71" r:id="rId66" display="https://barttorvik.com/team.php?team=UCF&amp;year=2019" xr:uid="{E243823B-1EF6-4B5D-80F8-254CC75996A2}"/>
    <hyperlink ref="L72" r:id="rId67" display="https://barttorvik.com/team.php?team=Buffalo&amp;year=2019" xr:uid="{BDDD9EA1-2B80-4736-825D-48E661C7EE18}"/>
    <hyperlink ref="L73" r:id="rId68" display="https://barttorvik.com/team.php?team=Buffalo&amp;year=2019" xr:uid="{73BE1B83-2B42-4F88-A47C-CC7397BE0B49}"/>
    <hyperlink ref="L74" r:id="rId69" display="https://barttorvik.com/team.php?team=Indiana&amp;year=2019" xr:uid="{541F0A64-921D-4F87-9F70-4D0E07E0C25B}"/>
    <hyperlink ref="L76" r:id="rId70" display="https://barttorvik.com/team.php?team=Louisville&amp;year=2019" xr:uid="{A3F2EA25-A1DB-4C3F-94DB-C55A4333CA05}"/>
    <hyperlink ref="L77" r:id="rId71" display="https://barttorvik.com/team.php?team=Louisville&amp;year=2019" xr:uid="{3B102482-0101-41C2-9A24-006E7F3E2808}"/>
    <hyperlink ref="L78" r:id="rId72" display="https://barttorvik.com/team.php?team=Mississippi&amp;year=2019" xr:uid="{A5BBE5B4-66F3-4E9B-8066-EAD22C64B2C3}"/>
    <hyperlink ref="L79" r:id="rId73" display="https://barttorvik.com/team.php?team=Mississippi&amp;year=2019" xr:uid="{E6602668-744B-43A3-9700-D8F2BDF370E6}"/>
    <hyperlink ref="L80" r:id="rId74" display="https://barttorvik.com/team.php?team=Butler&amp;year=2019" xr:uid="{A3C4F0BF-6582-42CF-8D39-2F4721ABF27C}"/>
    <hyperlink ref="L82" r:id="rId75" display="https://barttorvik.com/team.php?team=Toledo&amp;year=2019" xr:uid="{B3A8C4EC-1C37-4BF4-BFA9-52A55F1B50D7}"/>
    <hyperlink ref="L84" r:id="rId76" display="https://barttorvik.com/team.php?team=Syracuse&amp;year=2019" xr:uid="{8901AB3F-5D11-4BD3-9E0D-70B0AD4A4243}"/>
    <hyperlink ref="L85" r:id="rId77" display="https://barttorvik.com/team.php?team=Syracuse&amp;year=2019" xr:uid="{EC4F9677-3100-4BBB-AF35-A731DDE18190}"/>
    <hyperlink ref="L86" r:id="rId78" display="https://barttorvik.com/team.php?team=Villanova&amp;year=2019" xr:uid="{08E4629F-D5E5-409E-9FA9-C99710DC1C08}"/>
    <hyperlink ref="L87" r:id="rId79" display="https://barttorvik.com/team.php?team=Villanova&amp;year=2019" xr:uid="{AFE5FDCE-0E45-4D1F-9B98-74E14F1E0A3D}"/>
    <hyperlink ref="L88" r:id="rId80" display="https://barttorvik.com/team.php?team=Maryland&amp;year=2019" xr:uid="{B14CE586-458A-4FB7-8F51-66A9F4CF4B9E}"/>
    <hyperlink ref="L89" r:id="rId81" display="https://barttorvik.com/team.php?team=Maryland&amp;year=2019" xr:uid="{F7C6B5F7-5ED7-44DF-9AF3-0530290E6A6F}"/>
    <hyperlink ref="L90" r:id="rId82" display="https://barttorvik.com/team.php?team=Creighton&amp;year=2019" xr:uid="{1CB83220-9421-4750-B581-6F2850E5DCB3}"/>
    <hyperlink ref="L92" r:id="rId83" display="https://barttorvik.com/team.php?team=Saint+Mary%27s&amp;year=2019" xr:uid="{24D26AE3-6EA3-4273-A650-1B242CCA1579}"/>
    <hyperlink ref="L93" r:id="rId84" display="https://barttorvik.com/team.php?team=Saint+Mary%27s&amp;year=2019" xr:uid="{C399DB4C-DB8E-4FFB-8BE2-EAA8905EA073}"/>
    <hyperlink ref="L94" r:id="rId85" display="https://barttorvik.com/team.php?team=Northwestern&amp;year=2019" xr:uid="{3B509E9F-665F-4D09-83B2-E4BC363E8A39}"/>
    <hyperlink ref="L96" r:id="rId86" display="https://barttorvik.com/team.php?team=Wofford&amp;year=2019" xr:uid="{853FB3DE-3E20-434D-AD5A-9BB30F72C6B0}"/>
    <hyperlink ref="L97" r:id="rId87" display="https://barttorvik.com/team.php?team=Wofford&amp;year=2019" xr:uid="{D70CD638-AA37-482B-A458-F3CCA94CFCD8}"/>
    <hyperlink ref="L98" r:id="rId88" display="https://barttorvik.com/team.php?team=Arizona&amp;year=2019" xr:uid="{31FEB39E-94EF-45F0-9092-FD11E376CFF6}"/>
    <hyperlink ref="L100" r:id="rId89" display="https://barttorvik.com/team.php?team=Arkansas&amp;year=2019" xr:uid="{F3F6D353-160B-4763-ABFF-78A8FB4C1B5D}"/>
    <hyperlink ref="M102" r:id="rId90" display="https://barttorvik.com/trank.php?&amp;begin=20181101&amp;end=20190311&amp;conlimit=All&amp;year=2019&amp;top=0&amp;venue=All&amp;type=N&amp;mingames=0&amp;quad=5&amp;rpi=" xr:uid="{48E7D34C-06EE-43B3-A916-1BF68CB6850A}"/>
    <hyperlink ref="L103" r:id="rId91" display="https://barttorvik.com/team.php?team=Clemson&amp;year=2019" xr:uid="{78AA140F-2466-4529-81E5-9CF6FCAA5951}"/>
    <hyperlink ref="L105" r:id="rId92" display="https://barttorvik.com/team.php?team=Oregon&amp;year=2019" xr:uid="{45518A28-9542-4235-A658-E7905569FD2E}"/>
    <hyperlink ref="L106" r:id="rId93" display="https://barttorvik.com/team.php?team=Oregon&amp;year=2019" xr:uid="{3B1FF2BE-27AB-4D5D-B24D-472D7F6A4490}"/>
    <hyperlink ref="L107" r:id="rId94" display="https://barttorvik.com/team.php?team=Seton+Hall&amp;year=2019" xr:uid="{571687F3-C427-4B4A-A611-F248D91940CF}"/>
    <hyperlink ref="L108" r:id="rId95" display="https://barttorvik.com/team.php?team=Seton+Hall&amp;year=2019" xr:uid="{A800B844-3183-44F8-9B99-D3E16DCDC706}"/>
    <hyperlink ref="L109" r:id="rId96" display="https://barttorvik.com/team.php?team=Penn+St.&amp;year=2019" xr:uid="{184C7EAA-BE70-4AE6-B025-9159E9A89793}"/>
    <hyperlink ref="L111" r:id="rId97" display="https://barttorvik.com/team.php?team=Lipscomb&amp;year=2019" xr:uid="{7B9DD1F3-7D04-4672-B611-909875891F94}"/>
    <hyperlink ref="L113" r:id="rId98" display="https://barttorvik.com/team.php?team=Dayton&amp;year=2019" xr:uid="{445833B9-7385-49BB-A22A-E41B023F3257}"/>
    <hyperlink ref="L115" r:id="rId99" display="https://barttorvik.com/team.php?team=Missouri&amp;year=2019" xr:uid="{92474C70-7B76-4404-B095-418B96C5A0B4}"/>
    <hyperlink ref="L117" r:id="rId100" display="https://barttorvik.com/team.php?team=Fresno+St.&amp;year=2019" xr:uid="{F309BD0B-4521-4A41-B124-EDE3C2A8118C}"/>
    <hyperlink ref="L119" r:id="rId101" display="https://barttorvik.com/team.php?team=Kansas+St.&amp;year=2019" xr:uid="{A4FB8A48-02C7-41D3-9BC4-795974C10987}"/>
    <hyperlink ref="L120" r:id="rId102" display="https://barttorvik.com/team.php?team=Kansas+St.&amp;year=2019" xr:uid="{89F7C8DF-202A-4FF2-8D56-772300F20B03}"/>
    <hyperlink ref="L121" r:id="rId103" display="https://barttorvik.com/team.php?team=New+Mexico+St.&amp;year=2019" xr:uid="{A0D54843-C31A-4C6B-A1D7-418F5D1BB36D}"/>
    <hyperlink ref="L122" r:id="rId104" display="https://barttorvik.com/team.php?team=New+Mexico+St.&amp;year=2019" xr:uid="{495E7E5A-9F4E-4715-A7D3-2B2DACD8A032}"/>
    <hyperlink ref="L123" r:id="rId105" display="https://barttorvik.com/team.php?team=Miami+FL&amp;year=2019" xr:uid="{432497D1-8DF6-4B92-A774-141074BC6085}"/>
    <hyperlink ref="L125" r:id="rId106" display="https://barttorvik.com/team.php?team=Pittsburgh&amp;year=2019" xr:uid="{A10CCAB9-AB07-48FC-B5EC-FCDCC17D6A7B}"/>
    <hyperlink ref="L127" r:id="rId107" display="https://barttorvik.com/team.php?team=Minnesota&amp;year=2019" xr:uid="{D571FBB3-39D2-4B95-BE90-DACD71F6F154}"/>
    <hyperlink ref="L128" r:id="rId108" display="https://barttorvik.com/team.php?team=Minnesota&amp;year=2019" xr:uid="{76C44A6D-1AB8-493C-AE2B-05CD16832CD3}"/>
    <hyperlink ref="L129" r:id="rId109" display="https://barttorvik.com/team.php?team=Alabama&amp;year=2019" xr:uid="{2EC91665-B4A7-4834-B49D-8371434BBA54}"/>
    <hyperlink ref="L131" r:id="rId110" display="https://barttorvik.com/team.php?team=UCLA&amp;year=2019" xr:uid="{D4ACE2A5-92C1-4EB0-A411-E76BF5F59409}"/>
    <hyperlink ref="L133" r:id="rId111" display="https://barttorvik.com/team.php?team=Memphis&amp;year=2019" xr:uid="{AFF10FB3-9F4F-4879-AEDE-3885EF9CF3F1}"/>
    <hyperlink ref="L135" r:id="rId112" display="https://barttorvik.com/team.php?team=St.+John%27s&amp;year=2019" xr:uid="{25F92994-D678-4C12-BB37-13EA8AFD3D07}"/>
    <hyperlink ref="L136" r:id="rId113" display="https://barttorvik.com/team.php?team=St.+John%27s&amp;year=2019" xr:uid="{E7EFF7DB-C1B0-4895-9E82-C7BA501C9154}"/>
    <hyperlink ref="L137" r:id="rId114" display="https://barttorvik.com/team.php?team=Arizona+St.&amp;year=2019" xr:uid="{37967E4B-2830-47A2-AB86-3DCCD0526B9B}"/>
    <hyperlink ref="L138" r:id="rId115" display="https://barttorvik.com/team.php?team=Arizona+St.&amp;year=2019" xr:uid="{1517E80D-A708-4F2A-A9EC-09F1E8F631A9}"/>
    <hyperlink ref="L139" r:id="rId116" display="https://barttorvik.com/team.php?team=Providence&amp;year=2019" xr:uid="{76D42999-EE74-4B3B-BF0A-C414A5DC874D}"/>
    <hyperlink ref="L141" r:id="rId117" display="https://barttorvik.com/team.php?team=Furman&amp;year=2019" xr:uid="{DABD0617-F99C-49E9-ACE7-56E6A32EC5CB}"/>
    <hyperlink ref="L143" r:id="rId118" display="https://barttorvik.com/team.php?team=Notre+Dame&amp;year=2019" xr:uid="{15099751-4A92-4527-9E86-371373720586}"/>
    <hyperlink ref="L145" r:id="rId119" display="https://barttorvik.com/team.php?team=Connecticut&amp;year=2019" xr:uid="{C02E08E1-B3BB-422D-A97C-D36E9A4166AE}"/>
    <hyperlink ref="L147" r:id="rId120" display="https://barttorvik.com/team.php?team=Georgia&amp;year=2019" xr:uid="{FB85CAF0-98A5-4A8A-A5ED-C29691670B2F}"/>
    <hyperlink ref="L149" r:id="rId121" display="https://barttorvik.com/team.php?team=Illinois&amp;year=2019" xr:uid="{74A765F3-D917-46D8-A9E0-21588B1ED5F2}"/>
    <hyperlink ref="L151" r:id="rId122" display="https://barttorvik.com/team.php?team=Belmont&amp;year=2019" xr:uid="{FA873730-9519-4DF6-B0B8-2D71866B9CC1}"/>
    <hyperlink ref="L152" r:id="rId123" display="https://barttorvik.com/team.php?team=Belmont&amp;year=2019" xr:uid="{0FD239AA-B73D-441D-9527-E2DC1FF14C56}"/>
    <hyperlink ref="M153" r:id="rId124" display="https://barttorvik.com/trank.php?&amp;begin=20181101&amp;end=20190311&amp;conlimit=All&amp;year=2019&amp;top=0&amp;venue=All&amp;type=N&amp;mingames=0&amp;quad=5&amp;rpi=" xr:uid="{69D1D574-1F8C-4037-9523-BE7A62868C7E}"/>
    <hyperlink ref="L154" r:id="rId125" display="https://barttorvik.com/team.php?team=Washington&amp;year=2019" xr:uid="{49C76BD6-B6E0-45F2-9DA7-7C52EB5D1D1A}"/>
    <hyperlink ref="L155" r:id="rId126" display="https://barttorvik.com/team.php?team=Washington&amp;year=2019" xr:uid="{F5DCC39C-39EA-4D9D-9845-3C9039A17047}"/>
    <hyperlink ref="L156" r:id="rId127" display="https://barttorvik.com/team.php?team=Georgia+Tech&amp;year=2019" xr:uid="{CA458F36-2202-4FDF-8CDD-C1DC1A581835}"/>
    <hyperlink ref="L158" r:id="rId128" display="https://barttorvik.com/team.php?team=South+Dakota+St.&amp;year=2019" xr:uid="{771340BC-9195-4272-B238-1DB2C61C5653}"/>
    <hyperlink ref="L160" r:id="rId129" display="https://barttorvik.com/team.php?team=Texas+A%26M&amp;year=2019" xr:uid="{603C876F-B038-46E3-8E7F-485F14AE61E8}"/>
    <hyperlink ref="L162" r:id="rId130" display="https://barttorvik.com/team.php?team=Liberty&amp;year=2019" xr:uid="{6E45F98F-8030-4BDC-978F-95932AA4030B}"/>
    <hyperlink ref="L163" r:id="rId131" display="https://barttorvik.com/team.php?team=Liberty&amp;year=2019" xr:uid="{7E65B7A6-201F-417A-A72F-22C9A29D7ACC}"/>
    <hyperlink ref="L164" r:id="rId132" display="https://barttorvik.com/team.php?team=SMU&amp;year=2019" xr:uid="{24DF89D5-C00A-4944-B145-18B65D54DD5B}"/>
    <hyperlink ref="L166" r:id="rId133" display="https://barttorvik.com/team.php?team=Ball+St.&amp;year=2019" xr:uid="{F78BEC42-12EF-4429-B2E9-2A4504BA1BB6}"/>
    <hyperlink ref="L168" r:id="rId134" display="https://barttorvik.com/team.php?team=Oregon+St.&amp;year=2019" xr:uid="{328D8813-CB43-451C-AF3C-7DB28F1D7977}"/>
    <hyperlink ref="L170" r:id="rId135" display="https://barttorvik.com/team.php?team=Oklahoma+St.&amp;year=2019" xr:uid="{6FFCB2F2-B590-44B3-910E-1262D2E98910}"/>
    <hyperlink ref="L172" r:id="rId136" display="https://barttorvik.com/team.php?team=Seattle&amp;year=2019" xr:uid="{53A64594-7464-4341-8FC3-6C3632BFDF70}"/>
    <hyperlink ref="L174" r:id="rId137" display="https://barttorvik.com/team.php?team=Old+Dominion&amp;year=2019" xr:uid="{1D17D37F-0912-4130-B608-12F4BDE14025}"/>
    <hyperlink ref="L175" r:id="rId138" display="https://barttorvik.com/team.php?team=Old+Dominion&amp;year=2019" xr:uid="{620958B3-C3A3-4E7B-BCF2-771EDDF58800}"/>
    <hyperlink ref="L176" r:id="rId139" display="https://barttorvik.com/team.php?team=Drake&amp;year=2019" xr:uid="{22500D12-E9B0-4402-8E0E-54B07FC56EBE}"/>
    <hyperlink ref="L178" r:id="rId140" display="https://barttorvik.com/team.php?team=Penn&amp;year=2019" xr:uid="{E31D94C9-A16B-401C-87FF-BC6F8CACC2D2}"/>
    <hyperlink ref="L180" r:id="rId141" display="https://barttorvik.com/team.php?team=San+Diego&amp;year=2019" xr:uid="{16FA2766-7760-42ED-B6E4-5979CD7426AF}"/>
    <hyperlink ref="L182" r:id="rId142" display="https://barttorvik.com/team.php?team=Xavier&amp;year=2019" xr:uid="{169727AA-0FD6-4D41-84CB-C19EB0CB7DE3}"/>
    <hyperlink ref="L184" r:id="rId143" display="https://barttorvik.com/team.php?team=Colorado&amp;year=2019" xr:uid="{63A0A694-B1C8-4484-BB73-F3493A076E16}"/>
    <hyperlink ref="L186" r:id="rId144" display="https://barttorvik.com/team.php?team=Baylor&amp;year=2019" xr:uid="{26BF5496-2FA9-4F93-A325-E0DEBB968A5F}"/>
    <hyperlink ref="L187" r:id="rId145" display="https://barttorvik.com/team.php?team=Baylor&amp;year=2019" xr:uid="{BB566516-3BA9-412E-9AB3-45CD33C92118}"/>
    <hyperlink ref="L188" r:id="rId146" display="https://barttorvik.com/team.php?team=Samford&amp;year=2019" xr:uid="{4A25B759-6501-4571-BACE-E2F23130D510}"/>
    <hyperlink ref="L190" r:id="rId147" display="https://barttorvik.com/team.php?team=Yale&amp;year=2019" xr:uid="{3B1FE592-7971-4E1D-905E-0BCB84DF9A2B}"/>
    <hyperlink ref="L191" r:id="rId148" display="https://barttorvik.com/team.php?team=Yale&amp;year=2019" xr:uid="{54866F0D-2879-4B79-9BE3-DD291E45ECC8}"/>
    <hyperlink ref="L192" r:id="rId149" display="https://barttorvik.com/team.php?team=West+Virginia&amp;year=2019" xr:uid="{717E2E4E-6D3B-40A2-A400-55C509A59A16}"/>
    <hyperlink ref="L194" r:id="rId150" display="https://barttorvik.com/team.php?team=East+Tennessee+St.&amp;year=2019" xr:uid="{071DF6A8-BEA2-4402-814D-422382CBE3D8}"/>
    <hyperlink ref="L196" r:id="rId151" display="https://barttorvik.com/team.php?team=North+Texas&amp;year=2019" xr:uid="{CAC6FE3E-EF94-4904-9190-505AFC06BE54}"/>
    <hyperlink ref="L198" r:id="rId152" display="https://barttorvik.com/team.php?team=Hofstra&amp;year=2019" xr:uid="{A95AFDA6-ECE3-4187-99F6-DDF2E223809E}"/>
    <hyperlink ref="L200" r:id="rId153" display="https://barttorvik.com/team.php?team=UNC+Greensboro&amp;year=2019" xr:uid="{B2DE422B-FD35-4C05-A427-7B2A57202D54}"/>
    <hyperlink ref="L202" r:id="rId154" display="https://barttorvik.com/team.php?team=Temple&amp;year=2019" xr:uid="{B9EA5511-2CCE-4CE4-880C-EB44E803F006}"/>
    <hyperlink ref="L203" r:id="rId155" display="https://barttorvik.com/team.php?team=Temple&amp;year=2019" xr:uid="{64FFACD5-D6E0-4D3F-8C4A-8608A9B8D60A}"/>
    <hyperlink ref="M204" r:id="rId156" display="https://barttorvik.com/trank.php?&amp;begin=20181101&amp;end=20190311&amp;conlimit=All&amp;year=2019&amp;top=0&amp;venue=All&amp;type=N&amp;mingames=0&amp;quad=5&amp;rpi=" xr:uid="{7196A097-12CE-4C7A-A961-4B29363F261C}"/>
    <hyperlink ref="L205" r:id="rId157" display="https://barttorvik.com/team.php?team=Wichita+St.&amp;year=2019" xr:uid="{9E0AE904-CEE4-44B2-B19D-7098D8246B38}"/>
    <hyperlink ref="L207" r:id="rId158" display="https://barttorvik.com/team.php?team=College+of+Charleston&amp;year=2019" xr:uid="{426F13AD-6560-4C69-A254-9EC712E1DF15}"/>
    <hyperlink ref="L209" r:id="rId159" display="https://barttorvik.com/team.php?team=Vermont&amp;year=2019" xr:uid="{FA9A5320-9E4D-470E-B0B0-0A4B7DE5234C}"/>
    <hyperlink ref="L210" r:id="rId160" display="https://barttorvik.com/team.php?team=Vermont&amp;year=2019" xr:uid="{6F1B8950-AABA-4BE3-B79E-41184BF3BDE5}"/>
    <hyperlink ref="L211" r:id="rId161" display="https://barttorvik.com/team.php?team=Akron&amp;year=2019" xr:uid="{23A43D3D-0A45-468F-9633-AB7AA57455D3}"/>
    <hyperlink ref="L213" r:id="rId162" display="https://barttorvik.com/team.php?team=BYU&amp;year=2019" xr:uid="{F34941B6-F6F5-4F54-B6CC-74AE2515D612}"/>
    <hyperlink ref="L215" r:id="rId163" display="https://barttorvik.com/team.php?team=Georgia+St.&amp;year=2019" xr:uid="{B40515E8-3F57-45F7-9523-B55EDBF4E9FB}"/>
    <hyperlink ref="L216" r:id="rId164" display="https://barttorvik.com/team.php?team=Georgia+St.&amp;year=2019" xr:uid="{7F5A22B0-8827-4C5F-9015-80CD0E254DDA}"/>
    <hyperlink ref="L217" r:id="rId165" display="https://barttorvik.com/team.php?team=Harvard&amp;year=2019" xr:uid="{7B7CFCA8-87A2-4BC4-8B07-3B43FC5057FB}"/>
    <hyperlink ref="L219" r:id="rId166" display="https://barttorvik.com/team.php?team=Loyola+Chicago&amp;year=2019" xr:uid="{1027EABE-3B23-480A-95DC-382C1F37F058}"/>
    <hyperlink ref="L221" r:id="rId167" display="https://barttorvik.com/team.php?team=Texas+St.&amp;year=2019" xr:uid="{9BF04775-1296-4140-8B31-815A1CFA4D40}"/>
    <hyperlink ref="L223" r:id="rId168" display="https://barttorvik.com/team.php?team=Northeastern&amp;year=2019" xr:uid="{711D3A11-7761-4EC0-BC33-1EEA3E37D1BF}"/>
    <hyperlink ref="L224" r:id="rId169" display="https://barttorvik.com/team.php?team=Northeastern&amp;year=2019" xr:uid="{20C870EB-98E1-4D4C-A356-407BD65F058B}"/>
    <hyperlink ref="L225" r:id="rId170" display="https://barttorvik.com/team.php?team=Davidson&amp;year=2019" xr:uid="{B364B7A1-70C1-46BD-8A0A-D2041E696D91}"/>
    <hyperlink ref="L227" r:id="rId171" display="https://barttorvik.com/team.php?team=Georgetown&amp;year=2019" xr:uid="{BDB895F9-AEA6-4357-B084-5ADD7E4D1319}"/>
    <hyperlink ref="L229" r:id="rId172" display="https://barttorvik.com/team.php?team=South+Carolina&amp;year=2019" xr:uid="{E0FC8FB4-0BF0-48E4-BA0F-8F85609D4D46}"/>
    <hyperlink ref="L231" r:id="rId173" display="https://barttorvik.com/team.php?team=Vanderbilt&amp;year=2019" xr:uid="{FD3DCEB9-C3B4-4891-95A8-BC53E665F6B2}"/>
    <hyperlink ref="L233" r:id="rId174" display="https://barttorvik.com/team.php?team=Southern+Miss&amp;year=2019" xr:uid="{CED4E04F-1EF6-4298-A13E-7C37733BCC4C}"/>
    <hyperlink ref="L235" r:id="rId175" display="https://barttorvik.com/team.php?team=Rutgers&amp;year=2019" xr:uid="{7FCC2596-A4C7-4AE1-9873-AB5363C45299}"/>
    <hyperlink ref="L237" r:id="rId176" display="https://barttorvik.com/team.php?team=Saint+Louis&amp;year=2019" xr:uid="{D8C84E27-15CB-4B56-A1C9-B2B0E10B7763}"/>
    <hyperlink ref="L238" r:id="rId177" display="https://barttorvik.com/team.php?team=Saint+Louis&amp;year=2019" xr:uid="{C466D061-7200-43DA-8B79-26342BCDA51B}"/>
    <hyperlink ref="L239" r:id="rId178" display="https://barttorvik.com/team.php?team=UC+Irvine&amp;year=2019" xr:uid="{B2869E9A-660B-4264-B4C9-ED3250C408FE}"/>
    <hyperlink ref="L240" r:id="rId179" display="https://barttorvik.com/team.php?team=UC+Irvine&amp;year=2019" xr:uid="{C39C66D8-36BD-4B44-B2FC-D74501852562}"/>
    <hyperlink ref="L241" r:id="rId180" display="https://barttorvik.com/team.php?team=USC&amp;year=2019" xr:uid="{B6A1B81C-3E30-4512-A90D-56EF09BCD40E}"/>
    <hyperlink ref="L243" r:id="rId181" display="https://barttorvik.com/team.php?team=Radford&amp;year=2019" xr:uid="{C2282D09-EBF1-4DC3-92A8-5C8A1FBB3F19}"/>
    <hyperlink ref="L245" r:id="rId182" display="https://barttorvik.com/team.php?team=Tulsa&amp;year=2019" xr:uid="{C2212BAC-7574-4B5A-83A4-95F8CC1AC57D}"/>
    <hyperlink ref="L247" r:id="rId183" display="https://barttorvik.com/team.php?team=Brown&amp;year=2019" xr:uid="{B3AB92F9-7EEB-4777-A9B6-1721FCE21B24}"/>
    <hyperlink ref="L249" r:id="rId184" display="https://barttorvik.com/team.php?team=South+Florida&amp;year=2019" xr:uid="{54261FCA-B04A-4593-82AF-2B1B9CE8E20B}"/>
    <hyperlink ref="L251" r:id="rId185" display="https://barttorvik.com/team.php?team=Grand+Canyon&amp;year=2019" xr:uid="{2AE26C02-3F85-4923-B1FE-0E69C5C99F8E}"/>
    <hyperlink ref="L253" r:id="rId186" display="https://barttorvik.com/team.php?team=Saint+Joseph%27s&amp;year=2019" xr:uid="{D3E1981E-D2F0-42D8-83F8-3903901892CB}"/>
    <hyperlink ref="M255" r:id="rId187" display="https://barttorvik.com/trank.php?&amp;begin=20181101&amp;end=20190311&amp;conlimit=All&amp;year=2019&amp;top=0&amp;venue=All&amp;type=N&amp;mingames=0&amp;quad=5&amp;rpi=" xr:uid="{F644C69E-C2B5-4BAF-8439-0D839A42A527}"/>
    <hyperlink ref="L256" r:id="rId188" display="https://barttorvik.com/team.php?team=Georgia+Southern&amp;year=2019" xr:uid="{E5E5AECF-0755-4BF4-8DF7-BE52648C13F4}"/>
    <hyperlink ref="L258" r:id="rId189" display="https://barttorvik.com/team.php?team=Northern+Kentucky&amp;year=2019" xr:uid="{51547B41-84C9-4996-B541-E411CFFC7579}"/>
    <hyperlink ref="L259" r:id="rId190" display="https://barttorvik.com/team.php?team=Northern+Kentucky&amp;year=2019" xr:uid="{A94BD5DD-7A6A-44ED-B87D-CAF60E63E697}"/>
    <hyperlink ref="L260" r:id="rId191" display="https://barttorvik.com/team.php?team=DePaul&amp;year=2019" xr:uid="{DBC50742-F0C8-45DE-8458-56EBF0806A3D}"/>
    <hyperlink ref="L262" r:id="rId192" display="https://barttorvik.com/team.php?team=Loyola+Marymount&amp;year=2019" xr:uid="{7803DAD3-A23A-41F5-9854-8E90EDC57ABB}"/>
    <hyperlink ref="L264" r:id="rId193" display="https://barttorvik.com/team.php?team=Kent+St.&amp;year=2019" xr:uid="{F9DC2BA0-A9DB-4C9E-AC9E-B5F3C778B59E}"/>
    <hyperlink ref="L266" r:id="rId194" display="https://barttorvik.com/team.php?team=Rhode+Island&amp;year=2019" xr:uid="{FFDDB542-25DD-455C-8F1B-44D87F05C671}"/>
    <hyperlink ref="L268" r:id="rId195" display="https://barttorvik.com/team.php?team=Jacksonville+St.&amp;year=2019" xr:uid="{4A4C494A-37B4-47DE-B362-B48261D7A143}"/>
    <hyperlink ref="L270" r:id="rId196" display="https://barttorvik.com/team.php?team=Indiana+St.&amp;year=2019" xr:uid="{6174EC3A-DC21-4F7B-AA24-F75C190A7002}"/>
    <hyperlink ref="L272" r:id="rId197" display="https://barttorvik.com/team.php?team=Western+Kentucky&amp;year=2019" xr:uid="{6AAD3D65-047E-4030-A793-4F5F0839EC26}"/>
    <hyperlink ref="L274" r:id="rId198" display="https://barttorvik.com/team.php?team=Boston+College&amp;year=2019" xr:uid="{D9D6877D-5FE6-4CF2-8977-9638F08587EF}"/>
    <hyperlink ref="L276" r:id="rId199" display="https://barttorvik.com/team.php?team=Wright+St.&amp;year=2019" xr:uid="{8EC6951E-2420-4699-89CE-8A4CC17DDB2B}"/>
    <hyperlink ref="L278" r:id="rId200" display="https://barttorvik.com/team.php?team=Lehigh&amp;year=2019" xr:uid="{85C5D61E-514A-45AE-AD35-B8967AC9E31D}"/>
    <hyperlink ref="L280" r:id="rId201" display="https://barttorvik.com/team.php?team=Utah+Valley&amp;year=2019" xr:uid="{ECD4D8FD-4E81-470F-9527-1453B1756521}"/>
    <hyperlink ref="L282" r:id="rId202" display="https://barttorvik.com/team.php?team=Austin+Peay&amp;year=2019" xr:uid="{64675FC8-BF39-41FB-B9A0-EEE6693A0803}"/>
    <hyperlink ref="L284" r:id="rId203" display="https://barttorvik.com/team.php?team=Louisiana+Tech&amp;year=2019" xr:uid="{32D9EAA2-EA31-40CB-B1C8-2E8B33299E09}"/>
    <hyperlink ref="L286" r:id="rId204" display="https://barttorvik.com/team.php?team=San+Diego+St.&amp;year=2019" xr:uid="{47F9F047-4298-4264-AB04-76F04CB71753}"/>
    <hyperlink ref="L288" r:id="rId205" display="https://barttorvik.com/team.php?team=Miami+OH&amp;year=2019" xr:uid="{C2AE3DF8-AC69-44C7-866E-DD2D4F3F717D}"/>
    <hyperlink ref="L290" r:id="rId206" display="https://barttorvik.com/team.php?team=Louisiana+Monroe&amp;year=2019" xr:uid="{F9A795E7-2B6F-4E32-AFAF-9F8B0D2194D7}"/>
    <hyperlink ref="L292" r:id="rId207" display="https://barttorvik.com/team.php?team=Holy+Cross&amp;year=2019" xr:uid="{C6510227-3E19-463E-94E7-C90F33EF19A4}"/>
    <hyperlink ref="L294" r:id="rId208" display="https://barttorvik.com/team.php?team=Coastal+Carolina&amp;year=2019" xr:uid="{F88612D5-CC22-4AC9-8C9F-2115AAC437E4}"/>
    <hyperlink ref="L296" r:id="rId209" display="https://barttorvik.com/team.php?team=Abilene+Christian&amp;year=2019" xr:uid="{3DC2E16D-BCA5-4D68-8824-FDDE49CE932B}"/>
    <hyperlink ref="L297" r:id="rId210" display="https://barttorvik.com/team.php?team=Abilene+Christian&amp;year=2019" xr:uid="{DC23BADA-7023-48B5-81E1-2BD161C2FEA8}"/>
    <hyperlink ref="L298" r:id="rId211" display="https://barttorvik.com/team.php?team=Boise+St.&amp;year=2019" xr:uid="{5C4DA557-6A85-43D8-A0BB-2AF7A7173176}"/>
    <hyperlink ref="L300" r:id="rId212" display="https://barttorvik.com/team.php?team=Marshall&amp;year=2019" xr:uid="{293FE233-D0D4-4149-B1C9-1B236147730E}"/>
    <hyperlink ref="L302" r:id="rId213" display="https://barttorvik.com/team.php?team=Louisiana+Lafayette&amp;year=2019" xr:uid="{BFEBE4F6-BF0C-4410-A25D-01A9B7F5BC91}"/>
    <hyperlink ref="L304" r:id="rId214" display="https://barttorvik.com/team.php?team=Wake+Forest&amp;year=2019" xr:uid="{0D23ED87-161C-4EAE-873E-B95A22847F4E}"/>
    <hyperlink ref="M306" r:id="rId215" display="https://barttorvik.com/trank.php?&amp;begin=20181101&amp;end=20190311&amp;conlimit=All&amp;year=2019&amp;top=0&amp;venue=All&amp;type=N&amp;mingames=0&amp;quad=5&amp;rpi=" xr:uid="{F7283553-3AE1-4775-97BB-6D5A40EA06B8}"/>
    <hyperlink ref="L307" r:id="rId216" display="https://barttorvik.com/team.php?team=Colgate&amp;year=2019" xr:uid="{4605D09B-D26E-459B-BE45-3CF6F46799C8}"/>
    <hyperlink ref="L308" r:id="rId217" display="https://barttorvik.com/team.php?team=Colgate&amp;year=2019" xr:uid="{2340AC2A-C33D-48C4-BBA5-B9353DA39CDD}"/>
    <hyperlink ref="L309" r:id="rId218" display="https://barttorvik.com/team.php?team=Massachusetts&amp;year=2019" xr:uid="{F2DD3024-23F6-410C-B4CB-B9E7D0430C38}"/>
    <hyperlink ref="L311" r:id="rId219" display="https://barttorvik.com/team.php?team=UNLV&amp;year=2019" xr:uid="{54D37EC0-BE81-4876-904D-851BF672C0C6}"/>
    <hyperlink ref="L313" r:id="rId220" display="https://barttorvik.com/team.php?team=North+Florida&amp;year=2019" xr:uid="{99CFEA3C-6184-4AAA-BD21-2737BBADAD98}"/>
    <hyperlink ref="L315" r:id="rId221" display="https://barttorvik.com/team.php?team=Utah&amp;year=2019" xr:uid="{B6BD9EB9-A115-4452-83A7-413731C43A8F}"/>
    <hyperlink ref="L317" r:id="rId222" display="https://barttorvik.com/team.php?team=Ohio&amp;year=2019" xr:uid="{1EDCF7C7-4932-4F5C-9B1E-EDDF6E9EDC3D}"/>
    <hyperlink ref="L319" r:id="rId223" display="https://barttorvik.com/team.php?team=Montana&amp;year=2019" xr:uid="{77CA742B-FFFF-4E8E-B966-6CF04159E777}"/>
    <hyperlink ref="L320" r:id="rId224" display="https://barttorvik.com/team.php?team=Montana&amp;year=2019" xr:uid="{979012D6-6159-4DD0-9998-1399659D0353}"/>
    <hyperlink ref="L321" r:id="rId225" display="https://barttorvik.com/team.php?team=Stanford&amp;year=2019" xr:uid="{C923478F-B4A9-4240-B04C-625343AD1128}"/>
    <hyperlink ref="L323" r:id="rId226" display="https://barttorvik.com/team.php?team=Rider&amp;year=2019" xr:uid="{028D1AA0-A975-4937-A6C0-4E9CA1F225DC}"/>
    <hyperlink ref="L325" r:id="rId227" display="https://barttorvik.com/team.php?team=IUPUI&amp;year=2019" xr:uid="{5B05516A-6500-4443-A80A-5ED0638C581D}"/>
    <hyperlink ref="L327" r:id="rId228" display="https://barttorvik.com/team.php?team=Northern+Illinois&amp;year=2019" xr:uid="{B72609B6-5223-438C-817F-819F8C25D80A}"/>
    <hyperlink ref="L329" r:id="rId229" display="https://barttorvik.com/team.php?team=Stony+Brook&amp;year=2019" xr:uid="{C631C8A0-B716-447C-BC6D-6462731A8B50}"/>
    <hyperlink ref="L331" r:id="rId230" display="https://barttorvik.com/team.php?team=Gardner+Webb&amp;year=2019" xr:uid="{F6AB0909-CCA4-4F4C-97DD-7457B82A2BD0}"/>
    <hyperlink ref="L332" r:id="rId231" display="https://barttorvik.com/team.php?team=Gardner+Webb&amp;year=2019" xr:uid="{6EB9E3E1-4BD8-4379-AF98-305D90E9D0A6}"/>
    <hyperlink ref="L333" r:id="rId232" display="https://barttorvik.com/team.php?team=The+Citadel&amp;year=2019" xr:uid="{B9F2AA86-79FA-4FC7-B3F0-49CB90ACA1D1}"/>
    <hyperlink ref="L335" r:id="rId233" display="https://barttorvik.com/team.php?team=Southern+Illinois&amp;year=2019" xr:uid="{00903F7E-E6D0-4E59-BDB0-5836F9604D47}"/>
    <hyperlink ref="L337" r:id="rId234" display="https://barttorvik.com/team.php?team=Green+Bay&amp;year=2019" xr:uid="{87EBFC28-6644-454E-ACE8-1084822B26A4}"/>
    <hyperlink ref="L339" r:id="rId235" display="https://barttorvik.com/team.php?team=Winthrop&amp;year=2019" xr:uid="{05871DE4-1347-4E1E-9240-2D7EA8CA8F62}"/>
    <hyperlink ref="L341" r:id="rId236" display="https://barttorvik.com/team.php?team=Duquesne&amp;year=2019" xr:uid="{DCCD458C-9DCD-4896-8B53-CE7C9A43A09F}"/>
    <hyperlink ref="L343" r:id="rId237" display="https://barttorvik.com/team.php?team=Bucknell&amp;year=2019" xr:uid="{94A8375E-53B7-4F5F-A273-47B0CFBA6839}"/>
    <hyperlink ref="L345" r:id="rId238" display="https://barttorvik.com/team.php?team=NJIT&amp;year=2019" xr:uid="{BA982CAA-D206-4743-8BF8-F63CD60C06F6}"/>
    <hyperlink ref="L347" r:id="rId239" display="https://barttorvik.com/team.php?team=Richmond&amp;year=2019" xr:uid="{26EA5A4E-6B2F-43FF-A8B7-BF315AA2233F}"/>
    <hyperlink ref="L349" r:id="rId240" display="https://barttorvik.com/team.php?team=Florida+Atlantic&amp;year=2019" xr:uid="{F401A9E8-A92D-4D0C-BB77-707661884A91}"/>
    <hyperlink ref="L351" r:id="rId241" display="https://barttorvik.com/team.php?team=Fordham&amp;year=2019" xr:uid="{729E613D-CF1B-4262-9941-18CB47028A34}"/>
    <hyperlink ref="L353" r:id="rId242" display="https://barttorvik.com/team.php?team=UC+Santa+Barbara&amp;year=2019" xr:uid="{BC8CE7B3-FEA3-4E42-AC11-FA72806A4E7A}"/>
    <hyperlink ref="L355" r:id="rId243" display="https://barttorvik.com/team.php?team=Bradley&amp;year=2019" xr:uid="{AB4F4C79-9C61-4697-951E-E94500A18124}"/>
    <hyperlink ref="L356" r:id="rId244" display="https://barttorvik.com/team.php?team=Bradley&amp;year=2019" xr:uid="{4D9D7D41-3F97-46EE-915F-D63F24816427}"/>
    <hyperlink ref="M357" r:id="rId245" display="https://barttorvik.com/trank.php?&amp;begin=20181101&amp;end=20190311&amp;conlimit=All&amp;year=2019&amp;top=0&amp;venue=All&amp;type=N&amp;mingames=0&amp;quad=5&amp;rpi=" xr:uid="{4DC84AF9-6F11-47FD-AD2C-4D43B843FE90}"/>
    <hyperlink ref="L358" r:id="rId246" display="https://barttorvik.com/team.php?team=George+Mason&amp;year=2019" xr:uid="{376DF9A3-B97F-4A5C-AA56-9BB8AD1A6B26}"/>
    <hyperlink ref="L360" r:id="rId247" display="https://barttorvik.com/team.php?team=Mercer&amp;year=2019" xr:uid="{C2884B0D-A7F4-4F0B-8F9E-39AE2244299C}"/>
    <hyperlink ref="L362" r:id="rId248" display="https://barttorvik.com/team.php?team=Troy&amp;year=2019" xr:uid="{7997CFE5-8C54-468F-BFB6-38C3C664C365}"/>
    <hyperlink ref="L364" r:id="rId249" display="https://barttorvik.com/team.php?team=Central+Michigan&amp;year=2019" xr:uid="{0CA58629-146D-495F-B35E-D37BC953F8E6}"/>
    <hyperlink ref="L366" r:id="rId250" display="https://barttorvik.com/team.php?team=Western+Michigan&amp;year=2019" xr:uid="{1A409D59-71CD-40F2-ADBA-B0ED9B0EBE3F}"/>
    <hyperlink ref="L368" r:id="rId251" display="https://barttorvik.com/team.php?team=Washington+St.&amp;year=2019" xr:uid="{79B7F017-B2BB-49BC-B4BA-15FA6EFC0702}"/>
    <hyperlink ref="L370" r:id="rId252" display="https://barttorvik.com/team.php?team=Bowling+Green&amp;year=2019" xr:uid="{21318497-D4ED-41F2-A91D-A8969DAA0E2A}"/>
    <hyperlink ref="L372" r:id="rId253" display="https://barttorvik.com/team.php?team=Marist&amp;year=2019" xr:uid="{E1138985-67B7-445F-B01D-EA1B798CD75B}"/>
    <hyperlink ref="L374" r:id="rId254" display="https://barttorvik.com/team.php?team=UAB&amp;year=2019" xr:uid="{CEB9FF44-91C1-411C-B17D-2FB0075DD9CC}"/>
    <hyperlink ref="L376" r:id="rId255" display="https://barttorvik.com/team.php?team=St.+Bonaventure&amp;year=2019" xr:uid="{D56AAAFD-EF53-4BBA-8F61-7F0DFAD1E697}"/>
    <hyperlink ref="L378" r:id="rId256" display="https://barttorvik.com/team.php?team=Cal+Baptist&amp;year=2019" xr:uid="{AD22B2CB-50E2-44BC-91B3-214ED1D85AF3}"/>
    <hyperlink ref="L380" r:id="rId257" display="https://barttorvik.com/team.php?team=Appalachian+St.&amp;year=2019" xr:uid="{D9A12761-2314-4FD0-BB25-A55531A585F5}"/>
    <hyperlink ref="L382" r:id="rId258" display="https://barttorvik.com/team.php?team=Cal+St.+Fullerton&amp;year=2019" xr:uid="{CBDEF0C2-5FC4-47CE-9557-A48677E77168}"/>
    <hyperlink ref="L384" r:id="rId259" display="https://barttorvik.com/team.php?team=Little+Rock&amp;year=2019" xr:uid="{D7DF2F3C-189A-41E2-9B93-F37E117E58AB}"/>
    <hyperlink ref="L386" r:id="rId260" display="https://barttorvik.com/team.php?team=UTSA&amp;year=2019" xr:uid="{0C6146C8-1CBB-4EE3-8EFA-8A947706249E}"/>
    <hyperlink ref="L388" r:id="rId261" display="https://barttorvik.com/team.php?team=Evansville&amp;year=2019" xr:uid="{C4D26019-B0B2-4701-80B1-B4DF5EBB7508}"/>
    <hyperlink ref="L390" r:id="rId262" display="https://barttorvik.com/team.php?team=South+Dakota&amp;year=2019" xr:uid="{6FF36E1B-2808-4024-B4CD-7CBB8A611864}"/>
    <hyperlink ref="L392" r:id="rId263" display="https://barttorvik.com/team.php?team=Northern+Colorado&amp;year=2019" xr:uid="{A760C455-D97B-4955-8D57-2E08B0294DAB}"/>
    <hyperlink ref="L394" r:id="rId264" display="https://barttorvik.com/team.php?team=Boston+University&amp;year=2019" xr:uid="{9E586343-0970-4676-9AA0-7BAD7B1268E3}"/>
    <hyperlink ref="L396" r:id="rId265" display="https://barttorvik.com/team.php?team=Pacific&amp;year=2019" xr:uid="{29C56A0E-D89A-469D-BC28-B40C8AAE4D3E}"/>
    <hyperlink ref="L398" r:id="rId266" display="https://barttorvik.com/team.php?team=American&amp;year=2019" xr:uid="{BEE2BC40-B4A5-47B6-AE2F-A90CFF28E56A}"/>
    <hyperlink ref="L400" r:id="rId267" display="https://barttorvik.com/team.php?team=Pepperdine&amp;year=2019" xr:uid="{334458A3-5490-489F-976A-D0F58BBF42A3}"/>
    <hyperlink ref="L402" r:id="rId268" display="https://barttorvik.com/team.php?team=Nebraska+Omaha&amp;year=2019" xr:uid="{89BD2DF1-3858-426C-A310-CA7FEDE1B960}"/>
    <hyperlink ref="L404" r:id="rId269" display="https://barttorvik.com/team.php?team=Dartmouth&amp;year=2019" xr:uid="{EAEEDE6B-FD60-41BD-9D73-2035EDF876D5}"/>
    <hyperlink ref="L406" r:id="rId270" display="https://barttorvik.com/team.php?team=Long+Beach+St.&amp;year=2019" xr:uid="{72BAC57A-842F-4162-8920-938DB9D497C1}"/>
    <hyperlink ref="M408" r:id="rId271" display="https://barttorvik.com/trank.php?&amp;begin=20181101&amp;end=20190311&amp;conlimit=All&amp;year=2019&amp;top=0&amp;venue=All&amp;type=N&amp;mingames=0&amp;quad=5&amp;rpi=" xr:uid="{0E767D21-02D1-486B-AACA-44A7EE0E841D}"/>
    <hyperlink ref="L409" r:id="rId272" display="https://barttorvik.com/team.php?team=Sam+Houston+St.&amp;year=2019" xr:uid="{4500D0EF-AFDA-4ADE-9DDC-46B5B78286D1}"/>
    <hyperlink ref="L411" r:id="rId273" display="https://barttorvik.com/team.php?team=Hartford&amp;year=2019" xr:uid="{C964C778-9D2C-44BC-B1A6-9A3B7C7C23A0}"/>
    <hyperlink ref="L413" r:id="rId274" display="https://barttorvik.com/team.php?team=Texas+Southern&amp;year=2019" xr:uid="{2B2240B4-6164-42EA-9EF6-DC351E10BFAE}"/>
    <hyperlink ref="L415" r:id="rId275" display="https://barttorvik.com/team.php?team=Hawaii&amp;year=2019" xr:uid="{03B41D11-3CBA-47F4-9C77-6D98E94D816D}"/>
    <hyperlink ref="L417" r:id="rId276" display="https://barttorvik.com/team.php?team=Presbyterian&amp;year=2019" xr:uid="{6BE24115-1DFB-456D-A9FA-06216FC19E54}"/>
    <hyperlink ref="L419" r:id="rId277" display="https://barttorvik.com/team.php?team=North+Dakota+St.&amp;year=2019" xr:uid="{DA258171-ED53-4707-9505-C77F995009FC}"/>
    <hyperlink ref="L420" r:id="rId278" display="https://barttorvik.com/team.php?team=North+Dakota+St.&amp;year=2019" xr:uid="{61BED916-FB48-43AA-9D6C-36B816334989}"/>
    <hyperlink ref="L421" r:id="rId279" display="https://barttorvik.com/team.php?team=Princeton&amp;year=2019" xr:uid="{30BD21AF-7A56-4164-B79B-F9EF2A5CE707}"/>
    <hyperlink ref="L423" r:id="rId280" display="https://barttorvik.com/team.php?team=Fort+Wayne&amp;year=2019" xr:uid="{E92195D8-7697-4F30-B5C4-4CCF240DB381}"/>
    <hyperlink ref="L425" r:id="rId281" display="https://barttorvik.com/team.php?team=Cal+St.+Bakersfield&amp;year=2019" xr:uid="{28BC0403-AD39-4311-9BFA-F959881983A2}"/>
    <hyperlink ref="L427" r:id="rId282" display="https://barttorvik.com/team.php?team=UTEP&amp;year=2019" xr:uid="{BC099841-AE7E-4637-B143-A16D2734480B}"/>
    <hyperlink ref="L429" r:id="rId283" display="https://barttorvik.com/team.php?team=Santa+Clara&amp;year=2019" xr:uid="{C9B7DB1F-7314-427C-B39A-2712D94987C8}"/>
    <hyperlink ref="L431" r:id="rId284" display="https://barttorvik.com/team.php?team=Western+Illinois&amp;year=2019" xr:uid="{511353B7-1E5C-4875-BDC9-4D2F786D26CC}"/>
    <hyperlink ref="L433" r:id="rId285" display="https://barttorvik.com/team.php?team=Lamar&amp;year=2019" xr:uid="{9D4E9D54-2175-4CB1-900F-F8AC2A724E8F}"/>
    <hyperlink ref="L435" r:id="rId286" display="https://barttorvik.com/team.php?team=Idaho+St.&amp;year=2019" xr:uid="{B76E427D-B459-4FD8-9E0F-5C37557D0EF5}"/>
    <hyperlink ref="L437" r:id="rId287" display="https://barttorvik.com/team.php?team=FIU&amp;year=2019" xr:uid="{810126BA-AB85-467A-94EF-A4D5B3C09741}"/>
    <hyperlink ref="L439" r:id="rId288" display="https://barttorvik.com/team.php?team=Missouri+St.&amp;year=2019" xr:uid="{1BD5475C-43F4-47EC-B2C4-B505AC660898}"/>
    <hyperlink ref="L441" r:id="rId289" display="https://barttorvik.com/team.php?team=Illinois+St.&amp;year=2019" xr:uid="{389621EA-D324-4710-9DD2-CF0B3A2FC09F}"/>
    <hyperlink ref="L443" r:id="rId290" display="https://barttorvik.com/team.php?team=Illinois+Chicago&amp;year=2019" xr:uid="{CA1DAFBE-F651-429D-B8B3-21EBC9F1D26D}"/>
    <hyperlink ref="L445" r:id="rId291" display="https://barttorvik.com/team.php?team=Central+Connecticut&amp;year=2019" xr:uid="{C21D5C06-B998-471C-A047-5D511ADDFBC0}"/>
    <hyperlink ref="L447" r:id="rId292" display="https://barttorvik.com/team.php?team=High+Point&amp;year=2019" xr:uid="{20FDC1DC-5B9A-40B8-AC37-7E9AACB050AD}"/>
    <hyperlink ref="L449" r:id="rId293" display="https://barttorvik.com/team.php?team=UNC+Wilmington&amp;year=2019" xr:uid="{051C72B0-D2C2-4FD2-AD1A-E8B676F4FD55}"/>
    <hyperlink ref="L451" r:id="rId294" display="https://barttorvik.com/team.php?team=Oakland&amp;year=2019" xr:uid="{1B3E6EAB-848D-44B0-9ABE-6A6CC86627D3}"/>
    <hyperlink ref="L453" r:id="rId295" display="https://barttorvik.com/team.php?team=UT+Rio+Grande+Valley&amp;year=2019" xr:uid="{5B5D2DDD-F71F-4FF9-885C-1E4510E9535E}"/>
    <hyperlink ref="L455" r:id="rId296" display="https://barttorvik.com/team.php?team=Weber+St.&amp;year=2019" xr:uid="{EE8655DA-00B6-47D7-B091-76F8F8D4342B}"/>
    <hyperlink ref="L457" r:id="rId297" display="https://barttorvik.com/team.php?team=Sacramento+St.&amp;year=2019" xr:uid="{6958D676-2ED1-432E-BA43-97186A4A5964}"/>
    <hyperlink ref="M459" r:id="rId298" display="https://barttorvik.com/trank.php?&amp;begin=20181101&amp;end=20190311&amp;conlimit=All&amp;year=2019&amp;top=0&amp;venue=All&amp;type=N&amp;mingames=0&amp;quad=5&amp;rpi=" xr:uid="{0B59B0D2-D0A0-47F3-A4D0-73FD269F4A6A}"/>
    <hyperlink ref="L460" r:id="rId299" display="https://barttorvik.com/team.php?team=California&amp;year=2019" xr:uid="{7E19DB67-D24D-4E10-A9BA-B908D87CE560}"/>
    <hyperlink ref="L462" r:id="rId300" display="https://barttorvik.com/team.php?team=Detroit&amp;year=2019" xr:uid="{65D466BB-E2FB-444A-83C7-3DDED16F348D}"/>
    <hyperlink ref="L464" r:id="rId301" display="https://barttorvik.com/team.php?team=Cleveland+St.&amp;year=2019" xr:uid="{C569AC9F-B625-438D-AE17-952402034D0C}"/>
    <hyperlink ref="L466" r:id="rId302" display="https://barttorvik.com/team.php?team=Stephen+F.+Austin&amp;year=2019" xr:uid="{91420A69-BC81-4E4D-83DF-753C03F538BB}"/>
    <hyperlink ref="L468" r:id="rId303" display="https://barttorvik.com/team.php?team=New+Mexico&amp;year=2019" xr:uid="{977D42E6-E8F5-4EE8-81B2-8F4527BB3305}"/>
    <hyperlink ref="L470" r:id="rId304" display="https://barttorvik.com/team.php?team=Canisius&amp;year=2019" xr:uid="{3A8B2930-608C-4615-8493-9EEF7492EA9A}"/>
    <hyperlink ref="L472" r:id="rId305" display="https://barttorvik.com/team.php?team=Tulane&amp;year=2019" xr:uid="{2F17ED54-466B-4486-86CF-9CD48D0412E3}"/>
    <hyperlink ref="L474" r:id="rId306" display="https://barttorvik.com/team.php?team=Columbia&amp;year=2019" xr:uid="{CA7AB237-3457-4F49-8F7F-831FD7064819}"/>
    <hyperlink ref="L476" r:id="rId307" display="https://barttorvik.com/team.php?team=UT+Arlington&amp;year=2019" xr:uid="{ECE74BBC-514F-4B31-A13A-20346B80E1C8}"/>
    <hyperlink ref="L478" r:id="rId308" display="https://barttorvik.com/team.php?team=East+Carolina&amp;year=2019" xr:uid="{5A17AF44-6716-478D-BAA6-8D53584B7498}"/>
    <hyperlink ref="L480" r:id="rId309" display="https://barttorvik.com/team.php?team=Eastern+Kentucky&amp;year=2019" xr:uid="{3BE0A4BB-6E16-4B2E-A94A-B07E53C82DE7}"/>
    <hyperlink ref="L482" r:id="rId310" display="https://barttorvik.com/team.php?team=William+%26+Mary&amp;year=2019" xr:uid="{CE7B0DE3-4EBA-44ED-8A73-4695AFC80562}"/>
    <hyperlink ref="L484" r:id="rId311" display="https://barttorvik.com/team.php?team=Drexel&amp;year=2019" xr:uid="{397893C8-6CE8-4230-9BA8-BE91A4696859}"/>
    <hyperlink ref="L486" r:id="rId312" display="https://barttorvik.com/team.php?team=Southern+Utah&amp;year=2019" xr:uid="{917B1AF9-F501-4F77-B6B2-7E5A8A2C98BC}"/>
    <hyperlink ref="L488" r:id="rId313" display="https://barttorvik.com/team.php?team=Colorado+St.&amp;year=2019" xr:uid="{85C798E4-A5E0-4519-8AC3-3377375E4F36}"/>
    <hyperlink ref="L490" r:id="rId314" display="https://barttorvik.com/team.php?team=Air+Force&amp;year=2019" xr:uid="{73B07295-0F0D-44F9-B097-BC288FEC540B}"/>
    <hyperlink ref="L492" r:id="rId315" display="https://barttorvik.com/team.php?team=Fairleigh+Dickinson&amp;year=2019" xr:uid="{71E526BC-CD63-46F9-AC08-E22E5E457F2E}"/>
    <hyperlink ref="L493" r:id="rId316" display="https://barttorvik.com/team.php?team=Fairleigh+Dickinson&amp;year=2019" xr:uid="{8BAEF109-2DD1-40DA-A838-87B3782A988B}"/>
    <hyperlink ref="L494" r:id="rId317" display="https://barttorvik.com/team.php?team=Longwood&amp;year=2019" xr:uid="{560652F8-743F-4413-9430-128E117D3BA5}"/>
    <hyperlink ref="L496" r:id="rId318" display="https://barttorvik.com/team.php?team=Delaware&amp;year=2019" xr:uid="{EC85D757-FD32-4E8C-87CB-17DA12ED5514}"/>
    <hyperlink ref="L498" r:id="rId319" display="https://barttorvik.com/team.php?team=Cornell&amp;year=2019" xr:uid="{F63E0568-8485-402C-805F-663150731F03}"/>
    <hyperlink ref="L500" r:id="rId320" display="https://barttorvik.com/team.php?team=Valparaiso&amp;year=2019" xr:uid="{D595EA2E-CF14-4316-A345-31FD2A09B1B8}"/>
    <hyperlink ref="L502" r:id="rId321" display="https://barttorvik.com/team.php?team=Arkansas+St.&amp;year=2019" xr:uid="{2ECF92C1-2D86-4A13-A80E-D11A85BCA647}"/>
    <hyperlink ref="L504" r:id="rId322" display="https://barttorvik.com/team.php?team=UMBC&amp;year=2019" xr:uid="{91920CBB-CE26-4E12-A485-96173F0D18F2}"/>
    <hyperlink ref="L506" r:id="rId323" display="https://barttorvik.com/team.php?team=Florida+Gulf+Coast&amp;year=2019" xr:uid="{E6FF0A98-311C-4060-B78F-8059CD6075FD}"/>
    <hyperlink ref="L508" r:id="rId324" display="https://barttorvik.com/team.php?team=South+Alabama&amp;year=2019" xr:uid="{5038AC37-4693-48F4-9513-1E32537200A8}"/>
    <hyperlink ref="M510" r:id="rId325" display="https://barttorvik.com/trank.php?&amp;begin=20181101&amp;end=20190311&amp;conlimit=All&amp;year=2019&amp;top=0&amp;venue=All&amp;type=N&amp;mingames=0&amp;quad=5&amp;rpi=" xr:uid="{E2A61316-D677-48B0-AAB1-8AFDB8D9240C}"/>
    <hyperlink ref="L511" r:id="rId326" display="https://barttorvik.com/team.php?team=Hampton&amp;year=2019" xr:uid="{9F9AE4D4-3A19-4EFA-ABFA-04560AA2C17C}"/>
    <hyperlink ref="L513" r:id="rId327" display="https://barttorvik.com/team.php?team=Southeast+Missouri+St.&amp;year=2019" xr:uid="{79C7B299-DEE7-4A44-A208-88F0539B3B4B}"/>
    <hyperlink ref="L515" r:id="rId328" display="https://barttorvik.com/team.php?team=Texas+A%26M+Corpus+Chris&amp;year=2019" xr:uid="{B800ED92-5868-4B53-A65A-1A7E48613743}"/>
    <hyperlink ref="L517" r:id="rId329" display="https://barttorvik.com/team.php?team=Siena&amp;year=2019" xr:uid="{BA4E25BE-7FEA-4967-BE5E-3F88BC89AD8C}"/>
    <hyperlink ref="L519" r:id="rId330" display="https://barttorvik.com/team.php?team=Milwaukee&amp;year=2019" xr:uid="{A793536D-0A2F-4A09-A211-0884D17F8BD8}"/>
    <hyperlink ref="L521" r:id="rId331" display="https://barttorvik.com/team.php?team=Northern+Iowa&amp;year=2019" xr:uid="{F5A6A405-BD53-4562-86AF-FD022CD9ACDA}"/>
    <hyperlink ref="L523" r:id="rId332" display="https://barttorvik.com/team.php?team=Fairfield&amp;year=2019" xr:uid="{7A8858CE-EE7F-43FF-B8F6-9433554001A3}"/>
    <hyperlink ref="L525" r:id="rId333" display="https://barttorvik.com/team.php?team=St.+Francis+PA&amp;year=2019" xr:uid="{528CFA4E-71F1-4C81-AB20-FDCC0F36E52B}"/>
    <hyperlink ref="L527" r:id="rId334" display="https://barttorvik.com/team.php?team=Morehead+St.&amp;year=2019" xr:uid="{28AE2642-4D22-4816-8CDE-6BC99E5543DF}"/>
    <hyperlink ref="L529" r:id="rId335" display="https://barttorvik.com/team.php?team=Campbell&amp;year=2019" xr:uid="{29E90995-5E51-49BD-A9F3-7A348FE1F2B2}"/>
    <hyperlink ref="L531" r:id="rId336" display="https://barttorvik.com/team.php?team=Central+Arkansas&amp;year=2019" xr:uid="{62C9683D-E825-4CBB-B2F4-9862F8385FB7}"/>
    <hyperlink ref="L533" r:id="rId337" display="https://barttorvik.com/team.php?team=Houston+Christian&amp;year=2019" xr:uid="{EC6EED80-67F5-4D29-8FA6-9470B4AF4106}"/>
    <hyperlink ref="L535" r:id="rId338" display="https://barttorvik.com/team.php?team=Charleston+Southern&amp;year=2019" xr:uid="{C439A188-5A4F-4F08-8983-DFAE71E7EB07}"/>
    <hyperlink ref="L537" r:id="rId339" display="https://barttorvik.com/team.php?team=UMass+Lowell&amp;year=2019" xr:uid="{C90607DF-E285-4049-A527-F273C0041B55}"/>
    <hyperlink ref="L539" r:id="rId340" display="https://barttorvik.com/team.php?team=Cal+St.+Northridge&amp;year=2019" xr:uid="{B107E114-8110-4C47-B3D8-61C707A3D448}"/>
    <hyperlink ref="L541" r:id="rId341" display="https://barttorvik.com/team.php?team=Wagner&amp;year=2019" xr:uid="{D59A2F33-B3F1-439E-B99D-4FB2DE3ECD2A}"/>
    <hyperlink ref="L543" r:id="rId342" display="https://barttorvik.com/team.php?team=Eastern+Michigan&amp;year=2019" xr:uid="{4C9F587F-B409-447C-9E46-AF104C1211B0}"/>
    <hyperlink ref="L545" r:id="rId343" display="https://barttorvik.com/team.php?team=McNeese+St.&amp;year=2019" xr:uid="{55A96362-5FB8-4578-8D11-9D23E556DEDC}"/>
    <hyperlink ref="L547" r:id="rId344" display="https://barttorvik.com/team.php?team=UMKC&amp;year=2019" xr:uid="{4613B176-3904-4FD7-9792-19ED197FDE26}"/>
    <hyperlink ref="L549" r:id="rId345" display="https://barttorvik.com/team.php?team=George+Washington&amp;year=2019" xr:uid="{EB984887-1B19-4F5A-8E61-480EF2B06446}"/>
    <hyperlink ref="L551" r:id="rId346" display="https://barttorvik.com/team.php?team=Quinnipiac&amp;year=2019" xr:uid="{31EC6A0F-3075-4DC3-894A-0A5D470666BF}"/>
    <hyperlink ref="L553" r:id="rId347" display="https://barttorvik.com/team.php?team=Prairie+View+A%26M&amp;year=2019" xr:uid="{78004068-F867-4F23-AEA9-478E85553ECB}"/>
    <hyperlink ref="L554" r:id="rId348" display="https://barttorvik.com/team.php?team=Prairie+View+A%26M&amp;year=2019" xr:uid="{8DB182A1-311B-4952-861E-9209A9311C77}"/>
    <hyperlink ref="L555" r:id="rId349" display="https://barttorvik.com/team.php?team=LIU+Brooklyn&amp;year=2019" xr:uid="{D2A53DBB-A280-41E0-BBE9-37DAB0541CD6}"/>
    <hyperlink ref="L557" r:id="rId350" display="https://barttorvik.com/team.php?team=Rice&amp;year=2019" xr:uid="{2C2C76B1-F050-437D-8FF9-3FD73531C944}"/>
    <hyperlink ref="L559" r:id="rId351" display="https://barttorvik.com/team.php?team=Chattanooga&amp;year=2019" xr:uid="{EB895E5D-6AAA-43CD-8E51-8E6304F989ED}"/>
    <hyperlink ref="M561" r:id="rId352" display="https://barttorvik.com/trank.php?&amp;begin=20181101&amp;end=20190311&amp;conlimit=All&amp;year=2019&amp;top=0&amp;venue=All&amp;type=N&amp;mingames=0&amp;quad=5&amp;rpi=" xr:uid="{AB7DDDC3-22F7-4D5F-BE88-2B8DBAAD29DA}"/>
    <hyperlink ref="L562" r:id="rId353" display="https://barttorvik.com/team.php?team=Iona&amp;year=2019" xr:uid="{1735BAA4-18C4-4CC9-8576-39A0B03F51FF}"/>
    <hyperlink ref="L563" r:id="rId354" display="https://barttorvik.com/team.php?team=Iona&amp;year=2019" xr:uid="{A784CE91-93DF-4468-ABD7-A7CFDD6C9968}"/>
    <hyperlink ref="L564" r:id="rId355" display="https://barttorvik.com/team.php?team=Niagara&amp;year=2019" xr:uid="{A2C04395-58B3-470B-A207-955ACC386819}"/>
    <hyperlink ref="L566" r:id="rId356" display="https://barttorvik.com/team.php?team=UC+Davis&amp;year=2019" xr:uid="{8925C550-C3C4-45CA-9249-21C88AA37DD5}"/>
    <hyperlink ref="L568" r:id="rId357" display="https://barttorvik.com/team.php?team=La+Salle&amp;year=2019" xr:uid="{BE7AE070-7046-45FA-AF58-352D548A160E}"/>
    <hyperlink ref="L570" r:id="rId358" display="https://barttorvik.com/team.php?team=Albany&amp;year=2019" xr:uid="{7310908E-7B52-4507-807F-B1543212FF0C}"/>
    <hyperlink ref="L572" r:id="rId359" display="https://barttorvik.com/team.php?team=St.+Francis+NY&amp;year=2019" xr:uid="{FDC2FF7B-5B4A-4504-BA69-AD7E4AC51EF2}"/>
    <hyperlink ref="L574" r:id="rId360" display="https://barttorvik.com/team.php?team=Northern+Arizona&amp;year=2019" xr:uid="{2352ABA7-3CFA-4BA0-944E-862BF3F956D6}"/>
    <hyperlink ref="L576" r:id="rId361" display="https://barttorvik.com/team.php?team=Robert+Morris&amp;year=2019" xr:uid="{D906D068-662F-4259-85AA-3BE77D4A8CA1}"/>
    <hyperlink ref="L578" r:id="rId362" display="https://barttorvik.com/team.php?team=North+Dakota&amp;year=2019" xr:uid="{26C10525-B093-499A-91E3-5AF65EEF77F9}"/>
    <hyperlink ref="L580" r:id="rId363" display="https://barttorvik.com/team.php?team=North+Carolina+A%26T&amp;year=2019" xr:uid="{BF764BA6-AA89-46F0-B2BE-04C89BCE061D}"/>
    <hyperlink ref="L582" r:id="rId364" display="https://barttorvik.com/team.php?team=Grambling+St.&amp;year=2019" xr:uid="{3F9EAFE6-E42B-4B58-B22F-93A670A47C4B}"/>
    <hyperlink ref="L584" r:id="rId365" display="https://barttorvik.com/team.php?team=Youngstown+St.&amp;year=2019" xr:uid="{94372B34-210F-48B6-A807-6811B0F474FB}"/>
    <hyperlink ref="L586" r:id="rId366" display="https://barttorvik.com/team.php?team=Morgan+St.&amp;year=2019" xr:uid="{7C023B6E-840B-46D3-9A74-1B72ED098A88}"/>
    <hyperlink ref="L588" r:id="rId367" display="https://barttorvik.com/team.php?team=Loyola+MD&amp;year=2019" xr:uid="{AA4F7343-5EFD-46FE-BFE6-0EDA94D6AD56}"/>
    <hyperlink ref="L590" r:id="rId368" display="https://barttorvik.com/team.php?team=Denver&amp;year=2019" xr:uid="{4CE8D7F4-AB6B-46AF-9F72-7AC37D53BCD6}"/>
    <hyperlink ref="L592" r:id="rId369" display="https://barttorvik.com/team.php?team=Towson&amp;year=2019" xr:uid="{828E63B2-8AFD-4619-89A5-47705C9C5796}"/>
    <hyperlink ref="L594" r:id="rId370" display="https://barttorvik.com/team.php?team=Nicholls+St.&amp;year=2019" xr:uid="{09E1D88B-140A-4DAF-9B81-FF8C14421050}"/>
    <hyperlink ref="L596" r:id="rId371" display="https://barttorvik.com/team.php?team=Bethune+Cookman&amp;year=2019" xr:uid="{2C8D2872-4D3B-483D-8229-8FD22AAF8D06}"/>
    <hyperlink ref="L598" r:id="rId372" display="https://barttorvik.com/team.php?team=Army&amp;year=2019" xr:uid="{5E789A54-33F8-4E18-BF99-FCCF2E7E4CFC}"/>
    <hyperlink ref="L600" r:id="rId373" display="https://barttorvik.com/team.php?team=Oral+Roberts&amp;year=2019" xr:uid="{39C742F1-44E8-46CE-ABE4-079B26F316E3}"/>
    <hyperlink ref="L602" r:id="rId374" display="https://barttorvik.com/team.php?team=Sacred+Heart&amp;year=2019" xr:uid="{C788535C-8DB7-4E9A-9100-78FE9FF6A8C1}"/>
    <hyperlink ref="L604" r:id="rId375" display="https://barttorvik.com/team.php?team=Middle+Tennessee&amp;year=2019" xr:uid="{4C16A0B8-7453-453B-9185-A3B2FD889C40}"/>
    <hyperlink ref="L606" r:id="rId376" display="https://barttorvik.com/team.php?team=North+Carolina+Central&amp;year=2019" xr:uid="{E99C4744-E1F8-471B-ADE4-02B5A02590B5}"/>
    <hyperlink ref="L607" r:id="rId377" display="https://barttorvik.com/team.php?team=North+Carolina+Central&amp;year=2019" xr:uid="{7B48F8D7-C785-4630-9482-BF787B63C529}"/>
    <hyperlink ref="L608" r:id="rId378" display="https://barttorvik.com/team.php?team=Portland&amp;year=2019" xr:uid="{D7DFD08D-1E39-4A58-A7CD-F37310D99973}"/>
    <hyperlink ref="L610" r:id="rId379" display="https://barttorvik.com/team.php?team=James+Madison&amp;year=2019" xr:uid="{90D66958-9F77-49AF-9678-4FED5FEC2A48}"/>
    <hyperlink ref="M612" r:id="rId380" display="https://barttorvik.com/trank.php?&amp;begin=20181101&amp;end=20190311&amp;conlimit=All&amp;year=2019&amp;top=0&amp;venue=All&amp;type=N&amp;mingames=0&amp;quad=5&amp;rpi=" xr:uid="{0B05E68C-F0FC-45E9-99E9-F46BB95A9206}"/>
    <hyperlink ref="L613" r:id="rId381" display="https://barttorvik.com/team.php?team=Jacksonville&amp;year=2019" xr:uid="{64C30E8A-23EA-4FA1-B66E-53FEE1D7F206}"/>
    <hyperlink ref="L615" r:id="rId382" display="https://barttorvik.com/team.php?team=Tennessee+Martin&amp;year=2019" xr:uid="{22CCEB0D-6AB6-46DB-BB1D-B656E7AD2063}"/>
    <hyperlink ref="L617" r:id="rId383" display="https://barttorvik.com/team.php?team=Howard&amp;year=2019" xr:uid="{CC6D47AC-D75C-4A07-B7AF-20D516D2F643}"/>
    <hyperlink ref="L619" r:id="rId384" display="https://barttorvik.com/team.php?team=Eastern+Illinois&amp;year=2019" xr:uid="{4D6C7F72-DDFC-4DC6-9FE6-D6E0E3D9F89E}"/>
    <hyperlink ref="L621" r:id="rId385" display="https://barttorvik.com/team.php?team=Idaho&amp;year=2019" xr:uid="{4FD75D75-1DE3-40DE-89AD-F4C43408C48C}"/>
    <hyperlink ref="L623" r:id="rId386" display="https://barttorvik.com/team.php?team=VMI&amp;year=2019" xr:uid="{D2E182AB-7799-49B6-8263-1897721C8BCD}"/>
    <hyperlink ref="L625" r:id="rId387" display="https://barttorvik.com/team.php?team=Jackson+St.&amp;year=2019" xr:uid="{6BB0C40F-CAB5-4007-8709-40252069C3EE}"/>
    <hyperlink ref="L627" r:id="rId388" display="https://barttorvik.com/team.php?team=Western+Carolina&amp;year=2019" xr:uid="{D4FA037B-64C0-4153-9135-16E7596C3128}"/>
    <hyperlink ref="L629" r:id="rId389" display="https://barttorvik.com/team.php?team=Eastern+Washington&amp;year=2019" xr:uid="{C73FA5B1-52DE-411E-9EFC-BBCC23347E97}"/>
    <hyperlink ref="L631" r:id="rId390" display="https://barttorvik.com/team.php?team=Monmouth&amp;year=2019" xr:uid="{BC6DA5C2-DC35-4A71-AE17-C16EEF9698EF}"/>
    <hyperlink ref="L633" r:id="rId391" display="https://barttorvik.com/team.php?team=Tennessee+St.&amp;year=2019" xr:uid="{7F1C6F51-B0AA-4734-98D7-0D179E6B7196}"/>
    <hyperlink ref="L635" r:id="rId392" display="https://barttorvik.com/team.php?team=Wyoming&amp;year=2019" xr:uid="{C6A10917-1B77-464A-A6C1-ADEB66F83CA2}"/>
    <hyperlink ref="L637" r:id="rId393" display="https://barttorvik.com/team.php?team=San+Jose+St.&amp;year=2019" xr:uid="{FD7230DE-0D44-47EA-A23C-FB4D3B23CDCD}"/>
    <hyperlink ref="L639" r:id="rId394" display="https://barttorvik.com/team.php?team=Mount+St.+Mary%27s&amp;year=2019" xr:uid="{85B683E5-29DC-4602-AFED-AE62478F3E4D}"/>
    <hyperlink ref="L641" r:id="rId395" display="https://barttorvik.com/team.php?team=Saint+Peter%27s&amp;year=2019" xr:uid="{783A8F4D-AE34-47D7-811C-62CEB3FBC68D}"/>
    <hyperlink ref="L643" r:id="rId396" display="https://barttorvik.com/team.php?team=Norfolk+St.&amp;year=2019" xr:uid="{37E5015A-2E8B-495F-B502-23668BA99C79}"/>
    <hyperlink ref="L645" r:id="rId397" display="https://barttorvik.com/team.php?team=UC+Riverside&amp;year=2019" xr:uid="{1383502A-721F-41B0-A414-1CC586C452F0}"/>
    <hyperlink ref="L647" r:id="rId398" display="https://barttorvik.com/team.php?team=Charlotte&amp;year=2019" xr:uid="{9FE137F6-0762-41E7-B90B-530FC0E80112}"/>
    <hyperlink ref="L649" r:id="rId399" display="https://barttorvik.com/team.php?team=Lafayette&amp;year=2019" xr:uid="{E6D5957C-8672-46B3-8AAC-FFBFC566A1F8}"/>
    <hyperlink ref="L651" r:id="rId400" display="https://barttorvik.com/team.php?team=Portland+St.&amp;year=2019" xr:uid="{740A092C-7DFC-44E8-9F50-8E9C638791BF}"/>
    <hyperlink ref="L653" r:id="rId401" display="https://barttorvik.com/team.php?team=Elon&amp;year=2019" xr:uid="{D736F315-4097-4D18-B812-FEFB3488BE64}"/>
    <hyperlink ref="L655" r:id="rId402" display="https://barttorvik.com/team.php?team=Navy&amp;year=2019" xr:uid="{FF5713E9-EA4B-4DDB-9291-91EDC5AE52CD}"/>
    <hyperlink ref="L657" r:id="rId403" display="https://barttorvik.com/team.php?team=Cal+Poly&amp;year=2019" xr:uid="{EEEF2BC5-E1C7-4860-AE21-BB4D272C7946}"/>
    <hyperlink ref="L659" r:id="rId404" display="https://barttorvik.com/team.php?team=Florida+A%26M&amp;year=2019" xr:uid="{337ED682-7734-42D9-A609-AF22B15FDFD9}"/>
    <hyperlink ref="L661" r:id="rId405" display="https://barttorvik.com/team.php?team=Incarnate+Word&amp;year=2019" xr:uid="{F426FA95-DFAE-483A-BE1A-EEC0043C07FC}"/>
    <hyperlink ref="M663" r:id="rId406" display="https://barttorvik.com/trank.php?&amp;begin=20181101&amp;end=20190311&amp;conlimit=All&amp;year=2019&amp;top=0&amp;venue=All&amp;type=N&amp;mingames=0&amp;quad=5&amp;rpi=" xr:uid="{3D05B125-75A0-4E38-9DA1-03297355CE93}"/>
    <hyperlink ref="L664" r:id="rId407" display="https://barttorvik.com/team.php?team=Binghamton&amp;year=2019" xr:uid="{AEF4AD89-C226-4B7F-9A81-F035D01E1989}"/>
    <hyperlink ref="L666" r:id="rId408" display="https://barttorvik.com/team.php?team=North+Alabama&amp;year=2019" xr:uid="{DA3CFB89-1B71-4DD6-BC08-6E57CF011B75}"/>
    <hyperlink ref="L668" r:id="rId409" display="https://barttorvik.com/team.php?team=New+Orleans&amp;year=2019" xr:uid="{D543BDEA-AEDB-4B96-AA3F-08D3AFEA00F6}"/>
    <hyperlink ref="L670" r:id="rId410" display="https://barttorvik.com/team.php?team=USC+Upstate&amp;year=2019" xr:uid="{E2DFC13A-68DE-4AC3-B489-ED0FD5383830}"/>
    <hyperlink ref="L672" r:id="rId411" display="https://barttorvik.com/team.php?team=Southeastern+Louisiana&amp;year=2019" xr:uid="{47659E5D-7DCB-4604-839F-8BEFE1E5D95B}"/>
    <hyperlink ref="L674" r:id="rId412" display="https://barttorvik.com/team.php?team=Southern&amp;year=2019" xr:uid="{8C8D9ED6-BA18-4AB2-86F8-79E3F24B43F1}"/>
    <hyperlink ref="L676" r:id="rId413" display="https://barttorvik.com/team.php?team=SIU+Edwardsville&amp;year=2019" xr:uid="{12A00BF4-64E1-4169-94B8-96560037BB4C}"/>
    <hyperlink ref="L678" r:id="rId414" display="https://barttorvik.com/team.php?team=Kennesaw+St.&amp;year=2019" xr:uid="{A2B46727-136F-44E2-A5A7-FA8966B48A1D}"/>
    <hyperlink ref="L680" r:id="rId415" display="https://barttorvik.com/team.php?team=South+Carolina+St.&amp;year=2019" xr:uid="{66C0FC96-C57B-435C-9C42-340B536FF069}"/>
    <hyperlink ref="L682" r:id="rId416" display="https://barttorvik.com/team.php?team=Stetson&amp;year=2019" xr:uid="{8DB33506-1561-4059-A870-817D45E90278}"/>
    <hyperlink ref="L684" r:id="rId417" display="https://barttorvik.com/team.php?team=Montana+St.&amp;year=2019" xr:uid="{D6DAD4B3-7EC0-4014-A1E7-8141D0057233}"/>
    <hyperlink ref="L686" r:id="rId418" display="https://barttorvik.com/team.php?team=Tennessee+Tech&amp;year=2019" xr:uid="{1F96C1A5-914A-43F0-A883-4F8F4521A012}"/>
    <hyperlink ref="L688" r:id="rId419" display="https://barttorvik.com/team.php?team=Alabama+St.&amp;year=2019" xr:uid="{43FF918A-33D8-4225-A24F-ED863C83CCE3}"/>
    <hyperlink ref="L690" r:id="rId420" display="https://barttorvik.com/team.php?team=Arkansas+Pine+Bluff&amp;year=2019" xr:uid="{72D6CDBF-C199-4FB3-9E85-31A08C82B3DE}"/>
    <hyperlink ref="L692" r:id="rId421" display="https://barttorvik.com/team.php?team=Bryant&amp;year=2019" xr:uid="{1D5B4043-4B07-4382-BF5C-4F47B5B88278}"/>
    <hyperlink ref="L694" r:id="rId422" display="https://barttorvik.com/team.php?team=Maine&amp;year=2019" xr:uid="{CBBD21A3-DF9E-4DD3-9F21-9E6738D77043}"/>
    <hyperlink ref="L696" r:id="rId423" display="https://barttorvik.com/team.php?team=Manhattan&amp;year=2019" xr:uid="{E60AD2AC-80EC-4A41-BE1E-A62D229E7369}"/>
    <hyperlink ref="L698" r:id="rId424" display="https://barttorvik.com/team.php?team=Alabama+A%26M&amp;year=2019" xr:uid="{16238286-E1C3-46AF-A7C8-44AC084E24C5}"/>
    <hyperlink ref="L700" r:id="rId425" display="https://barttorvik.com/team.php?team=Coppin+St.&amp;year=2019" xr:uid="{A0A4705C-99C5-455B-8B2A-1BA9D971524A}"/>
    <hyperlink ref="L702" r:id="rId426" display="https://barttorvik.com/team.php?team=Mississippi+Valley+St.&amp;year=2019" xr:uid="{4F966847-983A-438E-BF36-47A032200B14}"/>
    <hyperlink ref="L704" r:id="rId427" display="https://barttorvik.com/team.php?team=Alcorn+St.&amp;year=2019" xr:uid="{9AEB1791-BC97-422D-BF7A-F02550DD5FF4}"/>
    <hyperlink ref="L706" r:id="rId428" display="https://barttorvik.com/team.php?team=New+Hampshire&amp;year=2019" xr:uid="{CE2F3F31-2C58-46C0-931D-E8527EF0C848}"/>
    <hyperlink ref="L708" r:id="rId429" display="https://barttorvik.com/team.php?team=Northwestern+St.&amp;year=2019" xr:uid="{E22AECC1-CCFA-4F1F-ACBD-9987DC70F6B5}"/>
    <hyperlink ref="L710" r:id="rId430" display="https://barttorvik.com/team.php?team=Savannah+St.&amp;year=2019" xr:uid="{05635EB7-7F21-4B65-8202-98CF5E31B381}"/>
    <hyperlink ref="L712" r:id="rId431" display="https://barttorvik.com/team.php?team=Chicago+St.&amp;year=2019" xr:uid="{25C8CF38-FA61-4B47-98A1-52228F2E8D74}"/>
    <hyperlink ref="L714" r:id="rId432" display="https://barttorvik.com/team.php?team=UNC+Asheville&amp;year=2019" xr:uid="{2934304B-6763-40DF-850F-8715413BFF2A}"/>
    <hyperlink ref="L716" r:id="rId433" display="https://barttorvik.com/team.php?team=Delaware+St.&amp;year=2019" xr:uid="{FFAB6469-5ACE-41A4-8C50-0AE881B90936}"/>
    <hyperlink ref="L718" r:id="rId434" display="https://barttorvik.com/team.php?team=Maryland+Eastern+Shore&amp;year=2019" xr:uid="{577D77D5-A8AD-4235-BD6E-93962D8F9AEB}"/>
    <hyperlink ref="M720" r:id="rId435" display="https://barttorvik.com/trank.php?&amp;begin=20181101&amp;end=20190311&amp;conlimit=All&amp;year=2019&amp;top=0&amp;venue=All&amp;type=N&amp;mingames=0&amp;quad=5&amp;rpi=" xr:uid="{334FBF6B-BEAE-443A-BDE4-ACAD7303981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EA0A5-ABD2-44EF-BF47-32DFCC0A0340}">
  <dimension ref="A1:T721"/>
  <sheetViews>
    <sheetView workbookViewId="0">
      <selection activeCell="G3" sqref="G3"/>
    </sheetView>
  </sheetViews>
  <sheetFormatPr defaultRowHeight="15" x14ac:dyDescent="0.25"/>
  <cols>
    <col min="1" max="1" width="10.42578125" bestFit="1" customWidth="1"/>
    <col min="2" max="2" width="22.7109375" bestFit="1" customWidth="1"/>
    <col min="4" max="4" width="22.7109375" bestFit="1" customWidth="1"/>
  </cols>
  <sheetData>
    <row r="1" spans="1:20" ht="15.75" thickBot="1" x14ac:dyDescent="0.3">
      <c r="A1" t="s">
        <v>384</v>
      </c>
      <c r="B1" t="s">
        <v>385</v>
      </c>
      <c r="D1" t="s">
        <v>383</v>
      </c>
      <c r="E1" t="s">
        <v>15</v>
      </c>
      <c r="F1" t="s">
        <v>392</v>
      </c>
      <c r="I1" t="s">
        <v>30</v>
      </c>
      <c r="J1">
        <v>0.74199999999999999</v>
      </c>
      <c r="L1" t="s">
        <v>30</v>
      </c>
      <c r="M1">
        <v>0.74490000000000001</v>
      </c>
      <c r="O1" s="15" t="s">
        <v>22</v>
      </c>
      <c r="P1" s="16" t="s">
        <v>393</v>
      </c>
      <c r="S1" s="15" t="s">
        <v>22</v>
      </c>
      <c r="T1" s="16" t="s">
        <v>393</v>
      </c>
    </row>
    <row r="2" spans="1:20" x14ac:dyDescent="0.25">
      <c r="A2" t="str">
        <f>IF(B2=D2,"","CHECK NAME")</f>
        <v/>
      </c>
      <c r="B2" t="s">
        <v>30</v>
      </c>
      <c r="D2" t="s">
        <v>30</v>
      </c>
      <c r="E2">
        <v>0.74199999999999999</v>
      </c>
      <c r="F2">
        <v>73</v>
      </c>
      <c r="I2" t="s">
        <v>31</v>
      </c>
      <c r="J2">
        <v>0.30990000000000001</v>
      </c>
      <c r="L2" t="s">
        <v>31</v>
      </c>
      <c r="M2">
        <v>0.33189999999999997</v>
      </c>
      <c r="O2" s="17" t="s">
        <v>228</v>
      </c>
      <c r="P2" s="19">
        <v>0.98929999999999996</v>
      </c>
      <c r="S2" s="17" t="s">
        <v>228</v>
      </c>
      <c r="T2" s="19">
        <v>0.98650000000000004</v>
      </c>
    </row>
    <row r="3" spans="1:20" ht="15.75" thickBot="1" x14ac:dyDescent="0.3">
      <c r="A3" t="str">
        <f t="shared" ref="A3:A66" si="0">IF(B3=D3,"","CHECK NAME")</f>
        <v/>
      </c>
      <c r="B3" t="s">
        <v>31</v>
      </c>
      <c r="D3" t="s">
        <v>31</v>
      </c>
      <c r="E3">
        <v>0.30990000000000001</v>
      </c>
      <c r="F3">
        <v>239</v>
      </c>
      <c r="I3" t="s">
        <v>32</v>
      </c>
      <c r="J3">
        <v>0.61409999999999998</v>
      </c>
      <c r="L3" t="s">
        <v>32</v>
      </c>
      <c r="M3">
        <v>0.73309999999999997</v>
      </c>
      <c r="O3" s="18" t="s">
        <v>394</v>
      </c>
      <c r="P3" s="20">
        <v>1</v>
      </c>
      <c r="S3" s="18" t="s">
        <v>394</v>
      </c>
      <c r="T3" s="20">
        <v>1</v>
      </c>
    </row>
    <row r="4" spans="1:20" x14ac:dyDescent="0.25">
      <c r="A4" t="str">
        <f t="shared" si="0"/>
        <v/>
      </c>
      <c r="B4" t="s">
        <v>32</v>
      </c>
      <c r="D4" t="s">
        <v>32</v>
      </c>
      <c r="E4">
        <v>0.61409999999999998</v>
      </c>
      <c r="F4">
        <v>118</v>
      </c>
      <c r="I4" t="s">
        <v>33</v>
      </c>
      <c r="J4">
        <v>0.69430000000000003</v>
      </c>
      <c r="L4" t="s">
        <v>33</v>
      </c>
      <c r="M4">
        <v>0.7006</v>
      </c>
      <c r="O4" s="17" t="s">
        <v>360</v>
      </c>
      <c r="P4" s="19">
        <v>0.98299999999999998</v>
      </c>
      <c r="S4" s="17" t="s">
        <v>142</v>
      </c>
      <c r="T4" s="19">
        <v>0.97070000000000001</v>
      </c>
    </row>
    <row r="5" spans="1:20" ht="15.75" thickBot="1" x14ac:dyDescent="0.3">
      <c r="A5" t="str">
        <f t="shared" si="0"/>
        <v/>
      </c>
      <c r="B5" t="s">
        <v>33</v>
      </c>
      <c r="D5" t="s">
        <v>33</v>
      </c>
      <c r="E5">
        <v>0.69430000000000003</v>
      </c>
      <c r="F5">
        <v>90</v>
      </c>
      <c r="I5" t="s">
        <v>34</v>
      </c>
      <c r="J5">
        <v>5.1299999999999998E-2</v>
      </c>
      <c r="L5" t="s">
        <v>34</v>
      </c>
      <c r="M5">
        <v>5.1299999999999998E-2</v>
      </c>
      <c r="O5" s="18" t="s">
        <v>395</v>
      </c>
      <c r="P5" s="20">
        <v>2</v>
      </c>
      <c r="S5" s="18" t="s">
        <v>397</v>
      </c>
      <c r="T5" s="20">
        <v>2</v>
      </c>
    </row>
    <row r="6" spans="1:20" x14ac:dyDescent="0.25">
      <c r="A6" t="str">
        <f t="shared" si="0"/>
        <v/>
      </c>
      <c r="B6" t="s">
        <v>34</v>
      </c>
      <c r="D6" t="s">
        <v>34</v>
      </c>
      <c r="E6">
        <v>5.1299999999999998E-2</v>
      </c>
      <c r="F6">
        <v>344</v>
      </c>
      <c r="I6" t="s">
        <v>35</v>
      </c>
      <c r="J6">
        <v>8.8499999999999995E-2</v>
      </c>
      <c r="L6" t="s">
        <v>35</v>
      </c>
      <c r="M6">
        <v>5.79E-2</v>
      </c>
      <c r="O6" s="17" t="s">
        <v>325</v>
      </c>
      <c r="P6" s="21">
        <v>0.97609999999999997</v>
      </c>
      <c r="S6" s="17" t="s">
        <v>360</v>
      </c>
      <c r="T6" s="21">
        <v>0.96940000000000004</v>
      </c>
    </row>
    <row r="7" spans="1:20" ht="15.75" thickBot="1" x14ac:dyDescent="0.3">
      <c r="A7" t="str">
        <f t="shared" si="0"/>
        <v/>
      </c>
      <c r="B7" t="s">
        <v>35</v>
      </c>
      <c r="D7" t="s">
        <v>35</v>
      </c>
      <c r="E7">
        <v>8.8499999999999995E-2</v>
      </c>
      <c r="F7">
        <v>333</v>
      </c>
      <c r="I7" t="s">
        <v>36</v>
      </c>
      <c r="J7">
        <v>0.3911</v>
      </c>
      <c r="L7" t="s">
        <v>36</v>
      </c>
      <c r="M7">
        <v>0.3911</v>
      </c>
      <c r="O7" s="18" t="s">
        <v>396</v>
      </c>
      <c r="P7" s="22">
        <v>3</v>
      </c>
      <c r="S7" s="18" t="s">
        <v>395</v>
      </c>
      <c r="T7" s="22">
        <v>3</v>
      </c>
    </row>
    <row r="8" spans="1:20" x14ac:dyDescent="0.25">
      <c r="A8" t="str">
        <f t="shared" si="0"/>
        <v/>
      </c>
      <c r="B8" t="s">
        <v>36</v>
      </c>
      <c r="D8" t="s">
        <v>36</v>
      </c>
      <c r="E8">
        <v>0.3911</v>
      </c>
      <c r="F8">
        <v>209</v>
      </c>
      <c r="I8" t="s">
        <v>37</v>
      </c>
      <c r="J8">
        <v>0.04</v>
      </c>
      <c r="L8" t="s">
        <v>37</v>
      </c>
      <c r="M8">
        <v>3.5200000000000002E-2</v>
      </c>
      <c r="O8" s="17" t="s">
        <v>142</v>
      </c>
      <c r="P8" s="23">
        <v>0.9738</v>
      </c>
      <c r="S8" s="17" t="s">
        <v>119</v>
      </c>
      <c r="T8" s="415">
        <v>0.96360000000000001</v>
      </c>
    </row>
    <row r="9" spans="1:20" ht="15.75" thickBot="1" x14ac:dyDescent="0.3">
      <c r="A9" t="str">
        <f t="shared" si="0"/>
        <v/>
      </c>
      <c r="B9" t="s">
        <v>37</v>
      </c>
      <c r="D9" t="s">
        <v>37</v>
      </c>
      <c r="E9">
        <v>0.04</v>
      </c>
      <c r="F9">
        <v>349</v>
      </c>
      <c r="I9" t="s">
        <v>38</v>
      </c>
      <c r="J9">
        <v>0.61890000000000001</v>
      </c>
      <c r="L9" t="s">
        <v>38</v>
      </c>
      <c r="M9">
        <v>0.61890000000000001</v>
      </c>
      <c r="O9" s="18" t="s">
        <v>397</v>
      </c>
      <c r="P9" s="24">
        <v>4</v>
      </c>
      <c r="S9" s="18" t="s">
        <v>400</v>
      </c>
      <c r="T9" s="416">
        <v>4</v>
      </c>
    </row>
    <row r="10" spans="1:20" x14ac:dyDescent="0.25">
      <c r="A10" t="str">
        <f t="shared" si="0"/>
        <v/>
      </c>
      <c r="B10" t="s">
        <v>38</v>
      </c>
      <c r="D10" t="s">
        <v>38</v>
      </c>
      <c r="E10">
        <v>0.61890000000000001</v>
      </c>
      <c r="F10">
        <v>117</v>
      </c>
      <c r="I10" t="s">
        <v>39</v>
      </c>
      <c r="J10">
        <v>0.46560000000000001</v>
      </c>
      <c r="L10" t="s">
        <v>39</v>
      </c>
      <c r="M10">
        <v>0.52949999999999997</v>
      </c>
      <c r="O10" s="17" t="s">
        <v>131</v>
      </c>
      <c r="P10" s="25">
        <v>0.96809999999999996</v>
      </c>
      <c r="S10" s="17" t="s">
        <v>102</v>
      </c>
      <c r="T10" s="25">
        <v>0.96089999999999998</v>
      </c>
    </row>
    <row r="11" spans="1:20" ht="15.75" thickBot="1" x14ac:dyDescent="0.3">
      <c r="A11" t="str">
        <f t="shared" si="0"/>
        <v/>
      </c>
      <c r="B11" t="s">
        <v>39</v>
      </c>
      <c r="D11" t="s">
        <v>39</v>
      </c>
      <c r="E11">
        <v>0.46560000000000001</v>
      </c>
      <c r="F11">
        <v>184</v>
      </c>
      <c r="I11" t="s">
        <v>40</v>
      </c>
      <c r="J11">
        <v>0.51780000000000004</v>
      </c>
      <c r="L11" t="s">
        <v>40</v>
      </c>
      <c r="M11">
        <v>0.56810000000000005</v>
      </c>
      <c r="O11" s="18" t="s">
        <v>398</v>
      </c>
      <c r="P11" s="26">
        <v>5</v>
      </c>
      <c r="S11" s="18" t="s">
        <v>398</v>
      </c>
      <c r="T11" s="26">
        <v>5</v>
      </c>
    </row>
    <row r="12" spans="1:20" x14ac:dyDescent="0.25">
      <c r="A12" t="str">
        <f t="shared" si="0"/>
        <v/>
      </c>
      <c r="B12" t="s">
        <v>40</v>
      </c>
      <c r="D12" t="s">
        <v>40</v>
      </c>
      <c r="E12">
        <v>0.51780000000000004</v>
      </c>
      <c r="F12">
        <v>159</v>
      </c>
      <c r="I12" t="s">
        <v>41</v>
      </c>
      <c r="J12">
        <v>0.7913</v>
      </c>
      <c r="L12" t="s">
        <v>41</v>
      </c>
      <c r="M12">
        <v>0.74880000000000002</v>
      </c>
      <c r="O12" s="17" t="s">
        <v>357</v>
      </c>
      <c r="P12" s="27">
        <v>0.95950000000000002</v>
      </c>
      <c r="S12" s="17" t="s">
        <v>197</v>
      </c>
      <c r="T12" s="27">
        <v>0.95650000000000002</v>
      </c>
    </row>
    <row r="13" spans="1:20" ht="15.75" thickBot="1" x14ac:dyDescent="0.3">
      <c r="A13" t="str">
        <f t="shared" si="0"/>
        <v/>
      </c>
      <c r="B13" t="s">
        <v>41</v>
      </c>
      <c r="D13" t="s">
        <v>41</v>
      </c>
      <c r="E13">
        <v>0.7913</v>
      </c>
      <c r="F13">
        <v>56</v>
      </c>
      <c r="I13" t="s">
        <v>42</v>
      </c>
      <c r="J13">
        <v>0.82730000000000004</v>
      </c>
      <c r="L13" t="s">
        <v>42</v>
      </c>
      <c r="M13">
        <v>0.85399999999999998</v>
      </c>
      <c r="O13" s="18" t="s">
        <v>399</v>
      </c>
      <c r="P13" s="28">
        <v>6</v>
      </c>
      <c r="S13" s="18" t="s">
        <v>406</v>
      </c>
      <c r="T13" s="28">
        <v>6</v>
      </c>
    </row>
    <row r="14" spans="1:20" x14ac:dyDescent="0.25">
      <c r="A14" t="str">
        <f t="shared" si="0"/>
        <v/>
      </c>
      <c r="B14" t="s">
        <v>42</v>
      </c>
      <c r="D14" t="s">
        <v>42</v>
      </c>
      <c r="E14">
        <v>0.82730000000000004</v>
      </c>
      <c r="F14">
        <v>44</v>
      </c>
      <c r="I14" t="s">
        <v>43</v>
      </c>
      <c r="J14">
        <v>0.1444</v>
      </c>
      <c r="L14" t="s">
        <v>43</v>
      </c>
      <c r="M14">
        <v>0.15440000000000001</v>
      </c>
      <c r="O14" s="17" t="s">
        <v>119</v>
      </c>
      <c r="P14" s="29">
        <v>0.9577</v>
      </c>
      <c r="S14" s="17" t="s">
        <v>131</v>
      </c>
      <c r="T14" s="29">
        <v>0.95340000000000003</v>
      </c>
    </row>
    <row r="15" spans="1:20" ht="15.75" thickBot="1" x14ac:dyDescent="0.3">
      <c r="A15" t="str">
        <f t="shared" si="0"/>
        <v/>
      </c>
      <c r="B15" t="s">
        <v>43</v>
      </c>
      <c r="D15" t="s">
        <v>43</v>
      </c>
      <c r="E15">
        <v>0.1444</v>
      </c>
      <c r="F15">
        <v>319</v>
      </c>
      <c r="I15" t="s">
        <v>44</v>
      </c>
      <c r="J15">
        <v>0.28050000000000003</v>
      </c>
      <c r="L15" t="s">
        <v>44</v>
      </c>
      <c r="M15">
        <v>0.28420000000000001</v>
      </c>
      <c r="O15" s="18" t="s">
        <v>400</v>
      </c>
      <c r="P15" s="30">
        <v>7</v>
      </c>
      <c r="S15" s="18" t="s">
        <v>398</v>
      </c>
      <c r="T15" s="30">
        <v>7</v>
      </c>
    </row>
    <row r="16" spans="1:20" x14ac:dyDescent="0.25">
      <c r="A16" t="str">
        <f t="shared" si="0"/>
        <v/>
      </c>
      <c r="B16" t="s">
        <v>44</v>
      </c>
      <c r="D16" t="s">
        <v>44</v>
      </c>
      <c r="E16">
        <v>0.28050000000000003</v>
      </c>
      <c r="F16">
        <v>255</v>
      </c>
      <c r="I16" t="s">
        <v>45</v>
      </c>
      <c r="J16">
        <v>0.34439999999999998</v>
      </c>
      <c r="L16" t="s">
        <v>45</v>
      </c>
      <c r="M16">
        <v>0.34439999999999998</v>
      </c>
      <c r="O16" s="17" t="s">
        <v>102</v>
      </c>
      <c r="P16" s="31">
        <v>0.9577</v>
      </c>
      <c r="S16" s="17" t="s">
        <v>325</v>
      </c>
      <c r="T16" s="31">
        <v>0.95199999999999996</v>
      </c>
    </row>
    <row r="17" spans="1:20" ht="15.75" thickBot="1" x14ac:dyDescent="0.3">
      <c r="A17" t="str">
        <f t="shared" si="0"/>
        <v/>
      </c>
      <c r="B17" t="s">
        <v>45</v>
      </c>
      <c r="D17" t="s">
        <v>45</v>
      </c>
      <c r="E17">
        <v>0.34439999999999998</v>
      </c>
      <c r="F17">
        <v>225</v>
      </c>
      <c r="I17" t="s">
        <v>46</v>
      </c>
      <c r="J17">
        <v>0.8901</v>
      </c>
      <c r="L17" t="s">
        <v>46</v>
      </c>
      <c r="M17">
        <v>0.79290000000000005</v>
      </c>
      <c r="O17" s="18" t="s">
        <v>398</v>
      </c>
      <c r="P17" s="32">
        <v>8</v>
      </c>
      <c r="S17" s="18" t="s">
        <v>396</v>
      </c>
      <c r="T17" s="32">
        <v>8</v>
      </c>
    </row>
    <row r="18" spans="1:20" x14ac:dyDescent="0.25">
      <c r="A18" t="str">
        <f t="shared" si="0"/>
        <v/>
      </c>
      <c r="B18" s="5" t="s">
        <v>46</v>
      </c>
      <c r="D18" t="s">
        <v>46</v>
      </c>
      <c r="E18">
        <v>0.8901</v>
      </c>
      <c r="F18">
        <v>27</v>
      </c>
      <c r="I18" t="s">
        <v>47</v>
      </c>
      <c r="J18">
        <v>0.67059999999999997</v>
      </c>
      <c r="L18" t="s">
        <v>47</v>
      </c>
      <c r="M18">
        <v>0.67059999999999997</v>
      </c>
      <c r="O18" s="424" t="s">
        <v>81</v>
      </c>
      <c r="P18" s="33">
        <v>0.94789999999999996</v>
      </c>
      <c r="S18" s="17" t="s">
        <v>198</v>
      </c>
      <c r="T18" s="417">
        <v>0.95109999999999995</v>
      </c>
    </row>
    <row r="19" spans="1:20" ht="15.75" thickBot="1" x14ac:dyDescent="0.3">
      <c r="A19" t="str">
        <f t="shared" si="0"/>
        <v/>
      </c>
      <c r="B19" t="s">
        <v>47</v>
      </c>
      <c r="D19" t="s">
        <v>47</v>
      </c>
      <c r="E19">
        <v>0.67059999999999997</v>
      </c>
      <c r="F19">
        <v>96</v>
      </c>
      <c r="I19" t="s">
        <v>48</v>
      </c>
      <c r="J19">
        <v>0.53759999999999997</v>
      </c>
      <c r="L19" t="s">
        <v>48</v>
      </c>
      <c r="M19">
        <v>0.58979999999999999</v>
      </c>
      <c r="O19" s="425"/>
      <c r="P19" s="34">
        <v>9</v>
      </c>
      <c r="S19" s="18" t="s">
        <v>405</v>
      </c>
      <c r="T19" s="418">
        <v>9</v>
      </c>
    </row>
    <row r="20" spans="1:20" x14ac:dyDescent="0.25">
      <c r="A20" t="str">
        <f t="shared" si="0"/>
        <v/>
      </c>
      <c r="B20" t="s">
        <v>48</v>
      </c>
      <c r="D20" t="s">
        <v>48</v>
      </c>
      <c r="E20">
        <v>0.53759999999999997</v>
      </c>
      <c r="F20">
        <v>151</v>
      </c>
      <c r="I20" t="s">
        <v>49</v>
      </c>
      <c r="J20">
        <v>0.73560000000000003</v>
      </c>
      <c r="L20" t="s">
        <v>49</v>
      </c>
      <c r="M20">
        <v>0.77429999999999999</v>
      </c>
      <c r="O20" s="17" t="s">
        <v>162</v>
      </c>
      <c r="P20" s="35">
        <v>0.9456</v>
      </c>
      <c r="S20" s="17" t="s">
        <v>165</v>
      </c>
      <c r="T20" s="35">
        <v>0.94879999999999998</v>
      </c>
    </row>
    <row r="21" spans="1:20" ht="15.75" thickBot="1" x14ac:dyDescent="0.3">
      <c r="A21" t="str">
        <f t="shared" si="0"/>
        <v/>
      </c>
      <c r="B21" t="s">
        <v>49</v>
      </c>
      <c r="D21" t="s">
        <v>49</v>
      </c>
      <c r="E21">
        <v>0.73560000000000003</v>
      </c>
      <c r="F21">
        <v>75</v>
      </c>
      <c r="I21" t="s">
        <v>50</v>
      </c>
      <c r="J21">
        <v>0.87760000000000005</v>
      </c>
      <c r="L21" t="s">
        <v>50</v>
      </c>
      <c r="M21">
        <v>0.87760000000000005</v>
      </c>
      <c r="O21" s="18" t="s">
        <v>401</v>
      </c>
      <c r="P21" s="36">
        <v>10</v>
      </c>
      <c r="S21" s="18" t="s">
        <v>402</v>
      </c>
      <c r="T21" s="36">
        <v>10</v>
      </c>
    </row>
    <row r="22" spans="1:20" x14ac:dyDescent="0.25">
      <c r="A22" t="str">
        <f t="shared" si="0"/>
        <v/>
      </c>
      <c r="B22" t="s">
        <v>50</v>
      </c>
      <c r="D22" t="s">
        <v>50</v>
      </c>
      <c r="E22">
        <v>0.87760000000000005</v>
      </c>
      <c r="F22">
        <v>33</v>
      </c>
      <c r="I22" t="s">
        <v>51</v>
      </c>
      <c r="J22">
        <v>0.22950000000000001</v>
      </c>
      <c r="L22" t="s">
        <v>51</v>
      </c>
      <c r="M22">
        <v>0.32679999999999998</v>
      </c>
      <c r="O22" s="17" t="s">
        <v>361</v>
      </c>
      <c r="P22" s="37">
        <v>0.94040000000000001</v>
      </c>
      <c r="S22" s="17" t="s">
        <v>361</v>
      </c>
      <c r="T22" s="37">
        <v>0.94679999999999997</v>
      </c>
    </row>
    <row r="23" spans="1:20" ht="15.75" thickBot="1" x14ac:dyDescent="0.3">
      <c r="A23" t="str">
        <f t="shared" si="0"/>
        <v/>
      </c>
      <c r="B23" t="s">
        <v>51</v>
      </c>
      <c r="D23" t="s">
        <v>51</v>
      </c>
      <c r="E23">
        <v>0.22950000000000001</v>
      </c>
      <c r="F23">
        <v>281</v>
      </c>
      <c r="I23" t="s">
        <v>52</v>
      </c>
      <c r="J23">
        <v>0.3871</v>
      </c>
      <c r="L23" t="s">
        <v>52</v>
      </c>
      <c r="M23">
        <v>0.52969999999999995</v>
      </c>
      <c r="O23" s="18" t="s">
        <v>400</v>
      </c>
      <c r="P23" s="38">
        <v>11</v>
      </c>
      <c r="S23" s="18" t="s">
        <v>400</v>
      </c>
      <c r="T23" s="38">
        <v>11</v>
      </c>
    </row>
    <row r="24" spans="1:20" x14ac:dyDescent="0.25">
      <c r="A24" t="str">
        <f t="shared" si="0"/>
        <v/>
      </c>
      <c r="B24" t="s">
        <v>52</v>
      </c>
      <c r="D24" t="s">
        <v>52</v>
      </c>
      <c r="E24">
        <v>0.3871</v>
      </c>
      <c r="F24">
        <v>211</v>
      </c>
      <c r="I24" t="s">
        <v>53</v>
      </c>
      <c r="J24">
        <v>0.62749999999999995</v>
      </c>
      <c r="L24" t="s">
        <v>53</v>
      </c>
      <c r="M24">
        <v>0.53490000000000004</v>
      </c>
      <c r="O24" s="17" t="s">
        <v>165</v>
      </c>
      <c r="P24" s="39">
        <v>0.93740000000000001</v>
      </c>
      <c r="S24" s="424" t="s">
        <v>81</v>
      </c>
      <c r="T24" s="39">
        <v>0.94179999999999997</v>
      </c>
    </row>
    <row r="25" spans="1:20" ht="15.75" thickBot="1" x14ac:dyDescent="0.3">
      <c r="A25" t="str">
        <f t="shared" si="0"/>
        <v/>
      </c>
      <c r="B25" t="s">
        <v>53</v>
      </c>
      <c r="D25" t="s">
        <v>53</v>
      </c>
      <c r="E25">
        <v>0.62749999999999995</v>
      </c>
      <c r="F25">
        <v>114</v>
      </c>
      <c r="I25" t="s">
        <v>54</v>
      </c>
      <c r="J25">
        <v>0.56730000000000003</v>
      </c>
      <c r="L25" t="s">
        <v>54</v>
      </c>
      <c r="M25">
        <v>0.65369999999999995</v>
      </c>
      <c r="O25" s="18" t="s">
        <v>402</v>
      </c>
      <c r="P25" s="40">
        <v>12</v>
      </c>
      <c r="S25" s="425"/>
      <c r="T25" s="40">
        <v>12</v>
      </c>
    </row>
    <row r="26" spans="1:20" x14ac:dyDescent="0.25">
      <c r="A26" t="str">
        <f t="shared" si="0"/>
        <v/>
      </c>
      <c r="B26" t="s">
        <v>54</v>
      </c>
      <c r="D26" t="s">
        <v>54</v>
      </c>
      <c r="E26">
        <v>0.56730000000000003</v>
      </c>
      <c r="F26">
        <v>137</v>
      </c>
      <c r="I26" t="s">
        <v>55</v>
      </c>
      <c r="J26">
        <v>0.54669999999999996</v>
      </c>
      <c r="L26" t="s">
        <v>55</v>
      </c>
      <c r="M26">
        <v>0.54669999999999996</v>
      </c>
      <c r="O26" s="17" t="s">
        <v>115</v>
      </c>
      <c r="P26" s="41">
        <v>0.92520000000000002</v>
      </c>
      <c r="S26" s="17" t="s">
        <v>187</v>
      </c>
      <c r="T26" s="41">
        <v>0.93910000000000005</v>
      </c>
    </row>
    <row r="27" spans="1:20" ht="15.75" thickBot="1" x14ac:dyDescent="0.3">
      <c r="A27" t="str">
        <f t="shared" si="0"/>
        <v/>
      </c>
      <c r="B27" t="s">
        <v>55</v>
      </c>
      <c r="D27" t="s">
        <v>55</v>
      </c>
      <c r="E27">
        <v>0.54669999999999996</v>
      </c>
      <c r="F27">
        <v>147</v>
      </c>
      <c r="I27" t="s">
        <v>56</v>
      </c>
      <c r="J27">
        <v>0.70220000000000005</v>
      </c>
      <c r="L27" t="s">
        <v>56</v>
      </c>
      <c r="M27">
        <v>0.65110000000000001</v>
      </c>
      <c r="O27" s="18" t="s">
        <v>403</v>
      </c>
      <c r="P27" s="42">
        <v>13</v>
      </c>
      <c r="S27" s="18" t="s">
        <v>404</v>
      </c>
      <c r="T27" s="42">
        <v>13</v>
      </c>
    </row>
    <row r="28" spans="1:20" x14ac:dyDescent="0.25">
      <c r="A28" t="str">
        <f t="shared" si="0"/>
        <v/>
      </c>
      <c r="B28" t="s">
        <v>56</v>
      </c>
      <c r="D28" t="s">
        <v>56</v>
      </c>
      <c r="E28">
        <v>0.70220000000000005</v>
      </c>
      <c r="F28">
        <v>87</v>
      </c>
      <c r="I28" t="s">
        <v>57</v>
      </c>
      <c r="J28">
        <v>0.53680000000000005</v>
      </c>
      <c r="L28" t="s">
        <v>57</v>
      </c>
      <c r="M28">
        <v>0.53680000000000005</v>
      </c>
      <c r="O28" s="17" t="s">
        <v>187</v>
      </c>
      <c r="P28" s="43">
        <v>0.92290000000000005</v>
      </c>
      <c r="S28" s="17" t="s">
        <v>162</v>
      </c>
      <c r="T28" s="43">
        <v>0.93630000000000002</v>
      </c>
    </row>
    <row r="29" spans="1:20" ht="15.75" thickBot="1" x14ac:dyDescent="0.3">
      <c r="A29" t="str">
        <f t="shared" si="0"/>
        <v/>
      </c>
      <c r="B29" t="s">
        <v>57</v>
      </c>
      <c r="D29" t="s">
        <v>57</v>
      </c>
      <c r="E29">
        <v>0.53680000000000005</v>
      </c>
      <c r="F29">
        <v>152</v>
      </c>
      <c r="I29" t="s">
        <v>58</v>
      </c>
      <c r="J29">
        <v>0.44169999999999998</v>
      </c>
      <c r="L29" t="s">
        <v>58</v>
      </c>
      <c r="M29">
        <v>0.44169999999999998</v>
      </c>
      <c r="O29" s="18" t="s">
        <v>404</v>
      </c>
      <c r="P29" s="44">
        <v>14</v>
      </c>
      <c r="S29" s="18" t="s">
        <v>401</v>
      </c>
      <c r="T29" s="44">
        <v>14</v>
      </c>
    </row>
    <row r="30" spans="1:20" x14ac:dyDescent="0.25">
      <c r="A30" t="str">
        <f t="shared" si="0"/>
        <v/>
      </c>
      <c r="B30" t="s">
        <v>58</v>
      </c>
      <c r="D30" t="s">
        <v>58</v>
      </c>
      <c r="E30">
        <v>0.44169999999999998</v>
      </c>
      <c r="F30">
        <v>194</v>
      </c>
      <c r="I30" t="s">
        <v>59</v>
      </c>
      <c r="J30">
        <v>0.16020000000000001</v>
      </c>
      <c r="L30" t="s">
        <v>59</v>
      </c>
      <c r="M30">
        <v>0.16020000000000001</v>
      </c>
      <c r="O30" s="17" t="s">
        <v>376</v>
      </c>
      <c r="P30" s="45">
        <v>0.92279999999999995</v>
      </c>
      <c r="S30" s="17" t="s">
        <v>357</v>
      </c>
      <c r="T30" s="45">
        <v>0.93020000000000003</v>
      </c>
    </row>
    <row r="31" spans="1:20" ht="15.75" thickBot="1" x14ac:dyDescent="0.3">
      <c r="A31" t="str">
        <f t="shared" si="0"/>
        <v/>
      </c>
      <c r="B31" t="s">
        <v>59</v>
      </c>
      <c r="D31" t="s">
        <v>59</v>
      </c>
      <c r="E31">
        <v>0.16020000000000001</v>
      </c>
      <c r="F31">
        <v>310</v>
      </c>
      <c r="I31" t="s">
        <v>60</v>
      </c>
      <c r="J31">
        <v>0.38950000000000001</v>
      </c>
      <c r="L31" t="s">
        <v>60</v>
      </c>
      <c r="M31">
        <v>0.43159999999999998</v>
      </c>
      <c r="O31" s="18" t="s">
        <v>404</v>
      </c>
      <c r="P31" s="46">
        <v>15</v>
      </c>
      <c r="S31" s="18" t="s">
        <v>399</v>
      </c>
      <c r="T31" s="46">
        <v>15</v>
      </c>
    </row>
    <row r="32" spans="1:20" x14ac:dyDescent="0.25">
      <c r="A32" t="str">
        <f t="shared" si="0"/>
        <v/>
      </c>
      <c r="B32" t="s">
        <v>60</v>
      </c>
      <c r="D32" t="s">
        <v>60</v>
      </c>
      <c r="E32">
        <v>0.38950000000000001</v>
      </c>
      <c r="F32">
        <v>210</v>
      </c>
      <c r="I32" t="s">
        <v>61</v>
      </c>
      <c r="J32">
        <v>0.876</v>
      </c>
      <c r="L32" t="s">
        <v>61</v>
      </c>
      <c r="M32">
        <v>0.82820000000000005</v>
      </c>
      <c r="O32" s="17" t="s">
        <v>198</v>
      </c>
      <c r="P32" s="47">
        <v>0.92249999999999999</v>
      </c>
      <c r="S32" s="17" t="s">
        <v>278</v>
      </c>
      <c r="T32" s="47">
        <v>0.92769999999999997</v>
      </c>
    </row>
    <row r="33" spans="1:20" ht="15.75" thickBot="1" x14ac:dyDescent="0.3">
      <c r="A33" t="str">
        <f t="shared" si="0"/>
        <v/>
      </c>
      <c r="B33" t="s">
        <v>61</v>
      </c>
      <c r="D33" t="s">
        <v>61</v>
      </c>
      <c r="E33">
        <v>0.876</v>
      </c>
      <c r="F33">
        <v>34</v>
      </c>
      <c r="I33" t="s">
        <v>62</v>
      </c>
      <c r="J33">
        <v>0.4531</v>
      </c>
      <c r="L33" t="s">
        <v>62</v>
      </c>
      <c r="M33">
        <v>0.54420000000000002</v>
      </c>
      <c r="O33" s="18" t="s">
        <v>405</v>
      </c>
      <c r="P33" s="48">
        <v>16</v>
      </c>
      <c r="S33" s="18" t="s">
        <v>411</v>
      </c>
      <c r="T33" s="48">
        <v>16</v>
      </c>
    </row>
    <row r="34" spans="1:20" x14ac:dyDescent="0.25">
      <c r="A34" t="str">
        <f t="shared" si="0"/>
        <v/>
      </c>
      <c r="B34" t="s">
        <v>62</v>
      </c>
      <c r="D34" t="s">
        <v>62</v>
      </c>
      <c r="E34">
        <v>0.4531</v>
      </c>
      <c r="F34">
        <v>188</v>
      </c>
      <c r="I34" t="s">
        <v>63</v>
      </c>
      <c r="J34">
        <v>0.63390000000000002</v>
      </c>
      <c r="L34" t="s">
        <v>63</v>
      </c>
      <c r="M34">
        <v>0.63390000000000002</v>
      </c>
      <c r="O34" s="17" t="s">
        <v>316</v>
      </c>
      <c r="P34" s="49">
        <v>0.91830000000000001</v>
      </c>
      <c r="S34" s="17" t="s">
        <v>115</v>
      </c>
      <c r="T34" s="49">
        <v>0.92530000000000001</v>
      </c>
    </row>
    <row r="35" spans="1:20" ht="15.75" thickBot="1" x14ac:dyDescent="0.3">
      <c r="A35" t="str">
        <f t="shared" si="0"/>
        <v/>
      </c>
      <c r="B35" t="s">
        <v>63</v>
      </c>
      <c r="D35" t="s">
        <v>63</v>
      </c>
      <c r="E35">
        <v>0.63390000000000002</v>
      </c>
      <c r="F35">
        <v>111</v>
      </c>
      <c r="I35" t="s">
        <v>64</v>
      </c>
      <c r="J35">
        <v>0.50780000000000003</v>
      </c>
      <c r="L35" t="s">
        <v>64</v>
      </c>
      <c r="M35">
        <v>0.50780000000000003</v>
      </c>
      <c r="O35" s="18" t="s">
        <v>406</v>
      </c>
      <c r="P35" s="50">
        <v>17</v>
      </c>
      <c r="S35" s="18" t="s">
        <v>403</v>
      </c>
      <c r="T35" s="50">
        <v>17</v>
      </c>
    </row>
    <row r="36" spans="1:20" x14ac:dyDescent="0.25">
      <c r="A36" t="str">
        <f t="shared" si="0"/>
        <v/>
      </c>
      <c r="B36" t="s">
        <v>64</v>
      </c>
      <c r="D36" t="s">
        <v>64</v>
      </c>
      <c r="E36">
        <v>0.50780000000000003</v>
      </c>
      <c r="F36">
        <v>162</v>
      </c>
      <c r="I36" t="s">
        <v>65</v>
      </c>
      <c r="J36">
        <v>0.15840000000000001</v>
      </c>
      <c r="L36" t="s">
        <v>65</v>
      </c>
      <c r="M36">
        <v>0.15840000000000001</v>
      </c>
      <c r="O36" s="17" t="s">
        <v>377</v>
      </c>
      <c r="P36" s="51">
        <v>0.91800000000000004</v>
      </c>
      <c r="S36" s="17" t="s">
        <v>377</v>
      </c>
      <c r="T36" s="51">
        <v>0.91800000000000004</v>
      </c>
    </row>
    <row r="37" spans="1:20" ht="15.75" thickBot="1" x14ac:dyDescent="0.3">
      <c r="A37" t="str">
        <f t="shared" si="0"/>
        <v/>
      </c>
      <c r="B37" t="s">
        <v>65</v>
      </c>
      <c r="D37" t="s">
        <v>65</v>
      </c>
      <c r="E37">
        <v>0.15840000000000001</v>
      </c>
      <c r="F37">
        <v>312</v>
      </c>
      <c r="I37" t="s">
        <v>66</v>
      </c>
      <c r="J37">
        <v>0.22289999999999999</v>
      </c>
      <c r="L37" t="s">
        <v>66</v>
      </c>
      <c r="M37">
        <v>0.30020000000000002</v>
      </c>
      <c r="O37" s="18" t="s">
        <v>407</v>
      </c>
      <c r="P37" s="52">
        <v>18</v>
      </c>
      <c r="S37" s="18" t="s">
        <v>407</v>
      </c>
      <c r="T37" s="52">
        <v>18</v>
      </c>
    </row>
    <row r="38" spans="1:20" x14ac:dyDescent="0.25">
      <c r="A38" t="str">
        <f t="shared" si="0"/>
        <v/>
      </c>
      <c r="B38" t="s">
        <v>66</v>
      </c>
      <c r="D38" t="s">
        <v>66</v>
      </c>
      <c r="E38">
        <v>0.22289999999999999</v>
      </c>
      <c r="F38">
        <v>284</v>
      </c>
      <c r="I38" t="s">
        <v>67</v>
      </c>
      <c r="J38">
        <v>0.3236</v>
      </c>
      <c r="L38" t="s">
        <v>67</v>
      </c>
      <c r="M38">
        <v>0.41830000000000001</v>
      </c>
      <c r="O38" s="17" t="s">
        <v>337</v>
      </c>
      <c r="P38" s="53">
        <v>0.91579999999999995</v>
      </c>
      <c r="S38" s="17" t="s">
        <v>316</v>
      </c>
      <c r="T38" s="53">
        <v>0.91469999999999996</v>
      </c>
    </row>
    <row r="39" spans="1:20" ht="15.75" thickBot="1" x14ac:dyDescent="0.3">
      <c r="A39" t="str">
        <f t="shared" si="0"/>
        <v/>
      </c>
      <c r="B39" t="s">
        <v>67</v>
      </c>
      <c r="D39" t="s">
        <v>67</v>
      </c>
      <c r="E39">
        <v>0.3236</v>
      </c>
      <c r="F39">
        <v>231</v>
      </c>
      <c r="I39" t="s">
        <v>68</v>
      </c>
      <c r="J39">
        <v>0.33360000000000001</v>
      </c>
      <c r="L39" t="s">
        <v>68</v>
      </c>
      <c r="M39">
        <v>0.34350000000000003</v>
      </c>
      <c r="O39" s="18" t="s">
        <v>408</v>
      </c>
      <c r="P39" s="54">
        <v>19</v>
      </c>
      <c r="S39" s="18" t="s">
        <v>406</v>
      </c>
      <c r="T39" s="54">
        <v>19</v>
      </c>
    </row>
    <row r="40" spans="1:20" x14ac:dyDescent="0.25">
      <c r="A40" t="str">
        <f t="shared" si="0"/>
        <v/>
      </c>
      <c r="B40" t="s">
        <v>68</v>
      </c>
      <c r="D40" t="s">
        <v>68</v>
      </c>
      <c r="E40">
        <v>0.33360000000000001</v>
      </c>
      <c r="F40">
        <v>228</v>
      </c>
      <c r="I40" t="s">
        <v>69</v>
      </c>
      <c r="J40">
        <v>0.54759999999999998</v>
      </c>
      <c r="L40" t="s">
        <v>69</v>
      </c>
      <c r="M40">
        <v>0.55759999999999998</v>
      </c>
      <c r="O40" s="17" t="s">
        <v>183</v>
      </c>
      <c r="P40" s="55">
        <v>0.91500000000000004</v>
      </c>
      <c r="S40" s="17" t="s">
        <v>183</v>
      </c>
      <c r="T40" s="55">
        <v>0.91390000000000005</v>
      </c>
    </row>
    <row r="41" spans="1:20" ht="15.75" thickBot="1" x14ac:dyDescent="0.3">
      <c r="A41" t="str">
        <f t="shared" si="0"/>
        <v/>
      </c>
      <c r="B41" t="s">
        <v>69</v>
      </c>
      <c r="D41" t="s">
        <v>69</v>
      </c>
      <c r="E41">
        <v>0.54759999999999998</v>
      </c>
      <c r="F41">
        <v>146</v>
      </c>
      <c r="I41" t="s">
        <v>70</v>
      </c>
      <c r="J41">
        <v>0.51990000000000003</v>
      </c>
      <c r="L41" t="s">
        <v>70</v>
      </c>
      <c r="M41">
        <v>0.51990000000000003</v>
      </c>
      <c r="O41" s="18" t="s">
        <v>397</v>
      </c>
      <c r="P41" s="56">
        <v>20</v>
      </c>
      <c r="S41" s="18" t="s">
        <v>397</v>
      </c>
      <c r="T41" s="56">
        <v>20</v>
      </c>
    </row>
    <row r="42" spans="1:20" x14ac:dyDescent="0.25">
      <c r="A42" t="str">
        <f t="shared" si="0"/>
        <v/>
      </c>
      <c r="B42" t="s">
        <v>70</v>
      </c>
      <c r="D42" t="s">
        <v>70</v>
      </c>
      <c r="E42">
        <v>0.51990000000000003</v>
      </c>
      <c r="F42">
        <v>158</v>
      </c>
      <c r="I42" t="s">
        <v>71</v>
      </c>
      <c r="J42">
        <v>0.25269999999999998</v>
      </c>
      <c r="L42" t="s">
        <v>71</v>
      </c>
      <c r="M42">
        <v>0.25269999999999998</v>
      </c>
      <c r="O42" s="17" t="s">
        <v>197</v>
      </c>
      <c r="P42" s="57">
        <v>0.91400000000000003</v>
      </c>
      <c r="S42" s="17" t="s">
        <v>203</v>
      </c>
      <c r="T42" s="57">
        <v>0.90400000000000003</v>
      </c>
    </row>
    <row r="43" spans="1:20" ht="15.75" thickBot="1" x14ac:dyDescent="0.3">
      <c r="A43" t="str">
        <f t="shared" si="0"/>
        <v/>
      </c>
      <c r="B43" t="s">
        <v>71</v>
      </c>
      <c r="D43" t="s">
        <v>71</v>
      </c>
      <c r="E43">
        <v>0.25269999999999998</v>
      </c>
      <c r="F43">
        <v>271</v>
      </c>
      <c r="I43" t="s">
        <v>72</v>
      </c>
      <c r="J43">
        <v>0.19869999999999999</v>
      </c>
      <c r="L43" t="s">
        <v>72</v>
      </c>
      <c r="M43">
        <v>0.16350000000000001</v>
      </c>
      <c r="O43" s="18" t="s">
        <v>406</v>
      </c>
      <c r="P43" s="58">
        <v>21</v>
      </c>
      <c r="S43" s="18" t="s">
        <v>404</v>
      </c>
      <c r="T43" s="58">
        <v>21</v>
      </c>
    </row>
    <row r="44" spans="1:20" x14ac:dyDescent="0.25">
      <c r="A44" t="str">
        <f t="shared" si="0"/>
        <v/>
      </c>
      <c r="B44" t="s">
        <v>72</v>
      </c>
      <c r="D44" t="s">
        <v>72</v>
      </c>
      <c r="E44">
        <v>0.19869999999999999</v>
      </c>
      <c r="F44">
        <v>290</v>
      </c>
      <c r="I44" t="s">
        <v>73</v>
      </c>
      <c r="J44">
        <v>8.1799999999999998E-2</v>
      </c>
      <c r="L44" t="s">
        <v>73</v>
      </c>
      <c r="M44">
        <v>8.1799999999999998E-2</v>
      </c>
      <c r="O44" s="424" t="s">
        <v>94</v>
      </c>
      <c r="P44" s="59">
        <v>0.91349999999999998</v>
      </c>
      <c r="S44" s="17" t="s">
        <v>179</v>
      </c>
      <c r="T44" s="59">
        <v>0.9032</v>
      </c>
    </row>
    <row r="45" spans="1:20" ht="15.75" thickBot="1" x14ac:dyDescent="0.3">
      <c r="A45" t="str">
        <f t="shared" si="0"/>
        <v/>
      </c>
      <c r="B45" t="s">
        <v>73</v>
      </c>
      <c r="D45" t="s">
        <v>73</v>
      </c>
      <c r="E45">
        <v>8.1799999999999998E-2</v>
      </c>
      <c r="F45">
        <v>336</v>
      </c>
      <c r="I45" t="s">
        <v>74</v>
      </c>
      <c r="J45">
        <v>0.77580000000000005</v>
      </c>
      <c r="L45" t="s">
        <v>74</v>
      </c>
      <c r="M45">
        <v>0.73870000000000002</v>
      </c>
      <c r="O45" s="425"/>
      <c r="P45" s="60">
        <v>22</v>
      </c>
      <c r="S45" s="18" t="s">
        <v>412</v>
      </c>
      <c r="T45" s="60">
        <v>22</v>
      </c>
    </row>
    <row r="46" spans="1:20" x14ac:dyDescent="0.25">
      <c r="A46" t="str">
        <f t="shared" si="0"/>
        <v/>
      </c>
      <c r="B46" t="s">
        <v>74</v>
      </c>
      <c r="D46" t="s">
        <v>74</v>
      </c>
      <c r="E46">
        <v>0.77580000000000005</v>
      </c>
      <c r="F46">
        <v>64</v>
      </c>
      <c r="I46" t="s">
        <v>76</v>
      </c>
      <c r="J46">
        <v>0.50419999999999998</v>
      </c>
      <c r="L46" t="s">
        <v>76</v>
      </c>
      <c r="M46">
        <v>0.50419999999999998</v>
      </c>
      <c r="O46" s="17" t="s">
        <v>264</v>
      </c>
      <c r="P46" s="61">
        <v>0.91290000000000004</v>
      </c>
      <c r="S46" s="17" t="s">
        <v>376</v>
      </c>
      <c r="T46" s="61">
        <v>0.90269999999999995</v>
      </c>
    </row>
    <row r="47" spans="1:20" ht="15.75" thickBot="1" x14ac:dyDescent="0.3">
      <c r="A47" t="str">
        <f t="shared" si="0"/>
        <v/>
      </c>
      <c r="B47" t="s">
        <v>75</v>
      </c>
      <c r="D47" t="s">
        <v>75</v>
      </c>
      <c r="E47">
        <v>0.63819999999999999</v>
      </c>
      <c r="F47">
        <v>110</v>
      </c>
      <c r="I47" t="s">
        <v>77</v>
      </c>
      <c r="J47">
        <v>0.19359999999999999</v>
      </c>
      <c r="L47" t="s">
        <v>77</v>
      </c>
      <c r="M47">
        <v>0.19359999999999999</v>
      </c>
      <c r="O47" s="18" t="s">
        <v>409</v>
      </c>
      <c r="P47" s="62">
        <v>23</v>
      </c>
      <c r="S47" s="18" t="s">
        <v>404</v>
      </c>
      <c r="T47" s="62">
        <v>23</v>
      </c>
    </row>
    <row r="48" spans="1:20" x14ac:dyDescent="0.25">
      <c r="A48" t="str">
        <f t="shared" si="0"/>
        <v/>
      </c>
      <c r="B48" t="s">
        <v>76</v>
      </c>
      <c r="D48" t="s">
        <v>76</v>
      </c>
      <c r="E48">
        <v>0.50419999999999998</v>
      </c>
      <c r="F48">
        <v>163</v>
      </c>
      <c r="I48" t="s">
        <v>78</v>
      </c>
      <c r="J48">
        <v>0.49359999999999998</v>
      </c>
      <c r="L48" t="s">
        <v>78</v>
      </c>
      <c r="M48">
        <v>0.49359999999999998</v>
      </c>
      <c r="O48" s="17" t="s">
        <v>313</v>
      </c>
      <c r="P48" s="63">
        <v>0.90549999999999997</v>
      </c>
      <c r="S48" s="17" t="s">
        <v>155</v>
      </c>
      <c r="T48" s="63">
        <v>0.90239999999999998</v>
      </c>
    </row>
    <row r="49" spans="1:20" ht="15.75" thickBot="1" x14ac:dyDescent="0.3">
      <c r="A49" t="str">
        <f t="shared" si="0"/>
        <v/>
      </c>
      <c r="B49" t="s">
        <v>77</v>
      </c>
      <c r="D49" t="s">
        <v>77</v>
      </c>
      <c r="E49">
        <v>0.19359999999999999</v>
      </c>
      <c r="F49">
        <v>294</v>
      </c>
      <c r="I49" t="s">
        <v>79</v>
      </c>
      <c r="J49">
        <v>1.2500000000000001E-2</v>
      </c>
      <c r="L49" t="s">
        <v>79</v>
      </c>
      <c r="M49">
        <v>1.21E-2</v>
      </c>
      <c r="O49" s="18" t="s">
        <v>399</v>
      </c>
      <c r="P49" s="64">
        <v>24</v>
      </c>
      <c r="S49" s="18" t="s">
        <v>416</v>
      </c>
      <c r="T49" s="64">
        <v>24</v>
      </c>
    </row>
    <row r="50" spans="1:20" x14ac:dyDescent="0.25">
      <c r="A50" t="str">
        <f t="shared" si="0"/>
        <v/>
      </c>
      <c r="B50" t="s">
        <v>78</v>
      </c>
      <c r="D50" t="s">
        <v>78</v>
      </c>
      <c r="E50">
        <v>0.49359999999999998</v>
      </c>
      <c r="F50">
        <v>167</v>
      </c>
      <c r="I50" t="s">
        <v>80</v>
      </c>
      <c r="J50">
        <v>0.8992</v>
      </c>
      <c r="L50" t="s">
        <v>80</v>
      </c>
      <c r="M50">
        <v>0.86409999999999998</v>
      </c>
      <c r="O50" s="424" t="s">
        <v>373</v>
      </c>
      <c r="P50" s="65">
        <v>0.89419999999999999</v>
      </c>
      <c r="S50" s="17" t="s">
        <v>80</v>
      </c>
      <c r="T50" s="65">
        <v>0.8992</v>
      </c>
    </row>
    <row r="51" spans="1:20" ht="15.75" thickBot="1" x14ac:dyDescent="0.3">
      <c r="A51" t="str">
        <f t="shared" si="0"/>
        <v/>
      </c>
      <c r="B51" t="s">
        <v>79</v>
      </c>
      <c r="D51" t="s">
        <v>79</v>
      </c>
      <c r="E51">
        <v>1.2500000000000001E-2</v>
      </c>
      <c r="F51">
        <v>353</v>
      </c>
      <c r="I51" t="s">
        <v>81</v>
      </c>
      <c r="J51">
        <v>0.94179999999999997</v>
      </c>
      <c r="L51" t="s">
        <v>81</v>
      </c>
      <c r="M51">
        <v>0.94789999999999996</v>
      </c>
      <c r="O51" s="425"/>
      <c r="P51" s="66">
        <v>25</v>
      </c>
      <c r="S51" s="18" t="s">
        <v>412</v>
      </c>
      <c r="T51" s="66">
        <v>25</v>
      </c>
    </row>
    <row r="52" spans="1:20" ht="15.75" thickBot="1" x14ac:dyDescent="0.3">
      <c r="A52" t="str">
        <f t="shared" si="0"/>
        <v/>
      </c>
      <c r="B52" t="s">
        <v>80</v>
      </c>
      <c r="D52" t="s">
        <v>80</v>
      </c>
      <c r="E52">
        <v>0.8992</v>
      </c>
      <c r="F52">
        <v>25</v>
      </c>
      <c r="I52" t="s">
        <v>82</v>
      </c>
      <c r="J52">
        <v>0.2797</v>
      </c>
      <c r="L52" t="s">
        <v>82</v>
      </c>
      <c r="M52">
        <v>0.2797</v>
      </c>
      <c r="O52" s="14" t="s">
        <v>22</v>
      </c>
      <c r="P52" s="16" t="s">
        <v>393</v>
      </c>
      <c r="S52" s="14" t="s">
        <v>22</v>
      </c>
      <c r="T52" s="16" t="s">
        <v>393</v>
      </c>
    </row>
    <row r="53" spans="1:20" x14ac:dyDescent="0.25">
      <c r="A53" t="str">
        <f t="shared" si="0"/>
        <v/>
      </c>
      <c r="B53" t="s">
        <v>81</v>
      </c>
      <c r="D53" t="s">
        <v>81</v>
      </c>
      <c r="E53">
        <v>0.94179999999999997</v>
      </c>
      <c r="F53">
        <v>12</v>
      </c>
      <c r="I53" t="s">
        <v>83</v>
      </c>
      <c r="J53">
        <v>0.18290000000000001</v>
      </c>
      <c r="L53" t="s">
        <v>83</v>
      </c>
      <c r="M53">
        <v>0.23769999999999999</v>
      </c>
      <c r="O53" s="17" t="s">
        <v>202</v>
      </c>
      <c r="P53" s="67">
        <v>0.89349999999999996</v>
      </c>
      <c r="S53" s="17" t="s">
        <v>264</v>
      </c>
      <c r="T53" s="67">
        <v>0.89580000000000004</v>
      </c>
    </row>
    <row r="54" spans="1:20" ht="15.75" thickBot="1" x14ac:dyDescent="0.3">
      <c r="A54" t="str">
        <f t="shared" si="0"/>
        <v/>
      </c>
      <c r="B54" t="s">
        <v>82</v>
      </c>
      <c r="D54" t="s">
        <v>82</v>
      </c>
      <c r="E54">
        <v>0.2797</v>
      </c>
      <c r="F54">
        <v>256</v>
      </c>
      <c r="I54" t="s">
        <v>84</v>
      </c>
      <c r="J54">
        <v>0.68769999999999998</v>
      </c>
      <c r="L54" t="s">
        <v>84</v>
      </c>
      <c r="M54">
        <v>0.68769999999999998</v>
      </c>
      <c r="O54" s="18" t="s">
        <v>399</v>
      </c>
      <c r="P54" s="68">
        <v>26</v>
      </c>
      <c r="S54" s="18" t="s">
        <v>409</v>
      </c>
      <c r="T54" s="68">
        <v>26</v>
      </c>
    </row>
    <row r="55" spans="1:20" x14ac:dyDescent="0.25">
      <c r="A55" t="str">
        <f t="shared" si="0"/>
        <v/>
      </c>
      <c r="B55" t="s">
        <v>83</v>
      </c>
      <c r="D55" t="s">
        <v>83</v>
      </c>
      <c r="E55">
        <v>0.18290000000000001</v>
      </c>
      <c r="F55">
        <v>300</v>
      </c>
      <c r="I55" t="s">
        <v>426</v>
      </c>
      <c r="J55">
        <v>0.63819999999999999</v>
      </c>
      <c r="L55" t="s">
        <v>426</v>
      </c>
      <c r="M55">
        <v>0.63819999999999999</v>
      </c>
      <c r="O55" s="424" t="s">
        <v>410</v>
      </c>
      <c r="P55" s="69">
        <v>0.89339999999999997</v>
      </c>
      <c r="S55" s="17" t="s">
        <v>46</v>
      </c>
      <c r="T55" s="69">
        <v>0.8901</v>
      </c>
    </row>
    <row r="56" spans="1:20" ht="15.75" thickBot="1" x14ac:dyDescent="0.3">
      <c r="A56" t="str">
        <f t="shared" si="0"/>
        <v/>
      </c>
      <c r="B56" t="s">
        <v>84</v>
      </c>
      <c r="D56" t="s">
        <v>84</v>
      </c>
      <c r="E56">
        <v>0.68769999999999998</v>
      </c>
      <c r="F56">
        <v>91</v>
      </c>
      <c r="I56" t="s">
        <v>85</v>
      </c>
      <c r="J56">
        <v>0.7823</v>
      </c>
      <c r="L56" t="s">
        <v>85</v>
      </c>
      <c r="M56">
        <v>0.71160000000000001</v>
      </c>
      <c r="O56" s="425"/>
      <c r="P56" s="70">
        <v>27</v>
      </c>
      <c r="S56" s="18" t="s">
        <v>418</v>
      </c>
      <c r="T56" s="70">
        <v>27</v>
      </c>
    </row>
    <row r="57" spans="1:20" x14ac:dyDescent="0.25">
      <c r="A57" t="str">
        <f t="shared" si="0"/>
        <v/>
      </c>
      <c r="B57" t="s">
        <v>85</v>
      </c>
      <c r="D57" t="s">
        <v>85</v>
      </c>
      <c r="E57">
        <v>0.7823</v>
      </c>
      <c r="F57">
        <v>60</v>
      </c>
      <c r="I57" t="s">
        <v>86</v>
      </c>
      <c r="J57">
        <v>0.52539999999999998</v>
      </c>
      <c r="L57" t="s">
        <v>86</v>
      </c>
      <c r="M57">
        <v>0.58340000000000003</v>
      </c>
      <c r="O57" s="424" t="s">
        <v>255</v>
      </c>
      <c r="P57" s="71">
        <v>0.88959999999999995</v>
      </c>
      <c r="S57" s="17" t="s">
        <v>313</v>
      </c>
      <c r="T57" s="71">
        <v>0.88900000000000001</v>
      </c>
    </row>
    <row r="58" spans="1:20" ht="15.75" thickBot="1" x14ac:dyDescent="0.3">
      <c r="A58" t="str">
        <f t="shared" si="0"/>
        <v/>
      </c>
      <c r="B58" t="s">
        <v>86</v>
      </c>
      <c r="D58" t="s">
        <v>86</v>
      </c>
      <c r="E58">
        <v>0.52539999999999998</v>
      </c>
      <c r="F58">
        <v>155</v>
      </c>
      <c r="I58" t="s">
        <v>87</v>
      </c>
      <c r="J58">
        <v>0.54859999999999998</v>
      </c>
      <c r="L58" t="s">
        <v>87</v>
      </c>
      <c r="M58">
        <v>0.54859999999999998</v>
      </c>
      <c r="O58" s="425"/>
      <c r="P58" s="72">
        <v>28</v>
      </c>
      <c r="S58" s="18" t="s">
        <v>399</v>
      </c>
      <c r="T58" s="72">
        <v>28</v>
      </c>
    </row>
    <row r="59" spans="1:20" x14ac:dyDescent="0.25">
      <c r="A59" t="str">
        <f t="shared" si="0"/>
        <v/>
      </c>
      <c r="B59" t="s">
        <v>87</v>
      </c>
      <c r="D59" t="s">
        <v>87</v>
      </c>
      <c r="E59">
        <v>0.54859999999999998</v>
      </c>
      <c r="F59">
        <v>144</v>
      </c>
      <c r="I59" t="s">
        <v>88</v>
      </c>
      <c r="J59">
        <v>0.45090000000000002</v>
      </c>
      <c r="L59" t="s">
        <v>88</v>
      </c>
      <c r="M59">
        <v>0.44990000000000002</v>
      </c>
      <c r="O59" s="17" t="s">
        <v>278</v>
      </c>
      <c r="P59" s="73">
        <v>0.88590000000000002</v>
      </c>
      <c r="S59" s="424" t="s">
        <v>373</v>
      </c>
      <c r="T59" s="73">
        <v>0.88280000000000003</v>
      </c>
    </row>
    <row r="60" spans="1:20" ht="15.75" thickBot="1" x14ac:dyDescent="0.3">
      <c r="A60" t="str">
        <f t="shared" si="0"/>
        <v/>
      </c>
      <c r="B60" t="s">
        <v>88</v>
      </c>
      <c r="D60" t="s">
        <v>88</v>
      </c>
      <c r="E60">
        <v>0.45090000000000002</v>
      </c>
      <c r="F60">
        <v>189</v>
      </c>
      <c r="I60" t="s">
        <v>89</v>
      </c>
      <c r="J60">
        <v>7.0499999999999993E-2</v>
      </c>
      <c r="L60" t="s">
        <v>89</v>
      </c>
      <c r="M60">
        <v>5.1299999999999998E-2</v>
      </c>
      <c r="O60" s="18" t="s">
        <v>411</v>
      </c>
      <c r="P60" s="74">
        <v>29</v>
      </c>
      <c r="S60" s="425"/>
      <c r="T60" s="74">
        <v>29</v>
      </c>
    </row>
    <row r="61" spans="1:20" x14ac:dyDescent="0.25">
      <c r="A61" t="str">
        <f t="shared" si="0"/>
        <v/>
      </c>
      <c r="B61" t="s">
        <v>89</v>
      </c>
      <c r="D61" t="s">
        <v>89</v>
      </c>
      <c r="E61">
        <v>7.0499999999999993E-2</v>
      </c>
      <c r="F61">
        <v>339</v>
      </c>
      <c r="I61" t="s">
        <v>90</v>
      </c>
      <c r="J61">
        <v>0.25619999999999998</v>
      </c>
      <c r="L61" t="s">
        <v>90</v>
      </c>
      <c r="M61">
        <v>0.25619999999999998</v>
      </c>
      <c r="O61" s="424" t="s">
        <v>151</v>
      </c>
      <c r="P61" s="75">
        <v>0.88319999999999999</v>
      </c>
      <c r="S61" s="17" t="s">
        <v>202</v>
      </c>
      <c r="T61" s="75">
        <v>0.88060000000000005</v>
      </c>
    </row>
    <row r="62" spans="1:20" ht="15.75" thickBot="1" x14ac:dyDescent="0.3">
      <c r="A62" t="str">
        <f t="shared" si="0"/>
        <v/>
      </c>
      <c r="B62" t="s">
        <v>90</v>
      </c>
      <c r="D62" t="s">
        <v>90</v>
      </c>
      <c r="E62">
        <v>0.25619999999999998</v>
      </c>
      <c r="F62">
        <v>269</v>
      </c>
      <c r="I62" t="s">
        <v>91</v>
      </c>
      <c r="J62">
        <v>0.82399999999999995</v>
      </c>
      <c r="L62" t="s">
        <v>91</v>
      </c>
      <c r="M62">
        <v>0.84250000000000003</v>
      </c>
      <c r="O62" s="425"/>
      <c r="P62" s="76">
        <v>30</v>
      </c>
      <c r="S62" s="18" t="s">
        <v>399</v>
      </c>
      <c r="T62" s="76">
        <v>30</v>
      </c>
    </row>
    <row r="63" spans="1:20" x14ac:dyDescent="0.25">
      <c r="A63" t="str">
        <f t="shared" si="0"/>
        <v/>
      </c>
      <c r="B63" t="s">
        <v>91</v>
      </c>
      <c r="D63" t="s">
        <v>91</v>
      </c>
      <c r="E63">
        <v>0.82399999999999995</v>
      </c>
      <c r="F63">
        <v>46</v>
      </c>
      <c r="I63" t="s">
        <v>92</v>
      </c>
      <c r="J63">
        <v>0.36459999999999998</v>
      </c>
      <c r="L63" t="s">
        <v>92</v>
      </c>
      <c r="M63">
        <v>0.36459999999999998</v>
      </c>
      <c r="O63" s="17" t="s">
        <v>179</v>
      </c>
      <c r="P63" s="77">
        <v>0.88039999999999996</v>
      </c>
      <c r="S63" s="17" t="s">
        <v>221</v>
      </c>
      <c r="T63" s="77">
        <v>0.87909999999999999</v>
      </c>
    </row>
    <row r="64" spans="1:20" ht="15.75" thickBot="1" x14ac:dyDescent="0.3">
      <c r="A64" t="str">
        <f t="shared" si="0"/>
        <v/>
      </c>
      <c r="B64" t="s">
        <v>92</v>
      </c>
      <c r="D64" t="s">
        <v>92</v>
      </c>
      <c r="E64">
        <v>0.36459999999999998</v>
      </c>
      <c r="F64">
        <v>216</v>
      </c>
      <c r="I64" t="s">
        <v>93</v>
      </c>
      <c r="J64">
        <v>0.55869999999999997</v>
      </c>
      <c r="L64" t="s">
        <v>93</v>
      </c>
      <c r="M64">
        <v>0.63729999999999998</v>
      </c>
      <c r="O64" s="18" t="s">
        <v>412</v>
      </c>
      <c r="P64" s="78">
        <v>31</v>
      </c>
      <c r="S64" s="18" t="s">
        <v>414</v>
      </c>
      <c r="T64" s="78">
        <v>31</v>
      </c>
    </row>
    <row r="65" spans="1:20" x14ac:dyDescent="0.25">
      <c r="A65" t="str">
        <f t="shared" si="0"/>
        <v/>
      </c>
      <c r="B65" t="s">
        <v>93</v>
      </c>
      <c r="D65" t="s">
        <v>93</v>
      </c>
      <c r="E65">
        <v>0.55869999999999997</v>
      </c>
      <c r="F65">
        <v>140</v>
      </c>
      <c r="I65" t="s">
        <v>94</v>
      </c>
      <c r="J65">
        <v>0.87139999999999995</v>
      </c>
      <c r="L65" t="s">
        <v>94</v>
      </c>
      <c r="M65">
        <v>0.91349999999999998</v>
      </c>
      <c r="O65" s="17" t="s">
        <v>50</v>
      </c>
      <c r="P65" s="79">
        <v>0.87760000000000005</v>
      </c>
      <c r="S65" s="424" t="s">
        <v>255</v>
      </c>
      <c r="T65" s="79">
        <v>0.87880000000000003</v>
      </c>
    </row>
    <row r="66" spans="1:20" ht="15.75" thickBot="1" x14ac:dyDescent="0.3">
      <c r="A66" t="str">
        <f t="shared" si="0"/>
        <v/>
      </c>
      <c r="B66" t="s">
        <v>94</v>
      </c>
      <c r="D66" t="s">
        <v>94</v>
      </c>
      <c r="E66">
        <v>0.87139999999999995</v>
      </c>
      <c r="F66">
        <v>35</v>
      </c>
      <c r="I66" t="s">
        <v>95</v>
      </c>
      <c r="J66">
        <v>0.23419999999999999</v>
      </c>
      <c r="L66" t="s">
        <v>95</v>
      </c>
      <c r="M66">
        <v>0.23419999999999999</v>
      </c>
      <c r="O66" s="18" t="s">
        <v>411</v>
      </c>
      <c r="P66" s="80">
        <v>32</v>
      </c>
      <c r="S66" s="425"/>
      <c r="T66" s="80">
        <v>32</v>
      </c>
    </row>
    <row r="67" spans="1:20" x14ac:dyDescent="0.25">
      <c r="A67" t="str">
        <f t="shared" ref="A67:A130" si="1">IF(B67=D67,"","CHECK NAME")</f>
        <v/>
      </c>
      <c r="B67" t="s">
        <v>95</v>
      </c>
      <c r="D67" t="s">
        <v>95</v>
      </c>
      <c r="E67">
        <v>0.23419999999999999</v>
      </c>
      <c r="F67">
        <v>280</v>
      </c>
      <c r="I67" t="s">
        <v>96</v>
      </c>
      <c r="J67">
        <v>3.0800000000000001E-2</v>
      </c>
      <c r="L67" t="s">
        <v>96</v>
      </c>
      <c r="M67">
        <v>3.61E-2</v>
      </c>
      <c r="O67" s="424" t="s">
        <v>320</v>
      </c>
      <c r="P67" s="81">
        <v>0.86929999999999996</v>
      </c>
      <c r="S67" s="17" t="s">
        <v>50</v>
      </c>
      <c r="T67" s="81">
        <v>0.87760000000000005</v>
      </c>
    </row>
    <row r="68" spans="1:20" ht="15.75" thickBot="1" x14ac:dyDescent="0.3">
      <c r="A68" t="str">
        <f t="shared" si="1"/>
        <v/>
      </c>
      <c r="B68" t="s">
        <v>96</v>
      </c>
      <c r="D68" t="s">
        <v>96</v>
      </c>
      <c r="E68">
        <v>3.0800000000000001E-2</v>
      </c>
      <c r="F68">
        <v>352</v>
      </c>
      <c r="I68" t="s">
        <v>97</v>
      </c>
      <c r="J68">
        <v>5.1900000000000002E-2</v>
      </c>
      <c r="L68" t="s">
        <v>97</v>
      </c>
      <c r="M68">
        <v>5.1900000000000002E-2</v>
      </c>
      <c r="O68" s="425"/>
      <c r="P68" s="82">
        <v>33</v>
      </c>
      <c r="S68" s="18" t="s">
        <v>411</v>
      </c>
      <c r="T68" s="82">
        <v>33</v>
      </c>
    </row>
    <row r="69" spans="1:20" x14ac:dyDescent="0.25">
      <c r="A69" t="str">
        <f t="shared" si="1"/>
        <v/>
      </c>
      <c r="B69" t="s">
        <v>97</v>
      </c>
      <c r="D69" t="s">
        <v>97</v>
      </c>
      <c r="E69">
        <v>5.1900000000000002E-2</v>
      </c>
      <c r="F69">
        <v>343</v>
      </c>
      <c r="I69" t="s">
        <v>98</v>
      </c>
      <c r="J69">
        <v>0.53869999999999996</v>
      </c>
      <c r="L69" t="s">
        <v>98</v>
      </c>
      <c r="M69">
        <v>0.56510000000000005</v>
      </c>
      <c r="O69" s="424" t="s">
        <v>122</v>
      </c>
      <c r="P69" s="83">
        <v>0.86639999999999995</v>
      </c>
      <c r="S69" s="17" t="s">
        <v>61</v>
      </c>
      <c r="T69" s="83">
        <v>0.876</v>
      </c>
    </row>
    <row r="70" spans="1:20" ht="15.75" thickBot="1" x14ac:dyDescent="0.3">
      <c r="A70" t="str">
        <f t="shared" si="1"/>
        <v/>
      </c>
      <c r="B70" t="s">
        <v>98</v>
      </c>
      <c r="D70" t="s">
        <v>98</v>
      </c>
      <c r="E70">
        <v>0.53869999999999996</v>
      </c>
      <c r="F70">
        <v>150</v>
      </c>
      <c r="I70" t="s">
        <v>99</v>
      </c>
      <c r="J70">
        <v>0.2364</v>
      </c>
      <c r="L70" t="s">
        <v>99</v>
      </c>
      <c r="M70">
        <v>0.2364</v>
      </c>
      <c r="O70" s="425"/>
      <c r="P70" s="84">
        <v>34</v>
      </c>
      <c r="S70" s="18" t="s">
        <v>415</v>
      </c>
      <c r="T70" s="84">
        <v>34</v>
      </c>
    </row>
    <row r="71" spans="1:20" x14ac:dyDescent="0.25">
      <c r="A71" t="str">
        <f t="shared" si="1"/>
        <v/>
      </c>
      <c r="B71" t="s">
        <v>99</v>
      </c>
      <c r="D71" t="s">
        <v>99</v>
      </c>
      <c r="E71">
        <v>0.2364</v>
      </c>
      <c r="F71">
        <v>279</v>
      </c>
      <c r="I71" t="s">
        <v>100</v>
      </c>
      <c r="J71">
        <v>0.59640000000000004</v>
      </c>
      <c r="L71" t="s">
        <v>100</v>
      </c>
      <c r="M71">
        <v>0.59640000000000004</v>
      </c>
      <c r="O71" s="17" t="s">
        <v>80</v>
      </c>
      <c r="P71" s="85">
        <v>0.86409999999999998</v>
      </c>
      <c r="S71" s="424" t="s">
        <v>94</v>
      </c>
      <c r="T71" s="85">
        <v>0.87139999999999995</v>
      </c>
    </row>
    <row r="72" spans="1:20" ht="15.75" thickBot="1" x14ac:dyDescent="0.3">
      <c r="A72" t="str">
        <f t="shared" si="1"/>
        <v/>
      </c>
      <c r="B72" t="s">
        <v>100</v>
      </c>
      <c r="D72" t="s">
        <v>100</v>
      </c>
      <c r="E72">
        <v>0.59640000000000004</v>
      </c>
      <c r="F72">
        <v>127</v>
      </c>
      <c r="I72" t="s">
        <v>101</v>
      </c>
      <c r="J72">
        <v>0.17199999999999999</v>
      </c>
      <c r="L72" t="s">
        <v>101</v>
      </c>
      <c r="M72">
        <v>0.17199999999999999</v>
      </c>
      <c r="O72" s="18" t="s">
        <v>412</v>
      </c>
      <c r="P72" s="86">
        <v>35</v>
      </c>
      <c r="S72" s="425"/>
      <c r="T72" s="86">
        <v>35</v>
      </c>
    </row>
    <row r="73" spans="1:20" x14ac:dyDescent="0.25">
      <c r="A73" t="str">
        <f t="shared" si="1"/>
        <v/>
      </c>
      <c r="B73" t="s">
        <v>101</v>
      </c>
      <c r="D73" t="s">
        <v>101</v>
      </c>
      <c r="E73">
        <v>0.17199999999999999</v>
      </c>
      <c r="F73">
        <v>304</v>
      </c>
      <c r="I73" t="s">
        <v>102</v>
      </c>
      <c r="J73">
        <v>0.96089999999999998</v>
      </c>
      <c r="L73" t="s">
        <v>102</v>
      </c>
      <c r="M73">
        <v>0.9577</v>
      </c>
      <c r="O73" s="424" t="s">
        <v>327</v>
      </c>
      <c r="P73" s="87">
        <v>0.85699999999999998</v>
      </c>
      <c r="S73" s="424" t="s">
        <v>410</v>
      </c>
      <c r="T73" s="87">
        <v>0.86719999999999997</v>
      </c>
    </row>
    <row r="74" spans="1:20" ht="15.75" thickBot="1" x14ac:dyDescent="0.3">
      <c r="A74" t="str">
        <f t="shared" si="1"/>
        <v/>
      </c>
      <c r="B74" t="s">
        <v>102</v>
      </c>
      <c r="D74" t="s">
        <v>102</v>
      </c>
      <c r="E74">
        <v>0.96089999999999998</v>
      </c>
      <c r="F74">
        <v>5</v>
      </c>
      <c r="I74" t="s">
        <v>103</v>
      </c>
      <c r="J74">
        <v>0.43240000000000001</v>
      </c>
      <c r="L74" t="s">
        <v>103</v>
      </c>
      <c r="M74">
        <v>0.43569999999999998</v>
      </c>
      <c r="O74" s="425"/>
      <c r="P74" s="88">
        <v>36</v>
      </c>
      <c r="S74" s="425"/>
      <c r="T74" s="88">
        <v>36</v>
      </c>
    </row>
    <row r="75" spans="1:20" x14ac:dyDescent="0.25">
      <c r="A75" t="str">
        <f t="shared" si="1"/>
        <v/>
      </c>
      <c r="B75" t="s">
        <v>103</v>
      </c>
      <c r="D75" t="s">
        <v>103</v>
      </c>
      <c r="E75">
        <v>0.43240000000000001</v>
      </c>
      <c r="F75">
        <v>197</v>
      </c>
      <c r="I75" t="s">
        <v>104</v>
      </c>
      <c r="J75">
        <v>0.31950000000000001</v>
      </c>
      <c r="L75" t="s">
        <v>104</v>
      </c>
      <c r="M75">
        <v>0.36909999999999998</v>
      </c>
      <c r="O75" s="17" t="s">
        <v>203</v>
      </c>
      <c r="P75" s="89">
        <v>0.85640000000000005</v>
      </c>
      <c r="S75" s="424" t="s">
        <v>122</v>
      </c>
      <c r="T75" s="89">
        <v>0.86639999999999995</v>
      </c>
    </row>
    <row r="76" spans="1:20" ht="15.75" thickBot="1" x14ac:dyDescent="0.3">
      <c r="A76" t="str">
        <f t="shared" si="1"/>
        <v/>
      </c>
      <c r="B76" t="s">
        <v>104</v>
      </c>
      <c r="D76" t="s">
        <v>104</v>
      </c>
      <c r="E76">
        <v>0.31950000000000001</v>
      </c>
      <c r="F76">
        <v>233</v>
      </c>
      <c r="I76" t="s">
        <v>105</v>
      </c>
      <c r="J76">
        <v>0.61919999999999997</v>
      </c>
      <c r="L76" t="s">
        <v>105</v>
      </c>
      <c r="M76">
        <v>0.61919999999999997</v>
      </c>
      <c r="O76" s="18" t="s">
        <v>404</v>
      </c>
      <c r="P76" s="90">
        <v>37</v>
      </c>
      <c r="S76" s="425"/>
      <c r="T76" s="90">
        <v>37</v>
      </c>
    </row>
    <row r="77" spans="1:20" x14ac:dyDescent="0.25">
      <c r="A77" t="str">
        <f t="shared" si="1"/>
        <v/>
      </c>
      <c r="B77" t="s">
        <v>105</v>
      </c>
      <c r="D77" t="s">
        <v>105</v>
      </c>
      <c r="E77">
        <v>0.61919999999999997</v>
      </c>
      <c r="F77">
        <v>116</v>
      </c>
      <c r="I77" t="s">
        <v>106</v>
      </c>
      <c r="J77">
        <v>0.30370000000000003</v>
      </c>
      <c r="L77" t="s">
        <v>106</v>
      </c>
      <c r="M77">
        <v>0.30370000000000003</v>
      </c>
      <c r="O77" s="424" t="s">
        <v>42</v>
      </c>
      <c r="P77" s="91">
        <v>0.85399999999999998</v>
      </c>
      <c r="S77" s="17" t="s">
        <v>334</v>
      </c>
      <c r="T77" s="91">
        <v>0.8619</v>
      </c>
    </row>
    <row r="78" spans="1:20" ht="15.75" thickBot="1" x14ac:dyDescent="0.3">
      <c r="A78" t="str">
        <f t="shared" si="1"/>
        <v/>
      </c>
      <c r="B78" t="s">
        <v>106</v>
      </c>
      <c r="D78" t="s">
        <v>106</v>
      </c>
      <c r="E78">
        <v>0.30370000000000003</v>
      </c>
      <c r="F78">
        <v>244</v>
      </c>
      <c r="I78" t="s">
        <v>107</v>
      </c>
      <c r="J78">
        <v>0.254</v>
      </c>
      <c r="L78" t="s">
        <v>107</v>
      </c>
      <c r="M78">
        <v>0.254</v>
      </c>
      <c r="O78" s="425"/>
      <c r="P78" s="92">
        <v>38</v>
      </c>
      <c r="S78" s="18" t="s">
        <v>413</v>
      </c>
      <c r="T78" s="92">
        <v>38</v>
      </c>
    </row>
    <row r="79" spans="1:20" x14ac:dyDescent="0.25">
      <c r="A79" t="str">
        <f t="shared" si="1"/>
        <v/>
      </c>
      <c r="B79" t="s">
        <v>107</v>
      </c>
      <c r="D79" t="s">
        <v>107</v>
      </c>
      <c r="E79">
        <v>0.254</v>
      </c>
      <c r="F79">
        <v>270</v>
      </c>
      <c r="I79" t="s">
        <v>108</v>
      </c>
      <c r="J79">
        <v>0.61160000000000003</v>
      </c>
      <c r="L79" t="s">
        <v>108</v>
      </c>
      <c r="M79">
        <v>0.61160000000000003</v>
      </c>
      <c r="O79" s="424" t="s">
        <v>121</v>
      </c>
      <c r="P79" s="93">
        <v>0.85089999999999999</v>
      </c>
      <c r="S79" s="17" t="s">
        <v>337</v>
      </c>
      <c r="T79" s="93">
        <v>0.8528</v>
      </c>
    </row>
    <row r="80" spans="1:20" ht="15.75" thickBot="1" x14ac:dyDescent="0.3">
      <c r="A80" t="str">
        <f t="shared" si="1"/>
        <v/>
      </c>
      <c r="B80" t="s">
        <v>108</v>
      </c>
      <c r="D80" t="s">
        <v>108</v>
      </c>
      <c r="E80">
        <v>0.61160000000000003</v>
      </c>
      <c r="F80">
        <v>119</v>
      </c>
      <c r="I80" t="s">
        <v>109</v>
      </c>
      <c r="J80">
        <v>0.49130000000000001</v>
      </c>
      <c r="L80" t="s">
        <v>109</v>
      </c>
      <c r="M80">
        <v>0.45119999999999999</v>
      </c>
      <c r="O80" s="425"/>
      <c r="P80" s="94">
        <v>39</v>
      </c>
      <c r="S80" s="18" t="s">
        <v>408</v>
      </c>
      <c r="T80" s="94">
        <v>39</v>
      </c>
    </row>
    <row r="81" spans="1:20" x14ac:dyDescent="0.25">
      <c r="A81" t="str">
        <f t="shared" si="1"/>
        <v/>
      </c>
      <c r="B81" t="s">
        <v>109</v>
      </c>
      <c r="D81" t="s">
        <v>109</v>
      </c>
      <c r="E81">
        <v>0.49130000000000001</v>
      </c>
      <c r="F81">
        <v>170</v>
      </c>
      <c r="I81" t="s">
        <v>110</v>
      </c>
      <c r="J81">
        <v>0.36009999999999998</v>
      </c>
      <c r="L81" t="s">
        <v>110</v>
      </c>
      <c r="M81">
        <v>0.36009999999999998</v>
      </c>
      <c r="O81" s="17" t="s">
        <v>334</v>
      </c>
      <c r="P81" s="95">
        <v>0.84840000000000004</v>
      </c>
      <c r="S81" s="424" t="s">
        <v>320</v>
      </c>
      <c r="T81" s="95">
        <v>0.85129999999999995</v>
      </c>
    </row>
    <row r="82" spans="1:20" ht="15.75" thickBot="1" x14ac:dyDescent="0.3">
      <c r="A82" t="str">
        <f t="shared" si="1"/>
        <v/>
      </c>
      <c r="B82" t="s">
        <v>110</v>
      </c>
      <c r="D82" t="s">
        <v>110</v>
      </c>
      <c r="E82">
        <v>0.36009999999999998</v>
      </c>
      <c r="F82">
        <v>219</v>
      </c>
      <c r="I82" t="s">
        <v>111</v>
      </c>
      <c r="J82">
        <v>0.21729999999999999</v>
      </c>
      <c r="L82" t="s">
        <v>111</v>
      </c>
      <c r="M82">
        <v>0.21729999999999999</v>
      </c>
      <c r="O82" s="18" t="s">
        <v>413</v>
      </c>
      <c r="P82" s="96">
        <v>40</v>
      </c>
      <c r="S82" s="425"/>
      <c r="T82" s="96">
        <v>40</v>
      </c>
    </row>
    <row r="83" spans="1:20" x14ac:dyDescent="0.25">
      <c r="A83" t="str">
        <f t="shared" si="1"/>
        <v/>
      </c>
      <c r="B83" t="s">
        <v>111</v>
      </c>
      <c r="D83" t="s">
        <v>111</v>
      </c>
      <c r="E83">
        <v>0.21729999999999999</v>
      </c>
      <c r="F83">
        <v>286</v>
      </c>
      <c r="I83" t="s">
        <v>112</v>
      </c>
      <c r="J83">
        <v>0.12920000000000001</v>
      </c>
      <c r="L83" t="s">
        <v>112</v>
      </c>
      <c r="M83">
        <v>0.12920000000000001</v>
      </c>
      <c r="O83" s="17" t="s">
        <v>221</v>
      </c>
      <c r="P83" s="97">
        <v>0.84830000000000005</v>
      </c>
      <c r="S83" s="424" t="s">
        <v>151</v>
      </c>
      <c r="T83" s="97">
        <v>0.84630000000000005</v>
      </c>
    </row>
    <row r="84" spans="1:20" ht="15.75" thickBot="1" x14ac:dyDescent="0.3">
      <c r="A84" t="str">
        <f t="shared" si="1"/>
        <v/>
      </c>
      <c r="B84" t="s">
        <v>112</v>
      </c>
      <c r="D84" t="s">
        <v>112</v>
      </c>
      <c r="E84">
        <v>0.12920000000000001</v>
      </c>
      <c r="F84">
        <v>322</v>
      </c>
      <c r="I84" t="s">
        <v>113</v>
      </c>
      <c r="J84">
        <v>0.437</v>
      </c>
      <c r="L84" t="s">
        <v>113</v>
      </c>
      <c r="M84">
        <v>0.36680000000000001</v>
      </c>
      <c r="O84" s="18" t="s">
        <v>414</v>
      </c>
      <c r="P84" s="98">
        <v>41</v>
      </c>
      <c r="S84" s="425"/>
      <c r="T84" s="98">
        <v>41</v>
      </c>
    </row>
    <row r="85" spans="1:20" x14ac:dyDescent="0.25">
      <c r="A85" t="str">
        <f t="shared" si="1"/>
        <v/>
      </c>
      <c r="B85" t="s">
        <v>113</v>
      </c>
      <c r="D85" t="s">
        <v>113</v>
      </c>
      <c r="E85">
        <v>0.437</v>
      </c>
      <c r="F85">
        <v>196</v>
      </c>
      <c r="I85" t="s">
        <v>114</v>
      </c>
      <c r="J85">
        <v>0.15709999999999999</v>
      </c>
      <c r="L85" t="s">
        <v>114</v>
      </c>
      <c r="M85">
        <v>0.20619999999999999</v>
      </c>
      <c r="O85" s="424" t="s">
        <v>147</v>
      </c>
      <c r="P85" s="99">
        <v>0.84530000000000005</v>
      </c>
      <c r="S85" s="424" t="s">
        <v>314</v>
      </c>
      <c r="T85" s="99">
        <v>0.84630000000000005</v>
      </c>
    </row>
    <row r="86" spans="1:20" ht="15.75" thickBot="1" x14ac:dyDescent="0.3">
      <c r="A86" t="str">
        <f t="shared" si="1"/>
        <v/>
      </c>
      <c r="B86" t="s">
        <v>114</v>
      </c>
      <c r="D86" t="s">
        <v>114</v>
      </c>
      <c r="E86">
        <v>0.15709999999999999</v>
      </c>
      <c r="F86">
        <v>314</v>
      </c>
      <c r="I86" t="s">
        <v>115</v>
      </c>
      <c r="J86">
        <v>0.92530000000000001</v>
      </c>
      <c r="L86" t="s">
        <v>115</v>
      </c>
      <c r="M86">
        <v>0.92520000000000002</v>
      </c>
      <c r="O86" s="425"/>
      <c r="P86" s="100">
        <v>42</v>
      </c>
      <c r="S86" s="425"/>
      <c r="T86" s="100">
        <v>42</v>
      </c>
    </row>
    <row r="87" spans="1:20" x14ac:dyDescent="0.25">
      <c r="A87" t="str">
        <f t="shared" si="1"/>
        <v/>
      </c>
      <c r="B87" t="s">
        <v>115</v>
      </c>
      <c r="D87" t="s">
        <v>115</v>
      </c>
      <c r="E87">
        <v>0.92530000000000001</v>
      </c>
      <c r="F87">
        <v>17</v>
      </c>
      <c r="I87" t="s">
        <v>116</v>
      </c>
      <c r="J87">
        <v>0.16950000000000001</v>
      </c>
      <c r="L87" t="s">
        <v>116</v>
      </c>
      <c r="M87">
        <v>0.16950000000000001</v>
      </c>
      <c r="O87" s="424" t="s">
        <v>91</v>
      </c>
      <c r="P87" s="101">
        <v>0.84250000000000003</v>
      </c>
      <c r="S87" s="17" t="s">
        <v>351</v>
      </c>
      <c r="T87" s="101">
        <v>0.84609999999999996</v>
      </c>
    </row>
    <row r="88" spans="1:20" ht="15.75" thickBot="1" x14ac:dyDescent="0.3">
      <c r="A88" t="str">
        <f t="shared" si="1"/>
        <v/>
      </c>
      <c r="B88" t="s">
        <v>116</v>
      </c>
      <c r="D88" t="s">
        <v>116</v>
      </c>
      <c r="E88">
        <v>0.16950000000000001</v>
      </c>
      <c r="F88">
        <v>306</v>
      </c>
      <c r="I88" t="s">
        <v>117</v>
      </c>
      <c r="J88">
        <v>0.60250000000000004</v>
      </c>
      <c r="L88" t="s">
        <v>117</v>
      </c>
      <c r="M88">
        <v>0.58660000000000001</v>
      </c>
      <c r="O88" s="425"/>
      <c r="P88" s="102">
        <v>43</v>
      </c>
      <c r="S88" s="18" t="s">
        <v>399</v>
      </c>
      <c r="T88" s="102">
        <v>43</v>
      </c>
    </row>
    <row r="89" spans="1:20" x14ac:dyDescent="0.25">
      <c r="A89" t="str">
        <f t="shared" si="1"/>
        <v/>
      </c>
      <c r="B89" t="s">
        <v>117</v>
      </c>
      <c r="D89" t="s">
        <v>117</v>
      </c>
      <c r="E89">
        <v>0.60250000000000004</v>
      </c>
      <c r="F89">
        <v>123</v>
      </c>
      <c r="I89" t="s">
        <v>118</v>
      </c>
      <c r="J89">
        <v>0.27339999999999998</v>
      </c>
      <c r="L89" t="s">
        <v>118</v>
      </c>
      <c r="M89">
        <v>0.27339999999999998</v>
      </c>
      <c r="O89" s="17" t="s">
        <v>61</v>
      </c>
      <c r="P89" s="103">
        <v>0.82820000000000005</v>
      </c>
      <c r="S89" s="424" t="s">
        <v>42</v>
      </c>
      <c r="T89" s="103">
        <v>0.82730000000000004</v>
      </c>
    </row>
    <row r="90" spans="1:20" ht="15.75" thickBot="1" x14ac:dyDescent="0.3">
      <c r="A90" t="str">
        <f t="shared" si="1"/>
        <v/>
      </c>
      <c r="B90" t="s">
        <v>118</v>
      </c>
      <c r="D90" t="s">
        <v>118</v>
      </c>
      <c r="E90">
        <v>0.27339999999999998</v>
      </c>
      <c r="F90">
        <v>258</v>
      </c>
      <c r="I90" t="s">
        <v>119</v>
      </c>
      <c r="J90">
        <v>0.96360000000000001</v>
      </c>
      <c r="L90" t="s">
        <v>119</v>
      </c>
      <c r="M90">
        <v>0.9577</v>
      </c>
      <c r="O90" s="18" t="s">
        <v>415</v>
      </c>
      <c r="P90" s="104">
        <v>44</v>
      </c>
      <c r="S90" s="425"/>
      <c r="T90" s="104">
        <v>44</v>
      </c>
    </row>
    <row r="91" spans="1:20" x14ac:dyDescent="0.25">
      <c r="A91" t="str">
        <f t="shared" si="1"/>
        <v/>
      </c>
      <c r="B91" t="s">
        <v>119</v>
      </c>
      <c r="D91" t="s">
        <v>119</v>
      </c>
      <c r="E91">
        <v>0.96360000000000001</v>
      </c>
      <c r="F91">
        <v>4</v>
      </c>
      <c r="I91" t="s">
        <v>120</v>
      </c>
      <c r="J91">
        <v>0.38540000000000002</v>
      </c>
      <c r="L91" t="s">
        <v>120</v>
      </c>
      <c r="M91">
        <v>0.39779999999999999</v>
      </c>
      <c r="O91" s="17" t="s">
        <v>189</v>
      </c>
      <c r="P91" s="105">
        <v>0.82640000000000002</v>
      </c>
      <c r="S91" s="424" t="s">
        <v>205</v>
      </c>
      <c r="T91" s="105">
        <v>0.82479999999999998</v>
      </c>
    </row>
    <row r="92" spans="1:20" ht="15.75" thickBot="1" x14ac:dyDescent="0.3">
      <c r="A92" t="str">
        <f t="shared" si="1"/>
        <v/>
      </c>
      <c r="B92" t="s">
        <v>120</v>
      </c>
      <c r="D92" t="s">
        <v>120</v>
      </c>
      <c r="E92">
        <v>0.38540000000000002</v>
      </c>
      <c r="F92">
        <v>213</v>
      </c>
      <c r="I92" t="s">
        <v>423</v>
      </c>
      <c r="J92">
        <v>0.67090000000000005</v>
      </c>
      <c r="L92" t="s">
        <v>423</v>
      </c>
      <c r="M92">
        <v>0.67090000000000005</v>
      </c>
      <c r="O92" s="18" t="s">
        <v>415</v>
      </c>
      <c r="P92" s="106">
        <v>45</v>
      </c>
      <c r="S92" s="425"/>
      <c r="T92" s="106">
        <v>45</v>
      </c>
    </row>
    <row r="93" spans="1:20" x14ac:dyDescent="0.25">
      <c r="A93" t="str">
        <f t="shared" si="1"/>
        <v/>
      </c>
      <c r="B93" t="s">
        <v>121</v>
      </c>
      <c r="D93" t="s">
        <v>121</v>
      </c>
      <c r="E93">
        <v>0.77869999999999995</v>
      </c>
      <c r="F93">
        <v>62</v>
      </c>
      <c r="I93" t="s">
        <v>121</v>
      </c>
      <c r="J93">
        <v>0.77869999999999995</v>
      </c>
      <c r="L93" t="s">
        <v>121</v>
      </c>
      <c r="M93">
        <v>0.85089999999999999</v>
      </c>
      <c r="O93" s="424" t="s">
        <v>205</v>
      </c>
      <c r="P93" s="107">
        <v>0.81740000000000002</v>
      </c>
      <c r="S93" s="424" t="s">
        <v>91</v>
      </c>
      <c r="T93" s="107">
        <v>0.82399999999999995</v>
      </c>
    </row>
    <row r="94" spans="1:20" ht="15.75" thickBot="1" x14ac:dyDescent="0.3">
      <c r="A94" t="str">
        <f t="shared" si="1"/>
        <v/>
      </c>
      <c r="B94" t="s">
        <v>122</v>
      </c>
      <c r="D94" t="s">
        <v>122</v>
      </c>
      <c r="E94">
        <v>0.86639999999999995</v>
      </c>
      <c r="F94">
        <v>37</v>
      </c>
      <c r="I94" t="s">
        <v>122</v>
      </c>
      <c r="J94">
        <v>0.86639999999999995</v>
      </c>
      <c r="L94" t="s">
        <v>122</v>
      </c>
      <c r="M94">
        <v>0.86639999999999995</v>
      </c>
      <c r="O94" s="425"/>
      <c r="P94" s="108">
        <v>46</v>
      </c>
      <c r="S94" s="425"/>
      <c r="T94" s="108">
        <v>46</v>
      </c>
    </row>
    <row r="95" spans="1:20" x14ac:dyDescent="0.25">
      <c r="A95" t="str">
        <f t="shared" si="1"/>
        <v/>
      </c>
      <c r="B95" t="s">
        <v>123</v>
      </c>
      <c r="D95" t="s">
        <v>123</v>
      </c>
      <c r="E95">
        <v>0.52949999999999997</v>
      </c>
      <c r="F95">
        <v>154</v>
      </c>
      <c r="I95" t="s">
        <v>123</v>
      </c>
      <c r="J95">
        <v>0.52949999999999997</v>
      </c>
      <c r="L95" t="s">
        <v>123</v>
      </c>
      <c r="M95">
        <v>0.52949999999999997</v>
      </c>
      <c r="O95" s="424" t="s">
        <v>314</v>
      </c>
      <c r="P95" s="109">
        <v>0.81640000000000001</v>
      </c>
      <c r="S95" s="424" t="s">
        <v>294</v>
      </c>
      <c r="T95" s="109">
        <v>0.81459999999999999</v>
      </c>
    </row>
    <row r="96" spans="1:20" ht="15.75" thickBot="1" x14ac:dyDescent="0.3">
      <c r="A96" t="str">
        <f t="shared" si="1"/>
        <v/>
      </c>
      <c r="B96" t="s">
        <v>124</v>
      </c>
      <c r="D96" t="s">
        <v>124</v>
      </c>
      <c r="E96">
        <v>0.3095</v>
      </c>
      <c r="F96">
        <v>241</v>
      </c>
      <c r="I96" t="s">
        <v>124</v>
      </c>
      <c r="J96">
        <v>0.3095</v>
      </c>
      <c r="L96" t="s">
        <v>124</v>
      </c>
      <c r="M96">
        <v>0.3241</v>
      </c>
      <c r="O96" s="425"/>
      <c r="P96" s="110">
        <v>47</v>
      </c>
      <c r="S96" s="425"/>
      <c r="T96" s="110">
        <v>47</v>
      </c>
    </row>
    <row r="97" spans="1:20" x14ac:dyDescent="0.25">
      <c r="A97" t="str">
        <f t="shared" si="1"/>
        <v/>
      </c>
      <c r="B97" t="s">
        <v>125</v>
      </c>
      <c r="D97" t="s">
        <v>125</v>
      </c>
      <c r="E97">
        <v>0.1368</v>
      </c>
      <c r="F97">
        <v>321</v>
      </c>
      <c r="I97" t="s">
        <v>125</v>
      </c>
      <c r="J97">
        <v>0.1368</v>
      </c>
      <c r="L97" t="s">
        <v>125</v>
      </c>
      <c r="M97">
        <v>9.0700000000000003E-2</v>
      </c>
      <c r="O97" s="17" t="s">
        <v>155</v>
      </c>
      <c r="P97" s="111">
        <v>0.81440000000000001</v>
      </c>
      <c r="S97" s="424" t="s">
        <v>282</v>
      </c>
      <c r="T97" s="111">
        <v>0.81230000000000002</v>
      </c>
    </row>
    <row r="98" spans="1:20" ht="15.75" thickBot="1" x14ac:dyDescent="0.3">
      <c r="A98" t="str">
        <f t="shared" si="1"/>
        <v/>
      </c>
      <c r="B98" t="s">
        <v>126</v>
      </c>
      <c r="D98" t="s">
        <v>126</v>
      </c>
      <c r="E98">
        <v>0.44209999999999999</v>
      </c>
      <c r="F98">
        <v>193</v>
      </c>
      <c r="I98" t="s">
        <v>126</v>
      </c>
      <c r="J98">
        <v>0.44209999999999999</v>
      </c>
      <c r="L98" t="s">
        <v>126</v>
      </c>
      <c r="M98">
        <v>0.52669999999999995</v>
      </c>
      <c r="O98" s="18" t="s">
        <v>416</v>
      </c>
      <c r="P98" s="112">
        <v>48</v>
      </c>
      <c r="S98" s="425"/>
      <c r="T98" s="112">
        <v>48</v>
      </c>
    </row>
    <row r="99" spans="1:20" x14ac:dyDescent="0.25">
      <c r="A99" t="str">
        <f t="shared" si="1"/>
        <v/>
      </c>
      <c r="B99" t="s">
        <v>127</v>
      </c>
      <c r="D99" t="s">
        <v>127</v>
      </c>
      <c r="E99">
        <v>0.55120000000000002</v>
      </c>
      <c r="F99">
        <v>143</v>
      </c>
      <c r="I99" t="s">
        <v>127</v>
      </c>
      <c r="J99">
        <v>0.55120000000000002</v>
      </c>
      <c r="L99" t="s">
        <v>127</v>
      </c>
      <c r="M99">
        <v>0.55500000000000005</v>
      </c>
      <c r="O99" s="424" t="s">
        <v>282</v>
      </c>
      <c r="P99" s="113">
        <v>0.81230000000000002</v>
      </c>
      <c r="S99" s="17" t="s">
        <v>251</v>
      </c>
      <c r="T99" s="113">
        <v>0.80979999999999996</v>
      </c>
    </row>
    <row r="100" spans="1:20" ht="15.75" thickBot="1" x14ac:dyDescent="0.3">
      <c r="A100" t="str">
        <f t="shared" si="1"/>
        <v/>
      </c>
      <c r="B100" t="s">
        <v>128</v>
      </c>
      <c r="D100" t="s">
        <v>128</v>
      </c>
      <c r="E100">
        <v>0.76910000000000001</v>
      </c>
      <c r="F100">
        <v>67</v>
      </c>
      <c r="I100" t="s">
        <v>128</v>
      </c>
      <c r="J100">
        <v>0.76910000000000001</v>
      </c>
      <c r="L100" t="s">
        <v>128</v>
      </c>
      <c r="M100">
        <v>0.78010000000000002</v>
      </c>
      <c r="O100" s="425"/>
      <c r="P100" s="114">
        <v>49</v>
      </c>
      <c r="S100" s="18" t="s">
        <v>425</v>
      </c>
      <c r="T100" s="114">
        <v>49</v>
      </c>
    </row>
    <row r="101" spans="1:20" x14ac:dyDescent="0.25">
      <c r="A101" t="str">
        <f t="shared" si="1"/>
        <v/>
      </c>
      <c r="B101" t="s">
        <v>129</v>
      </c>
      <c r="D101" t="s">
        <v>129</v>
      </c>
      <c r="E101">
        <v>0.66400000000000003</v>
      </c>
      <c r="F101">
        <v>98</v>
      </c>
      <c r="I101" t="s">
        <v>129</v>
      </c>
      <c r="J101">
        <v>0.66400000000000003</v>
      </c>
      <c r="L101" t="s">
        <v>129</v>
      </c>
      <c r="M101">
        <v>0.5252</v>
      </c>
      <c r="O101" s="424" t="s">
        <v>171</v>
      </c>
      <c r="P101" s="115">
        <v>0.8075</v>
      </c>
      <c r="S101" s="424" t="s">
        <v>380</v>
      </c>
      <c r="T101" s="115">
        <v>0.80789999999999995</v>
      </c>
    </row>
    <row r="102" spans="1:20" ht="15.75" thickBot="1" x14ac:dyDescent="0.3">
      <c r="A102" t="str">
        <f t="shared" si="1"/>
        <v/>
      </c>
      <c r="B102" t="s">
        <v>130</v>
      </c>
      <c r="D102" t="s">
        <v>130</v>
      </c>
      <c r="E102">
        <v>0.54830000000000001</v>
      </c>
      <c r="F102">
        <v>145</v>
      </c>
      <c r="I102" t="s">
        <v>130</v>
      </c>
      <c r="J102">
        <v>0.54830000000000001</v>
      </c>
      <c r="L102" t="s">
        <v>130</v>
      </c>
      <c r="M102">
        <v>0.61170000000000002</v>
      </c>
      <c r="O102" s="425"/>
      <c r="P102" s="116">
        <v>50</v>
      </c>
      <c r="S102" s="425"/>
      <c r="T102" s="116">
        <v>50</v>
      </c>
    </row>
    <row r="103" spans="1:20" ht="15.75" thickBot="1" x14ac:dyDescent="0.3">
      <c r="A103" t="str">
        <f t="shared" si="1"/>
        <v/>
      </c>
      <c r="B103" t="s">
        <v>131</v>
      </c>
      <c r="D103" t="s">
        <v>131</v>
      </c>
      <c r="E103">
        <v>0.95340000000000003</v>
      </c>
      <c r="F103">
        <v>7</v>
      </c>
      <c r="I103" t="s">
        <v>131</v>
      </c>
      <c r="J103">
        <v>0.95340000000000003</v>
      </c>
      <c r="L103" t="s">
        <v>131</v>
      </c>
      <c r="M103">
        <v>0.96809999999999996</v>
      </c>
      <c r="O103" s="14" t="s">
        <v>22</v>
      </c>
      <c r="P103" s="16" t="s">
        <v>393</v>
      </c>
      <c r="S103" s="14" t="s">
        <v>22</v>
      </c>
      <c r="T103" s="16" t="s">
        <v>393</v>
      </c>
    </row>
    <row r="104" spans="1:20" x14ac:dyDescent="0.25">
      <c r="A104" t="str">
        <f t="shared" si="1"/>
        <v/>
      </c>
      <c r="B104" t="s">
        <v>132</v>
      </c>
      <c r="D104" t="s">
        <v>132</v>
      </c>
      <c r="E104">
        <v>0.1956</v>
      </c>
      <c r="F104">
        <v>292</v>
      </c>
      <c r="I104" t="s">
        <v>132</v>
      </c>
      <c r="J104">
        <v>0.1956</v>
      </c>
      <c r="L104" t="s">
        <v>132</v>
      </c>
      <c r="M104">
        <v>0.19950000000000001</v>
      </c>
      <c r="O104" s="424" t="s">
        <v>294</v>
      </c>
      <c r="P104" s="117">
        <v>0.80349999999999999</v>
      </c>
      <c r="S104" s="424" t="s">
        <v>171</v>
      </c>
      <c r="T104" s="117">
        <v>0.8075</v>
      </c>
    </row>
    <row r="105" spans="1:20" ht="15.75" thickBot="1" x14ac:dyDescent="0.3">
      <c r="A105" t="str">
        <f t="shared" si="1"/>
        <v/>
      </c>
      <c r="B105" t="s">
        <v>133</v>
      </c>
      <c r="D105" t="s">
        <v>133</v>
      </c>
      <c r="E105">
        <v>0.51600000000000001</v>
      </c>
      <c r="F105">
        <v>160</v>
      </c>
      <c r="I105" t="s">
        <v>133</v>
      </c>
      <c r="J105">
        <v>0.51600000000000001</v>
      </c>
      <c r="L105" t="s">
        <v>133</v>
      </c>
      <c r="M105">
        <v>0.50439999999999996</v>
      </c>
      <c r="O105" s="425"/>
      <c r="P105" s="118">
        <v>51</v>
      </c>
      <c r="S105" s="425"/>
      <c r="T105" s="118">
        <v>51</v>
      </c>
    </row>
    <row r="106" spans="1:20" x14ac:dyDescent="0.25">
      <c r="A106" t="str">
        <f t="shared" si="1"/>
        <v/>
      </c>
      <c r="B106" t="s">
        <v>134</v>
      </c>
      <c r="D106" t="s">
        <v>134</v>
      </c>
      <c r="E106">
        <v>0.2949</v>
      </c>
      <c r="F106">
        <v>249</v>
      </c>
      <c r="I106" t="s">
        <v>134</v>
      </c>
      <c r="J106">
        <v>0.2949</v>
      </c>
      <c r="L106" t="s">
        <v>134</v>
      </c>
      <c r="M106">
        <v>0.2949</v>
      </c>
      <c r="O106" s="17" t="s">
        <v>218</v>
      </c>
      <c r="P106" s="119">
        <v>0.80320000000000003</v>
      </c>
      <c r="S106" s="424" t="s">
        <v>263</v>
      </c>
      <c r="T106" s="119">
        <v>0.80469999999999997</v>
      </c>
    </row>
    <row r="107" spans="1:20" ht="15.75" thickBot="1" x14ac:dyDescent="0.3">
      <c r="A107" t="str">
        <f t="shared" si="1"/>
        <v/>
      </c>
      <c r="B107" t="s">
        <v>135</v>
      </c>
      <c r="D107" t="s">
        <v>135</v>
      </c>
      <c r="E107">
        <v>0.35880000000000001</v>
      </c>
      <c r="F107">
        <v>220</v>
      </c>
      <c r="I107" t="s">
        <v>135</v>
      </c>
      <c r="J107">
        <v>0.35880000000000001</v>
      </c>
      <c r="L107" t="s">
        <v>135</v>
      </c>
      <c r="M107">
        <v>0.35880000000000001</v>
      </c>
      <c r="O107" s="18" t="s">
        <v>412</v>
      </c>
      <c r="P107" s="120">
        <v>52</v>
      </c>
      <c r="S107" s="425"/>
      <c r="T107" s="120">
        <v>52</v>
      </c>
    </row>
    <row r="108" spans="1:20" x14ac:dyDescent="0.25">
      <c r="A108" t="str">
        <f t="shared" si="1"/>
        <v/>
      </c>
      <c r="B108" t="s">
        <v>136</v>
      </c>
      <c r="D108" t="s">
        <v>136</v>
      </c>
      <c r="E108">
        <v>0.49459999999999998</v>
      </c>
      <c r="F108">
        <v>164</v>
      </c>
      <c r="I108" t="s">
        <v>136</v>
      </c>
      <c r="J108">
        <v>0.49459999999999998</v>
      </c>
      <c r="L108" t="s">
        <v>136</v>
      </c>
      <c r="M108">
        <v>0.59299999999999997</v>
      </c>
      <c r="O108" s="17" t="s">
        <v>170</v>
      </c>
      <c r="P108" s="121">
        <v>0.79810000000000003</v>
      </c>
      <c r="S108" s="17" t="s">
        <v>201</v>
      </c>
      <c r="T108" s="121">
        <v>0.80059999999999998</v>
      </c>
    </row>
    <row r="109" spans="1:20" ht="15.75" thickBot="1" x14ac:dyDescent="0.3">
      <c r="A109" t="str">
        <f t="shared" si="1"/>
        <v/>
      </c>
      <c r="B109" t="s">
        <v>137</v>
      </c>
      <c r="D109" t="s">
        <v>137</v>
      </c>
      <c r="E109">
        <v>0.59319999999999995</v>
      </c>
      <c r="F109">
        <v>130</v>
      </c>
      <c r="I109" t="s">
        <v>137</v>
      </c>
      <c r="J109">
        <v>0.59319999999999995</v>
      </c>
      <c r="L109" t="s">
        <v>137</v>
      </c>
      <c r="M109">
        <v>0.5554</v>
      </c>
      <c r="O109" s="18" t="s">
        <v>417</v>
      </c>
      <c r="P109" s="122">
        <v>53</v>
      </c>
      <c r="S109" s="18" t="s">
        <v>403</v>
      </c>
      <c r="T109" s="122">
        <v>53</v>
      </c>
    </row>
    <row r="110" spans="1:20" x14ac:dyDescent="0.25">
      <c r="A110" t="str">
        <f t="shared" si="1"/>
        <v/>
      </c>
      <c r="B110" t="s">
        <v>138</v>
      </c>
      <c r="D110" t="s">
        <v>138</v>
      </c>
      <c r="E110">
        <v>0.33139999999999997</v>
      </c>
      <c r="F110">
        <v>229</v>
      </c>
      <c r="I110" t="s">
        <v>138</v>
      </c>
      <c r="J110">
        <v>0.33139999999999997</v>
      </c>
      <c r="L110" t="s">
        <v>138</v>
      </c>
      <c r="M110">
        <v>0.31190000000000001</v>
      </c>
      <c r="O110" s="424" t="s">
        <v>380</v>
      </c>
      <c r="P110" s="123">
        <v>0.79710000000000003</v>
      </c>
      <c r="S110" s="424" t="s">
        <v>327</v>
      </c>
      <c r="T110" s="123">
        <v>0.7994</v>
      </c>
    </row>
    <row r="111" spans="1:20" ht="15.75" thickBot="1" x14ac:dyDescent="0.3">
      <c r="A111" t="str">
        <f t="shared" si="1"/>
        <v/>
      </c>
      <c r="B111" t="s">
        <v>139</v>
      </c>
      <c r="D111" t="s">
        <v>139</v>
      </c>
      <c r="E111">
        <v>0.27239999999999998</v>
      </c>
      <c r="F111">
        <v>259</v>
      </c>
      <c r="I111" t="s">
        <v>139</v>
      </c>
      <c r="J111">
        <v>0.27239999999999998</v>
      </c>
      <c r="L111" t="s">
        <v>139</v>
      </c>
      <c r="M111">
        <v>0.27239999999999998</v>
      </c>
      <c r="O111" s="425"/>
      <c r="P111" s="124">
        <v>54</v>
      </c>
      <c r="S111" s="425"/>
      <c r="T111" s="124">
        <v>54</v>
      </c>
    </row>
    <row r="112" spans="1:20" x14ac:dyDescent="0.25">
      <c r="A112" t="str">
        <f t="shared" si="1"/>
        <v/>
      </c>
      <c r="B112" t="s">
        <v>140</v>
      </c>
      <c r="D112" t="s">
        <v>140</v>
      </c>
      <c r="E112">
        <v>0.53920000000000001</v>
      </c>
      <c r="F112">
        <v>149</v>
      </c>
      <c r="I112" t="s">
        <v>140</v>
      </c>
      <c r="J112">
        <v>0.53920000000000001</v>
      </c>
      <c r="L112" t="s">
        <v>140</v>
      </c>
      <c r="M112">
        <v>0.57179999999999997</v>
      </c>
      <c r="O112" s="17" t="s">
        <v>201</v>
      </c>
      <c r="P112" s="125">
        <v>0.79320000000000002</v>
      </c>
      <c r="S112" s="17" t="s">
        <v>170</v>
      </c>
      <c r="T112" s="125">
        <v>0.79810000000000003</v>
      </c>
    </row>
    <row r="113" spans="1:20" ht="15.75" thickBot="1" x14ac:dyDescent="0.3">
      <c r="A113" t="str">
        <f t="shared" si="1"/>
        <v/>
      </c>
      <c r="B113" t="s">
        <v>141</v>
      </c>
      <c r="D113" t="s">
        <v>141</v>
      </c>
      <c r="E113">
        <v>0.1953</v>
      </c>
      <c r="F113">
        <v>293</v>
      </c>
      <c r="I113" t="s">
        <v>141</v>
      </c>
      <c r="J113">
        <v>0.1953</v>
      </c>
      <c r="L113" t="s">
        <v>141</v>
      </c>
      <c r="M113">
        <v>0.1953</v>
      </c>
      <c r="O113" s="18" t="s">
        <v>403</v>
      </c>
      <c r="P113" s="126">
        <v>55</v>
      </c>
      <c r="S113" s="18" t="s">
        <v>417</v>
      </c>
      <c r="T113" s="126">
        <v>55</v>
      </c>
    </row>
    <row r="114" spans="1:20" x14ac:dyDescent="0.25">
      <c r="A114" t="str">
        <f t="shared" si="1"/>
        <v/>
      </c>
      <c r="B114" t="s">
        <v>142</v>
      </c>
      <c r="D114" t="s">
        <v>142</v>
      </c>
      <c r="E114">
        <v>0.97070000000000001</v>
      </c>
      <c r="F114">
        <v>2</v>
      </c>
      <c r="I114" t="s">
        <v>142</v>
      </c>
      <c r="J114">
        <v>0.97070000000000001</v>
      </c>
      <c r="L114" t="s">
        <v>142</v>
      </c>
      <c r="M114">
        <v>0.9738</v>
      </c>
      <c r="O114" s="17" t="s">
        <v>46</v>
      </c>
      <c r="P114" s="127">
        <v>0.79290000000000005</v>
      </c>
      <c r="S114" s="17" t="s">
        <v>41</v>
      </c>
      <c r="T114" s="127">
        <v>0.7913</v>
      </c>
    </row>
    <row r="115" spans="1:20" ht="15.75" thickBot="1" x14ac:dyDescent="0.3">
      <c r="A115" t="str">
        <f t="shared" si="1"/>
        <v>CHECK NAME</v>
      </c>
      <c r="B115" t="s">
        <v>143</v>
      </c>
      <c r="D115" t="s">
        <v>386</v>
      </c>
      <c r="E115">
        <v>0.20960000000000001</v>
      </c>
      <c r="F115">
        <v>287</v>
      </c>
      <c r="I115" t="s">
        <v>386</v>
      </c>
      <c r="J115">
        <v>0.20960000000000001</v>
      </c>
      <c r="L115" t="s">
        <v>386</v>
      </c>
      <c r="M115">
        <v>0.19089999999999999</v>
      </c>
      <c r="O115" s="18" t="s">
        <v>418</v>
      </c>
      <c r="P115" s="128">
        <v>56</v>
      </c>
      <c r="S115" s="18" t="s">
        <v>411</v>
      </c>
      <c r="T115" s="128">
        <v>56</v>
      </c>
    </row>
    <row r="116" spans="1:20" x14ac:dyDescent="0.25">
      <c r="A116" t="str">
        <f t="shared" si="1"/>
        <v/>
      </c>
      <c r="B116" t="s">
        <v>144</v>
      </c>
      <c r="D116" t="s">
        <v>144</v>
      </c>
      <c r="E116">
        <v>0.28720000000000001</v>
      </c>
      <c r="F116">
        <v>253</v>
      </c>
      <c r="I116" t="s">
        <v>144</v>
      </c>
      <c r="J116">
        <v>0.28720000000000001</v>
      </c>
      <c r="L116" t="s">
        <v>144</v>
      </c>
      <c r="M116">
        <v>0.2802</v>
      </c>
      <c r="O116" s="424" t="s">
        <v>321</v>
      </c>
      <c r="P116" s="129">
        <v>0.78610000000000002</v>
      </c>
      <c r="S116" s="17" t="s">
        <v>154</v>
      </c>
      <c r="T116" s="129">
        <v>0.79</v>
      </c>
    </row>
    <row r="117" spans="1:20" ht="15.75" thickBot="1" x14ac:dyDescent="0.3">
      <c r="A117" t="str">
        <f t="shared" si="1"/>
        <v/>
      </c>
      <c r="B117" t="s">
        <v>145</v>
      </c>
      <c r="D117" t="s">
        <v>145</v>
      </c>
      <c r="E117">
        <v>4.2900000000000001E-2</v>
      </c>
      <c r="F117">
        <v>348</v>
      </c>
      <c r="I117" t="s">
        <v>145</v>
      </c>
      <c r="J117">
        <v>4.2900000000000001E-2</v>
      </c>
      <c r="L117" t="s">
        <v>145</v>
      </c>
      <c r="M117">
        <v>3.4500000000000003E-2</v>
      </c>
      <c r="O117" s="425"/>
      <c r="P117" s="130">
        <v>57</v>
      </c>
      <c r="S117" s="18" t="s">
        <v>403</v>
      </c>
      <c r="T117" s="130">
        <v>57</v>
      </c>
    </row>
    <row r="118" spans="1:20" x14ac:dyDescent="0.25">
      <c r="A118" t="str">
        <f t="shared" si="1"/>
        <v/>
      </c>
      <c r="B118" t="s">
        <v>146</v>
      </c>
      <c r="D118" t="s">
        <v>146</v>
      </c>
      <c r="E118">
        <v>0.28360000000000002</v>
      </c>
      <c r="F118">
        <v>254</v>
      </c>
      <c r="I118" t="s">
        <v>146</v>
      </c>
      <c r="J118">
        <v>0.28360000000000002</v>
      </c>
      <c r="L118" t="s">
        <v>146</v>
      </c>
      <c r="M118">
        <v>0.33350000000000002</v>
      </c>
      <c r="O118" s="424" t="s">
        <v>252</v>
      </c>
      <c r="P118" s="131">
        <v>0.78580000000000005</v>
      </c>
      <c r="S118" s="424" t="s">
        <v>305</v>
      </c>
      <c r="T118" s="131">
        <v>0.7893</v>
      </c>
    </row>
    <row r="119" spans="1:20" ht="15.75" thickBot="1" x14ac:dyDescent="0.3">
      <c r="A119" t="str">
        <f t="shared" si="1"/>
        <v/>
      </c>
      <c r="B119" t="s">
        <v>147</v>
      </c>
      <c r="D119" t="s">
        <v>147</v>
      </c>
      <c r="E119">
        <v>0.74299999999999999</v>
      </c>
      <c r="F119">
        <v>72</v>
      </c>
      <c r="I119" t="s">
        <v>147</v>
      </c>
      <c r="J119">
        <v>0.74299999999999999</v>
      </c>
      <c r="L119" t="s">
        <v>147</v>
      </c>
      <c r="M119">
        <v>0.84530000000000005</v>
      </c>
      <c r="O119" s="425"/>
      <c r="P119" s="132">
        <v>58</v>
      </c>
      <c r="S119" s="425"/>
      <c r="T119" s="132">
        <v>58</v>
      </c>
    </row>
    <row r="120" spans="1:20" x14ac:dyDescent="0.25">
      <c r="A120" t="str">
        <f t="shared" si="1"/>
        <v/>
      </c>
      <c r="B120" t="s">
        <v>148</v>
      </c>
      <c r="D120" t="s">
        <v>148</v>
      </c>
      <c r="E120">
        <v>0.4909</v>
      </c>
      <c r="F120">
        <v>171</v>
      </c>
      <c r="I120" t="s">
        <v>148</v>
      </c>
      <c r="J120">
        <v>0.4909</v>
      </c>
      <c r="L120" t="s">
        <v>148</v>
      </c>
      <c r="M120">
        <v>0.4909</v>
      </c>
      <c r="O120" s="17" t="s">
        <v>213</v>
      </c>
      <c r="P120" s="133">
        <v>0.78490000000000004</v>
      </c>
      <c r="S120" s="17" t="s">
        <v>213</v>
      </c>
      <c r="T120" s="133">
        <v>0.78490000000000004</v>
      </c>
    </row>
    <row r="121" spans="1:20" ht="15.75" thickBot="1" x14ac:dyDescent="0.3">
      <c r="A121" t="str">
        <f t="shared" si="1"/>
        <v/>
      </c>
      <c r="B121" t="s">
        <v>149</v>
      </c>
      <c r="D121" t="s">
        <v>149</v>
      </c>
      <c r="E121">
        <v>0.1986</v>
      </c>
      <c r="F121">
        <v>291</v>
      </c>
      <c r="I121" t="s">
        <v>149</v>
      </c>
      <c r="J121">
        <v>0.1986</v>
      </c>
      <c r="L121" t="s">
        <v>149</v>
      </c>
      <c r="M121">
        <v>0.1986</v>
      </c>
      <c r="O121" s="18" t="s">
        <v>417</v>
      </c>
      <c r="P121" s="134">
        <v>59</v>
      </c>
      <c r="S121" s="18" t="s">
        <v>417</v>
      </c>
      <c r="T121" s="134">
        <v>59</v>
      </c>
    </row>
    <row r="122" spans="1:20" x14ac:dyDescent="0.25">
      <c r="A122" t="str">
        <f t="shared" si="1"/>
        <v/>
      </c>
      <c r="B122" t="s">
        <v>150</v>
      </c>
      <c r="D122" t="s">
        <v>150</v>
      </c>
      <c r="E122">
        <v>6.5299999999999997E-2</v>
      </c>
      <c r="F122">
        <v>341</v>
      </c>
      <c r="I122" t="s">
        <v>150</v>
      </c>
      <c r="J122">
        <v>6.5299999999999997E-2</v>
      </c>
      <c r="L122" t="s">
        <v>150</v>
      </c>
      <c r="M122">
        <v>6.5299999999999997E-2</v>
      </c>
      <c r="O122" s="17" t="s">
        <v>351</v>
      </c>
      <c r="P122" s="135">
        <v>0.7843</v>
      </c>
      <c r="S122" s="424" t="s">
        <v>85</v>
      </c>
      <c r="T122" s="135">
        <v>0.7823</v>
      </c>
    </row>
    <row r="123" spans="1:20" ht="15.75" thickBot="1" x14ac:dyDescent="0.3">
      <c r="A123" t="str">
        <f t="shared" si="1"/>
        <v/>
      </c>
      <c r="B123" t="s">
        <v>151</v>
      </c>
      <c r="D123" t="s">
        <v>151</v>
      </c>
      <c r="E123">
        <v>0.84630000000000005</v>
      </c>
      <c r="F123">
        <v>41</v>
      </c>
      <c r="I123" t="s">
        <v>151</v>
      </c>
      <c r="J123">
        <v>0.84630000000000005</v>
      </c>
      <c r="L123" t="s">
        <v>151</v>
      </c>
      <c r="M123">
        <v>0.88319999999999999</v>
      </c>
      <c r="O123" s="18" t="s">
        <v>399</v>
      </c>
      <c r="P123" s="136">
        <v>60</v>
      </c>
      <c r="S123" s="425"/>
      <c r="T123" s="136">
        <v>60</v>
      </c>
    </row>
    <row r="124" spans="1:20" x14ac:dyDescent="0.25">
      <c r="A124" t="str">
        <f t="shared" si="1"/>
        <v/>
      </c>
      <c r="B124" t="s">
        <v>152</v>
      </c>
      <c r="D124" t="s">
        <v>152</v>
      </c>
      <c r="E124">
        <v>0.151</v>
      </c>
      <c r="F124">
        <v>317</v>
      </c>
      <c r="I124" t="s">
        <v>152</v>
      </c>
      <c r="J124">
        <v>0.151</v>
      </c>
      <c r="L124" t="s">
        <v>152</v>
      </c>
      <c r="M124">
        <v>0.151</v>
      </c>
      <c r="O124" s="424" t="s">
        <v>237</v>
      </c>
      <c r="P124" s="137">
        <v>0.7833</v>
      </c>
      <c r="S124" s="17" t="s">
        <v>189</v>
      </c>
      <c r="T124" s="137">
        <v>0.77990000000000004</v>
      </c>
    </row>
    <row r="125" spans="1:20" ht="15.75" thickBot="1" x14ac:dyDescent="0.3">
      <c r="A125" t="str">
        <f t="shared" si="1"/>
        <v/>
      </c>
      <c r="B125" t="s">
        <v>153</v>
      </c>
      <c r="D125" t="s">
        <v>153</v>
      </c>
      <c r="E125">
        <v>0.5988</v>
      </c>
      <c r="F125">
        <v>124</v>
      </c>
      <c r="I125" t="s">
        <v>153</v>
      </c>
      <c r="J125">
        <v>0.5988</v>
      </c>
      <c r="L125" t="s">
        <v>153</v>
      </c>
      <c r="M125">
        <v>0.5988</v>
      </c>
      <c r="O125" s="425"/>
      <c r="P125" s="138">
        <v>61</v>
      </c>
      <c r="S125" s="18" t="s">
        <v>415</v>
      </c>
      <c r="T125" s="138">
        <v>61</v>
      </c>
    </row>
    <row r="126" spans="1:20" x14ac:dyDescent="0.25">
      <c r="A126" t="str">
        <f t="shared" si="1"/>
        <v/>
      </c>
      <c r="B126" t="s">
        <v>154</v>
      </c>
      <c r="D126" t="s">
        <v>154</v>
      </c>
      <c r="E126">
        <v>0.79</v>
      </c>
      <c r="F126">
        <v>57</v>
      </c>
      <c r="I126" t="s">
        <v>154</v>
      </c>
      <c r="J126">
        <v>0.79</v>
      </c>
      <c r="L126" t="s">
        <v>154</v>
      </c>
      <c r="M126">
        <v>0.73909999999999998</v>
      </c>
      <c r="O126" s="424" t="s">
        <v>128</v>
      </c>
      <c r="P126" s="139">
        <v>0.78010000000000002</v>
      </c>
      <c r="S126" s="424" t="s">
        <v>121</v>
      </c>
      <c r="T126" s="139">
        <v>0.77869999999999995</v>
      </c>
    </row>
    <row r="127" spans="1:20" ht="15.75" thickBot="1" x14ac:dyDescent="0.3">
      <c r="A127" t="str">
        <f t="shared" si="1"/>
        <v/>
      </c>
      <c r="B127" t="s">
        <v>155</v>
      </c>
      <c r="D127" t="s">
        <v>155</v>
      </c>
      <c r="E127">
        <v>0.90239999999999998</v>
      </c>
      <c r="F127">
        <v>24</v>
      </c>
      <c r="I127" t="s">
        <v>155</v>
      </c>
      <c r="J127">
        <v>0.90239999999999998</v>
      </c>
      <c r="L127" t="s">
        <v>155</v>
      </c>
      <c r="M127">
        <v>0.81440000000000001</v>
      </c>
      <c r="O127" s="425"/>
      <c r="P127" s="140">
        <v>62</v>
      </c>
      <c r="S127" s="425"/>
      <c r="T127" s="140">
        <v>62</v>
      </c>
    </row>
    <row r="128" spans="1:20" x14ac:dyDescent="0.25">
      <c r="A128" t="str">
        <f t="shared" si="1"/>
        <v/>
      </c>
      <c r="B128" t="s">
        <v>156</v>
      </c>
      <c r="D128" t="s">
        <v>156</v>
      </c>
      <c r="E128">
        <v>0.24660000000000001</v>
      </c>
      <c r="F128">
        <v>273</v>
      </c>
      <c r="I128" t="s">
        <v>156</v>
      </c>
      <c r="J128">
        <v>0.24660000000000001</v>
      </c>
      <c r="L128" t="s">
        <v>156</v>
      </c>
      <c r="M128">
        <v>0.24660000000000001</v>
      </c>
      <c r="O128" s="17" t="s">
        <v>49</v>
      </c>
      <c r="P128" s="141">
        <v>0.77429999999999999</v>
      </c>
      <c r="S128" s="17" t="s">
        <v>161</v>
      </c>
      <c r="T128" s="141">
        <v>0.77729999999999999</v>
      </c>
    </row>
    <row r="129" spans="1:20" ht="15.75" thickBot="1" x14ac:dyDescent="0.3">
      <c r="A129" t="str">
        <f t="shared" si="1"/>
        <v/>
      </c>
      <c r="B129" t="s">
        <v>157</v>
      </c>
      <c r="D129" t="s">
        <v>157</v>
      </c>
      <c r="E129">
        <v>5.1200000000000002E-2</v>
      </c>
      <c r="F129">
        <v>345</v>
      </c>
      <c r="I129" t="s">
        <v>157</v>
      </c>
      <c r="J129">
        <v>5.1200000000000002E-2</v>
      </c>
      <c r="L129" t="s">
        <v>157</v>
      </c>
      <c r="M129">
        <v>5.1200000000000002E-2</v>
      </c>
      <c r="O129" s="18" t="s">
        <v>408</v>
      </c>
      <c r="P129" s="142">
        <v>63</v>
      </c>
      <c r="S129" s="18" t="s">
        <v>422</v>
      </c>
      <c r="T129" s="142">
        <v>63</v>
      </c>
    </row>
    <row r="130" spans="1:20" x14ac:dyDescent="0.25">
      <c r="A130" t="str">
        <f t="shared" si="1"/>
        <v/>
      </c>
      <c r="B130" t="s">
        <v>158</v>
      </c>
      <c r="D130" t="s">
        <v>158</v>
      </c>
      <c r="E130">
        <v>0.29580000000000001</v>
      </c>
      <c r="F130">
        <v>247</v>
      </c>
      <c r="I130" t="s">
        <v>158</v>
      </c>
      <c r="J130">
        <v>0.29580000000000001</v>
      </c>
      <c r="L130" t="s">
        <v>158</v>
      </c>
      <c r="M130">
        <v>0.29580000000000001</v>
      </c>
      <c r="O130" s="424" t="s">
        <v>273</v>
      </c>
      <c r="P130" s="143">
        <v>0.76819999999999999</v>
      </c>
      <c r="S130" s="424" t="s">
        <v>74</v>
      </c>
      <c r="T130" s="143">
        <v>0.77580000000000005</v>
      </c>
    </row>
    <row r="131" spans="1:20" ht="15.75" thickBot="1" x14ac:dyDescent="0.3">
      <c r="A131" t="str">
        <f t="shared" ref="A131:A194" si="2">IF(B131=D131,"","CHECK NAME")</f>
        <v/>
      </c>
      <c r="B131" t="s">
        <v>159</v>
      </c>
      <c r="D131" t="s">
        <v>159</v>
      </c>
      <c r="E131">
        <v>0.66039999999999999</v>
      </c>
      <c r="F131">
        <v>99</v>
      </c>
      <c r="I131" t="s">
        <v>159</v>
      </c>
      <c r="J131">
        <v>0.66039999999999999</v>
      </c>
      <c r="L131" t="s">
        <v>159</v>
      </c>
      <c r="M131">
        <v>0.66039999999999999</v>
      </c>
      <c r="O131" s="425"/>
      <c r="P131" s="144">
        <v>64</v>
      </c>
      <c r="S131" s="425"/>
      <c r="T131" s="144">
        <v>64</v>
      </c>
    </row>
    <row r="132" spans="1:20" x14ac:dyDescent="0.25">
      <c r="A132" t="str">
        <f t="shared" si="2"/>
        <v/>
      </c>
      <c r="B132" t="s">
        <v>160</v>
      </c>
      <c r="D132" t="s">
        <v>160</v>
      </c>
      <c r="E132">
        <v>0.3624</v>
      </c>
      <c r="F132">
        <v>217</v>
      </c>
      <c r="I132" t="s">
        <v>160</v>
      </c>
      <c r="J132">
        <v>0.3624</v>
      </c>
      <c r="L132" t="s">
        <v>160</v>
      </c>
      <c r="M132">
        <v>0.3624</v>
      </c>
      <c r="O132" s="424" t="s">
        <v>303</v>
      </c>
      <c r="P132" s="145">
        <v>0.76759999999999995</v>
      </c>
      <c r="S132" s="17" t="s">
        <v>289</v>
      </c>
      <c r="T132" s="145">
        <v>0.77059999999999995</v>
      </c>
    </row>
    <row r="133" spans="1:20" ht="15.75" thickBot="1" x14ac:dyDescent="0.3">
      <c r="A133" t="str">
        <f t="shared" si="2"/>
        <v/>
      </c>
      <c r="B133" t="s">
        <v>161</v>
      </c>
      <c r="D133" t="s">
        <v>161</v>
      </c>
      <c r="E133">
        <v>0.77729999999999999</v>
      </c>
      <c r="F133">
        <v>63</v>
      </c>
      <c r="I133" t="s">
        <v>161</v>
      </c>
      <c r="J133">
        <v>0.77729999999999999</v>
      </c>
      <c r="L133" t="s">
        <v>161</v>
      </c>
      <c r="M133">
        <v>0.68769999999999998</v>
      </c>
      <c r="O133" s="425"/>
      <c r="P133" s="146">
        <v>65</v>
      </c>
      <c r="S133" s="18" t="s">
        <v>428</v>
      </c>
      <c r="T133" s="146">
        <v>65</v>
      </c>
    </row>
    <row r="134" spans="1:20" x14ac:dyDescent="0.25">
      <c r="A134" t="str">
        <f t="shared" si="2"/>
        <v/>
      </c>
      <c r="B134" t="s">
        <v>162</v>
      </c>
      <c r="D134" t="s">
        <v>162</v>
      </c>
      <c r="E134">
        <v>0.93630000000000002</v>
      </c>
      <c r="F134">
        <v>14</v>
      </c>
      <c r="I134" t="s">
        <v>162</v>
      </c>
      <c r="J134">
        <v>0.93630000000000002</v>
      </c>
      <c r="L134" t="s">
        <v>162</v>
      </c>
      <c r="M134">
        <v>0.9456</v>
      </c>
      <c r="O134" s="424" t="s">
        <v>305</v>
      </c>
      <c r="P134" s="147">
        <v>0.76370000000000005</v>
      </c>
      <c r="S134" s="424" t="s">
        <v>346</v>
      </c>
      <c r="T134" s="147">
        <v>0.77049999999999996</v>
      </c>
    </row>
    <row r="135" spans="1:20" ht="15.75" thickBot="1" x14ac:dyDescent="0.3">
      <c r="A135" t="str">
        <f t="shared" si="2"/>
        <v/>
      </c>
      <c r="B135" t="s">
        <v>163</v>
      </c>
      <c r="D135" t="s">
        <v>163</v>
      </c>
      <c r="E135">
        <v>9.2799999999999994E-2</v>
      </c>
      <c r="F135">
        <v>331</v>
      </c>
      <c r="I135" t="s">
        <v>163</v>
      </c>
      <c r="J135">
        <v>9.2799999999999994E-2</v>
      </c>
      <c r="L135" t="s">
        <v>163</v>
      </c>
      <c r="M135">
        <v>9.2799999999999994E-2</v>
      </c>
      <c r="O135" s="425"/>
      <c r="P135" s="148">
        <v>66</v>
      </c>
      <c r="S135" s="425"/>
      <c r="T135" s="148">
        <v>66</v>
      </c>
    </row>
    <row r="136" spans="1:20" x14ac:dyDescent="0.25">
      <c r="A136" t="str">
        <f t="shared" si="2"/>
        <v/>
      </c>
      <c r="B136" t="s">
        <v>164</v>
      </c>
      <c r="D136" t="s">
        <v>164</v>
      </c>
      <c r="E136">
        <v>0.57079999999999997</v>
      </c>
      <c r="F136">
        <v>135</v>
      </c>
      <c r="I136" t="s">
        <v>164</v>
      </c>
      <c r="J136">
        <v>0.57079999999999997</v>
      </c>
      <c r="L136" t="s">
        <v>164</v>
      </c>
      <c r="M136">
        <v>0.61199999999999999</v>
      </c>
      <c r="O136" s="424" t="s">
        <v>243</v>
      </c>
      <c r="P136" s="149">
        <v>0.75539999999999996</v>
      </c>
      <c r="S136" s="424" t="s">
        <v>128</v>
      </c>
      <c r="T136" s="149">
        <v>0.76910000000000001</v>
      </c>
    </row>
    <row r="137" spans="1:20" ht="15.75" thickBot="1" x14ac:dyDescent="0.3">
      <c r="A137" t="str">
        <f t="shared" si="2"/>
        <v/>
      </c>
      <c r="B137" t="s">
        <v>165</v>
      </c>
      <c r="D137" t="s">
        <v>165</v>
      </c>
      <c r="E137">
        <v>0.94879999999999998</v>
      </c>
      <c r="F137">
        <v>10</v>
      </c>
      <c r="I137" t="s">
        <v>165</v>
      </c>
      <c r="J137">
        <v>0.94879999999999998</v>
      </c>
      <c r="L137" t="s">
        <v>165</v>
      </c>
      <c r="M137">
        <v>0.93740000000000001</v>
      </c>
      <c r="O137" s="425"/>
      <c r="P137" s="150">
        <v>67</v>
      </c>
      <c r="S137" s="425"/>
      <c r="T137" s="150">
        <v>67</v>
      </c>
    </row>
    <row r="138" spans="1:20" x14ac:dyDescent="0.25">
      <c r="A138" t="str">
        <f t="shared" si="2"/>
        <v/>
      </c>
      <c r="B138" t="s">
        <v>166</v>
      </c>
      <c r="D138" t="s">
        <v>166</v>
      </c>
      <c r="E138">
        <v>0.26900000000000002</v>
      </c>
      <c r="F138">
        <v>262</v>
      </c>
      <c r="I138" t="s">
        <v>166</v>
      </c>
      <c r="J138">
        <v>0.26900000000000002</v>
      </c>
      <c r="L138" t="s">
        <v>166</v>
      </c>
      <c r="M138">
        <v>0.33150000000000002</v>
      </c>
      <c r="O138" s="424" t="s">
        <v>346</v>
      </c>
      <c r="P138" s="151">
        <v>0.75360000000000005</v>
      </c>
      <c r="S138" s="17" t="s">
        <v>235</v>
      </c>
      <c r="T138" s="151">
        <v>0.76690000000000003</v>
      </c>
    </row>
    <row r="139" spans="1:20" ht="15.75" thickBot="1" x14ac:dyDescent="0.3">
      <c r="A139" t="str">
        <f t="shared" si="2"/>
        <v/>
      </c>
      <c r="B139" t="s">
        <v>167</v>
      </c>
      <c r="D139" t="s">
        <v>167</v>
      </c>
      <c r="E139">
        <v>0.193</v>
      </c>
      <c r="F139">
        <v>295</v>
      </c>
      <c r="I139" t="s">
        <v>167</v>
      </c>
      <c r="J139">
        <v>0.193</v>
      </c>
      <c r="L139" t="s">
        <v>167</v>
      </c>
      <c r="M139">
        <v>0.193</v>
      </c>
      <c r="O139" s="425"/>
      <c r="P139" s="152">
        <v>68</v>
      </c>
      <c r="S139" s="18" t="s">
        <v>420</v>
      </c>
      <c r="T139" s="152">
        <v>68</v>
      </c>
    </row>
    <row r="140" spans="1:20" x14ac:dyDescent="0.25">
      <c r="A140" t="str">
        <f t="shared" si="2"/>
        <v/>
      </c>
      <c r="B140" t="s">
        <v>168</v>
      </c>
      <c r="D140" t="s">
        <v>168</v>
      </c>
      <c r="E140">
        <v>0.49430000000000002</v>
      </c>
      <c r="F140">
        <v>166</v>
      </c>
      <c r="I140" t="s">
        <v>168</v>
      </c>
      <c r="J140">
        <v>0.49430000000000002</v>
      </c>
      <c r="L140" t="s">
        <v>168</v>
      </c>
      <c r="M140">
        <v>0.63060000000000005</v>
      </c>
      <c r="O140" s="17" t="s">
        <v>41</v>
      </c>
      <c r="P140" s="153">
        <v>0.74880000000000002</v>
      </c>
      <c r="S140" s="424" t="s">
        <v>273</v>
      </c>
      <c r="T140" s="153">
        <v>0.76680000000000004</v>
      </c>
    </row>
    <row r="141" spans="1:20" ht="15.75" thickBot="1" x14ac:dyDescent="0.3">
      <c r="A141" t="str">
        <f t="shared" si="2"/>
        <v/>
      </c>
      <c r="B141" t="s">
        <v>169</v>
      </c>
      <c r="D141" t="s">
        <v>169</v>
      </c>
      <c r="E141">
        <v>0.41520000000000001</v>
      </c>
      <c r="F141">
        <v>200</v>
      </c>
      <c r="I141" t="s">
        <v>169</v>
      </c>
      <c r="J141">
        <v>0.41520000000000001</v>
      </c>
      <c r="L141" t="s">
        <v>169</v>
      </c>
      <c r="M141">
        <v>0.41520000000000001</v>
      </c>
      <c r="O141" s="18" t="s">
        <v>411</v>
      </c>
      <c r="P141" s="154">
        <v>69</v>
      </c>
      <c r="S141" s="425"/>
      <c r="T141" s="154">
        <v>69</v>
      </c>
    </row>
    <row r="142" spans="1:20" x14ac:dyDescent="0.25">
      <c r="A142" t="str">
        <f t="shared" si="2"/>
        <v/>
      </c>
      <c r="B142" s="3" t="s">
        <v>170</v>
      </c>
      <c r="D142" t="s">
        <v>170</v>
      </c>
      <c r="E142">
        <v>0.79810000000000003</v>
      </c>
      <c r="F142">
        <v>55</v>
      </c>
      <c r="I142" t="s">
        <v>170</v>
      </c>
      <c r="J142">
        <v>0.79810000000000003</v>
      </c>
      <c r="L142" t="s">
        <v>170</v>
      </c>
      <c r="M142">
        <v>0.79810000000000003</v>
      </c>
      <c r="O142" s="424" t="s">
        <v>263</v>
      </c>
      <c r="P142" s="155">
        <v>0.74809999999999999</v>
      </c>
      <c r="S142" s="424" t="s">
        <v>321</v>
      </c>
      <c r="T142" s="155">
        <v>0.75749999999999995</v>
      </c>
    </row>
    <row r="143" spans="1:20" ht="15.75" thickBot="1" x14ac:dyDescent="0.3">
      <c r="A143" t="str">
        <f t="shared" si="2"/>
        <v/>
      </c>
      <c r="B143" t="s">
        <v>171</v>
      </c>
      <c r="D143" t="s">
        <v>171</v>
      </c>
      <c r="E143">
        <v>0.8075</v>
      </c>
      <c r="F143">
        <v>51</v>
      </c>
      <c r="I143" t="s">
        <v>171</v>
      </c>
      <c r="J143">
        <v>0.8075</v>
      </c>
      <c r="L143" t="s">
        <v>171</v>
      </c>
      <c r="M143">
        <v>0.8075</v>
      </c>
      <c r="O143" s="425"/>
      <c r="P143" s="156">
        <v>70</v>
      </c>
      <c r="S143" s="425"/>
      <c r="T143" s="156">
        <v>70</v>
      </c>
    </row>
    <row r="144" spans="1:20" x14ac:dyDescent="0.25">
      <c r="A144" t="str">
        <f t="shared" si="2"/>
        <v/>
      </c>
      <c r="B144" t="s">
        <v>172</v>
      </c>
      <c r="D144" t="s">
        <v>172</v>
      </c>
      <c r="E144">
        <v>0.34179999999999999</v>
      </c>
      <c r="F144">
        <v>226</v>
      </c>
      <c r="I144" t="s">
        <v>172</v>
      </c>
      <c r="J144">
        <v>0.34179999999999999</v>
      </c>
      <c r="L144" t="s">
        <v>172</v>
      </c>
      <c r="M144">
        <v>0.34179999999999999</v>
      </c>
      <c r="O144" s="17" t="s">
        <v>30</v>
      </c>
      <c r="P144" s="157">
        <v>0.74490000000000001</v>
      </c>
      <c r="S144" s="17" t="s">
        <v>218</v>
      </c>
      <c r="T144" s="157">
        <v>0.74619999999999997</v>
      </c>
    </row>
    <row r="145" spans="1:20" ht="15.75" thickBot="1" x14ac:dyDescent="0.3">
      <c r="A145" t="str">
        <f t="shared" si="2"/>
        <v/>
      </c>
      <c r="B145" t="s">
        <v>173</v>
      </c>
      <c r="D145" t="s">
        <v>173</v>
      </c>
      <c r="E145">
        <v>0.26829999999999998</v>
      </c>
      <c r="F145">
        <v>263</v>
      </c>
      <c r="I145" t="s">
        <v>173</v>
      </c>
      <c r="J145">
        <v>0.26829999999999998</v>
      </c>
      <c r="L145" t="s">
        <v>173</v>
      </c>
      <c r="M145">
        <v>0.26829999999999998</v>
      </c>
      <c r="O145" s="18" t="s">
        <v>419</v>
      </c>
      <c r="P145" s="158">
        <v>71</v>
      </c>
      <c r="S145" s="18" t="s">
        <v>412</v>
      </c>
      <c r="T145" s="158">
        <v>71</v>
      </c>
    </row>
    <row r="146" spans="1:20" x14ac:dyDescent="0.25">
      <c r="A146" t="str">
        <f t="shared" si="2"/>
        <v/>
      </c>
      <c r="B146" t="s">
        <v>174</v>
      </c>
      <c r="D146" t="s">
        <v>174</v>
      </c>
      <c r="E146">
        <v>0.35299999999999998</v>
      </c>
      <c r="F146">
        <v>223</v>
      </c>
      <c r="I146" t="s">
        <v>174</v>
      </c>
      <c r="J146">
        <v>0.35299999999999998</v>
      </c>
      <c r="L146" t="s">
        <v>174</v>
      </c>
      <c r="M146">
        <v>0.31690000000000002</v>
      </c>
      <c r="O146" s="17" t="s">
        <v>154</v>
      </c>
      <c r="P146" s="159">
        <v>0.73909999999999998</v>
      </c>
      <c r="S146" s="424" t="s">
        <v>147</v>
      </c>
      <c r="T146" s="159">
        <v>0.74299999999999999</v>
      </c>
    </row>
    <row r="147" spans="1:20" ht="15.75" thickBot="1" x14ac:dyDescent="0.3">
      <c r="A147" t="str">
        <f t="shared" si="2"/>
        <v/>
      </c>
      <c r="B147" t="s">
        <v>175</v>
      </c>
      <c r="D147" t="s">
        <v>175</v>
      </c>
      <c r="E147">
        <v>0.18740000000000001</v>
      </c>
      <c r="F147">
        <v>297</v>
      </c>
      <c r="I147" t="s">
        <v>175</v>
      </c>
      <c r="J147">
        <v>0.18740000000000001</v>
      </c>
      <c r="L147" t="s">
        <v>175</v>
      </c>
      <c r="M147">
        <v>0.18740000000000001</v>
      </c>
      <c r="O147" s="18" t="s">
        <v>403</v>
      </c>
      <c r="P147" s="160">
        <v>72</v>
      </c>
      <c r="S147" s="425"/>
      <c r="T147" s="160">
        <v>72</v>
      </c>
    </row>
    <row r="148" spans="1:20" x14ac:dyDescent="0.25">
      <c r="A148" t="str">
        <f t="shared" si="2"/>
        <v>CHECK NAME</v>
      </c>
      <c r="B148" t="s">
        <v>176</v>
      </c>
      <c r="D148" t="s">
        <v>387</v>
      </c>
      <c r="E148">
        <v>0.42180000000000001</v>
      </c>
      <c r="F148">
        <v>199</v>
      </c>
      <c r="I148" t="s">
        <v>387</v>
      </c>
      <c r="J148">
        <v>0.42180000000000001</v>
      </c>
      <c r="L148" t="s">
        <v>387</v>
      </c>
      <c r="M148">
        <v>0.4375</v>
      </c>
      <c r="O148" s="424" t="s">
        <v>74</v>
      </c>
      <c r="P148" s="161">
        <v>0.73870000000000002</v>
      </c>
      <c r="S148" s="17" t="s">
        <v>30</v>
      </c>
      <c r="T148" s="161">
        <v>0.74199999999999999</v>
      </c>
    </row>
    <row r="149" spans="1:20" ht="15.75" thickBot="1" x14ac:dyDescent="0.3">
      <c r="A149" t="str">
        <f t="shared" si="2"/>
        <v/>
      </c>
      <c r="B149" t="s">
        <v>177</v>
      </c>
      <c r="D149" t="s">
        <v>177</v>
      </c>
      <c r="E149">
        <v>0.55659999999999998</v>
      </c>
      <c r="F149">
        <v>141</v>
      </c>
      <c r="I149" t="s">
        <v>177</v>
      </c>
      <c r="J149">
        <v>0.55659999999999998</v>
      </c>
      <c r="L149" t="s">
        <v>177</v>
      </c>
      <c r="M149">
        <v>0.4864</v>
      </c>
      <c r="O149" s="425"/>
      <c r="P149" s="162">
        <v>73</v>
      </c>
      <c r="S149" s="18" t="s">
        <v>419</v>
      </c>
      <c r="T149" s="162">
        <v>73</v>
      </c>
    </row>
    <row r="150" spans="1:20" x14ac:dyDescent="0.25">
      <c r="A150" t="str">
        <f t="shared" si="2"/>
        <v/>
      </c>
      <c r="B150" t="s">
        <v>178</v>
      </c>
      <c r="D150" t="s">
        <v>178</v>
      </c>
      <c r="E150">
        <v>0.49459999999999998</v>
      </c>
      <c r="F150">
        <v>165</v>
      </c>
      <c r="I150" t="s">
        <v>178</v>
      </c>
      <c r="J150">
        <v>0.49459999999999998</v>
      </c>
      <c r="L150" t="s">
        <v>178</v>
      </c>
      <c r="M150">
        <v>0.49130000000000001</v>
      </c>
      <c r="O150" s="17" t="s">
        <v>235</v>
      </c>
      <c r="P150" s="163">
        <v>0.73850000000000005</v>
      </c>
      <c r="S150" s="424" t="s">
        <v>371</v>
      </c>
      <c r="T150" s="163">
        <v>0.7369</v>
      </c>
    </row>
    <row r="151" spans="1:20" ht="15.75" thickBot="1" x14ac:dyDescent="0.3">
      <c r="A151" t="str">
        <f t="shared" si="2"/>
        <v/>
      </c>
      <c r="B151" s="11" t="s">
        <v>179</v>
      </c>
      <c r="D151" t="s">
        <v>179</v>
      </c>
      <c r="E151">
        <v>0.9032</v>
      </c>
      <c r="F151">
        <v>22</v>
      </c>
      <c r="I151" t="s">
        <v>179</v>
      </c>
      <c r="J151">
        <v>0.9032</v>
      </c>
      <c r="L151" t="s">
        <v>179</v>
      </c>
      <c r="M151">
        <v>0.88039999999999996</v>
      </c>
      <c r="O151" s="18" t="s">
        <v>420</v>
      </c>
      <c r="P151" s="164">
        <v>74</v>
      </c>
      <c r="S151" s="425"/>
      <c r="T151" s="164">
        <v>74</v>
      </c>
    </row>
    <row r="152" spans="1:20" x14ac:dyDescent="0.25">
      <c r="A152" t="str">
        <f t="shared" si="2"/>
        <v/>
      </c>
      <c r="B152" t="s">
        <v>180</v>
      </c>
      <c r="D152" t="s">
        <v>180</v>
      </c>
      <c r="E152">
        <v>0.54610000000000003</v>
      </c>
      <c r="F152">
        <v>148</v>
      </c>
      <c r="I152" t="s">
        <v>180</v>
      </c>
      <c r="J152">
        <v>0.54610000000000003</v>
      </c>
      <c r="L152" t="s">
        <v>180</v>
      </c>
      <c r="M152">
        <v>0.54610000000000003</v>
      </c>
      <c r="O152" s="424" t="s">
        <v>332</v>
      </c>
      <c r="P152" s="165">
        <v>0.73709999999999998</v>
      </c>
      <c r="S152" s="17" t="s">
        <v>49</v>
      </c>
      <c r="T152" s="165">
        <v>0.73560000000000003</v>
      </c>
    </row>
    <row r="153" spans="1:20" ht="15.75" thickBot="1" x14ac:dyDescent="0.3">
      <c r="A153" t="str">
        <f t="shared" si="2"/>
        <v/>
      </c>
      <c r="B153" t="s">
        <v>181</v>
      </c>
      <c r="D153" t="s">
        <v>181</v>
      </c>
      <c r="E153">
        <v>0.68559999999999999</v>
      </c>
      <c r="F153">
        <v>92</v>
      </c>
      <c r="I153" t="s">
        <v>181</v>
      </c>
      <c r="J153">
        <v>0.68559999999999999</v>
      </c>
      <c r="L153" t="s">
        <v>181</v>
      </c>
      <c r="M153">
        <v>0.68559999999999999</v>
      </c>
      <c r="O153" s="425"/>
      <c r="P153" s="166">
        <v>75</v>
      </c>
      <c r="S153" s="18" t="s">
        <v>408</v>
      </c>
      <c r="T153" s="166">
        <v>75</v>
      </c>
    </row>
    <row r="154" spans="1:20" ht="15.75" thickBot="1" x14ac:dyDescent="0.3">
      <c r="A154" t="str">
        <f t="shared" si="2"/>
        <v/>
      </c>
      <c r="B154" t="s">
        <v>182</v>
      </c>
      <c r="D154" t="s">
        <v>182</v>
      </c>
      <c r="E154">
        <v>0.30719999999999997</v>
      </c>
      <c r="F154">
        <v>242</v>
      </c>
      <c r="I154" t="s">
        <v>182</v>
      </c>
      <c r="J154">
        <v>0.30719999999999997</v>
      </c>
      <c r="L154" t="s">
        <v>182</v>
      </c>
      <c r="M154">
        <v>0.30719999999999997</v>
      </c>
      <c r="O154" s="14" t="s">
        <v>22</v>
      </c>
      <c r="P154" s="16" t="s">
        <v>393</v>
      </c>
      <c r="S154" s="14" t="s">
        <v>22</v>
      </c>
      <c r="T154" s="16" t="s">
        <v>393</v>
      </c>
    </row>
    <row r="155" spans="1:20" x14ac:dyDescent="0.25">
      <c r="A155" t="str">
        <f t="shared" si="2"/>
        <v/>
      </c>
      <c r="B155" t="s">
        <v>183</v>
      </c>
      <c r="D155" t="s">
        <v>183</v>
      </c>
      <c r="E155">
        <v>0.91390000000000005</v>
      </c>
      <c r="F155">
        <v>20</v>
      </c>
      <c r="I155" t="s">
        <v>183</v>
      </c>
      <c r="J155">
        <v>0.91390000000000005</v>
      </c>
      <c r="L155" t="s">
        <v>183</v>
      </c>
      <c r="M155">
        <v>0.91500000000000004</v>
      </c>
      <c r="O155" s="17" t="s">
        <v>247</v>
      </c>
      <c r="P155" s="167">
        <v>0.73619999999999997</v>
      </c>
      <c r="S155" s="424" t="s">
        <v>368</v>
      </c>
      <c r="T155" s="167">
        <v>0.72909999999999997</v>
      </c>
    </row>
    <row r="156" spans="1:20" ht="15.75" thickBot="1" x14ac:dyDescent="0.3">
      <c r="A156" t="str">
        <f t="shared" si="2"/>
        <v/>
      </c>
      <c r="B156" t="s">
        <v>184</v>
      </c>
      <c r="D156" t="s">
        <v>184</v>
      </c>
      <c r="E156">
        <v>8.5099999999999995E-2</v>
      </c>
      <c r="F156">
        <v>335</v>
      </c>
      <c r="I156" t="s">
        <v>184</v>
      </c>
      <c r="J156">
        <v>8.5099999999999995E-2</v>
      </c>
      <c r="L156" t="s">
        <v>184</v>
      </c>
      <c r="M156">
        <v>8.5099999999999995E-2</v>
      </c>
      <c r="O156" s="18" t="s">
        <v>408</v>
      </c>
      <c r="P156" s="168">
        <v>76</v>
      </c>
      <c r="S156" s="425"/>
      <c r="T156" s="168">
        <v>76</v>
      </c>
    </row>
    <row r="157" spans="1:20" x14ac:dyDescent="0.25">
      <c r="A157" t="str">
        <f t="shared" si="2"/>
        <v/>
      </c>
      <c r="B157" t="s">
        <v>185</v>
      </c>
      <c r="D157" t="s">
        <v>185</v>
      </c>
      <c r="E157">
        <v>0.26600000000000001</v>
      </c>
      <c r="F157">
        <v>266</v>
      </c>
      <c r="I157" t="s">
        <v>185</v>
      </c>
      <c r="J157">
        <v>0.26600000000000001</v>
      </c>
      <c r="L157" t="s">
        <v>185</v>
      </c>
      <c r="M157">
        <v>0.26600000000000001</v>
      </c>
      <c r="O157" s="424" t="s">
        <v>32</v>
      </c>
      <c r="P157" s="169">
        <v>0.73309999999999997</v>
      </c>
      <c r="S157" s="424" t="s">
        <v>267</v>
      </c>
      <c r="T157" s="169">
        <v>0.72709999999999997</v>
      </c>
    </row>
    <row r="158" spans="1:20" ht="15.75" thickBot="1" x14ac:dyDescent="0.3">
      <c r="A158" t="str">
        <f t="shared" si="2"/>
        <v/>
      </c>
      <c r="B158" t="s">
        <v>186</v>
      </c>
      <c r="D158" t="s">
        <v>186</v>
      </c>
      <c r="E158">
        <v>0.29559999999999997</v>
      </c>
      <c r="F158">
        <v>248</v>
      </c>
      <c r="I158" t="s">
        <v>186</v>
      </c>
      <c r="J158">
        <v>0.29559999999999997</v>
      </c>
      <c r="L158" t="s">
        <v>186</v>
      </c>
      <c r="M158">
        <v>0.29559999999999997</v>
      </c>
      <c r="O158" s="425"/>
      <c r="P158" s="170">
        <v>77</v>
      </c>
      <c r="S158" s="425"/>
      <c r="T158" s="170">
        <v>77</v>
      </c>
    </row>
    <row r="159" spans="1:20" x14ac:dyDescent="0.25">
      <c r="A159" t="str">
        <f t="shared" si="2"/>
        <v/>
      </c>
      <c r="B159" t="s">
        <v>187</v>
      </c>
      <c r="D159" t="s">
        <v>187</v>
      </c>
      <c r="E159">
        <v>0.93910000000000005</v>
      </c>
      <c r="F159">
        <v>13</v>
      </c>
      <c r="I159" t="s">
        <v>187</v>
      </c>
      <c r="J159">
        <v>0.93910000000000005</v>
      </c>
      <c r="L159" t="s">
        <v>187</v>
      </c>
      <c r="M159">
        <v>0.92290000000000005</v>
      </c>
      <c r="O159" s="424" t="s">
        <v>267</v>
      </c>
      <c r="P159" s="171">
        <v>0.72709999999999997</v>
      </c>
      <c r="S159" s="424" t="s">
        <v>243</v>
      </c>
      <c r="T159" s="171">
        <v>0.72629999999999995</v>
      </c>
    </row>
    <row r="160" spans="1:20" ht="15.75" thickBot="1" x14ac:dyDescent="0.3">
      <c r="A160" t="str">
        <f t="shared" si="2"/>
        <v/>
      </c>
      <c r="B160" t="s">
        <v>188</v>
      </c>
      <c r="D160" t="s">
        <v>188</v>
      </c>
      <c r="E160">
        <v>0.49299999999999999</v>
      </c>
      <c r="F160">
        <v>168</v>
      </c>
      <c r="I160" t="s">
        <v>188</v>
      </c>
      <c r="J160">
        <v>0.49299999999999999</v>
      </c>
      <c r="L160" t="s">
        <v>188</v>
      </c>
      <c r="M160">
        <v>0.3498</v>
      </c>
      <c r="O160" s="425"/>
      <c r="P160" s="172">
        <v>78</v>
      </c>
      <c r="S160" s="425"/>
      <c r="T160" s="172">
        <v>78</v>
      </c>
    </row>
    <row r="161" spans="1:20" x14ac:dyDescent="0.25">
      <c r="A161" t="str">
        <f t="shared" si="2"/>
        <v/>
      </c>
      <c r="B161" t="s">
        <v>189</v>
      </c>
      <c r="D161" t="s">
        <v>189</v>
      </c>
      <c r="E161">
        <v>0.77990000000000004</v>
      </c>
      <c r="F161">
        <v>61</v>
      </c>
      <c r="I161" t="s">
        <v>189</v>
      </c>
      <c r="J161">
        <v>0.77990000000000004</v>
      </c>
      <c r="L161" t="s">
        <v>189</v>
      </c>
      <c r="M161">
        <v>0.82640000000000002</v>
      </c>
      <c r="O161" s="424" t="s">
        <v>352</v>
      </c>
      <c r="P161" s="173">
        <v>0.72509999999999997</v>
      </c>
      <c r="S161" s="17" t="s">
        <v>359</v>
      </c>
      <c r="T161" s="173">
        <v>0.72450000000000003</v>
      </c>
    </row>
    <row r="162" spans="1:20" ht="15.75" thickBot="1" x14ac:dyDescent="0.3">
      <c r="A162" t="str">
        <f t="shared" si="2"/>
        <v/>
      </c>
      <c r="B162" t="s">
        <v>190</v>
      </c>
      <c r="D162" t="s">
        <v>190</v>
      </c>
      <c r="E162">
        <v>3.7699999999999997E-2</v>
      </c>
      <c r="F162">
        <v>350</v>
      </c>
      <c r="I162" t="s">
        <v>190</v>
      </c>
      <c r="J162">
        <v>3.7699999999999997E-2</v>
      </c>
      <c r="L162" t="s">
        <v>190</v>
      </c>
      <c r="M162">
        <v>5.4800000000000001E-2</v>
      </c>
      <c r="O162" s="425"/>
      <c r="P162" s="174">
        <v>79</v>
      </c>
      <c r="S162" s="18" t="s">
        <v>415</v>
      </c>
      <c r="T162" s="174">
        <v>79</v>
      </c>
    </row>
    <row r="163" spans="1:20" x14ac:dyDescent="0.25">
      <c r="A163" t="str">
        <f t="shared" si="2"/>
        <v/>
      </c>
      <c r="B163" t="s">
        <v>191</v>
      </c>
      <c r="D163" t="s">
        <v>191</v>
      </c>
      <c r="E163">
        <v>0.22919999999999999</v>
      </c>
      <c r="F163">
        <v>282</v>
      </c>
      <c r="I163" t="s">
        <v>191</v>
      </c>
      <c r="J163">
        <v>0.22919999999999999</v>
      </c>
      <c r="L163" t="s">
        <v>191</v>
      </c>
      <c r="M163">
        <v>0.22559999999999999</v>
      </c>
      <c r="O163" s="17" t="s">
        <v>315</v>
      </c>
      <c r="P163" s="175">
        <v>0.72130000000000005</v>
      </c>
      <c r="S163" s="17" t="s">
        <v>247</v>
      </c>
      <c r="T163" s="175">
        <v>0.71989999999999998</v>
      </c>
    </row>
    <row r="164" spans="1:20" ht="15.75" thickBot="1" x14ac:dyDescent="0.3">
      <c r="A164" t="str">
        <f t="shared" si="2"/>
        <v/>
      </c>
      <c r="B164" t="s">
        <v>192</v>
      </c>
      <c r="D164" t="s">
        <v>192</v>
      </c>
      <c r="E164">
        <v>4.6600000000000003E-2</v>
      </c>
      <c r="F164">
        <v>347</v>
      </c>
      <c r="I164" t="s">
        <v>192</v>
      </c>
      <c r="J164">
        <v>4.6600000000000003E-2</v>
      </c>
      <c r="L164" t="s">
        <v>192</v>
      </c>
      <c r="M164">
        <v>4.6600000000000003E-2</v>
      </c>
      <c r="O164" s="18" t="s">
        <v>421</v>
      </c>
      <c r="P164" s="176">
        <v>80</v>
      </c>
      <c r="S164" s="18" t="s">
        <v>408</v>
      </c>
      <c r="T164" s="176">
        <v>80</v>
      </c>
    </row>
    <row r="165" spans="1:20" x14ac:dyDescent="0.25">
      <c r="A165" t="str">
        <f t="shared" si="2"/>
        <v/>
      </c>
      <c r="B165" t="s">
        <v>193</v>
      </c>
      <c r="D165" t="s">
        <v>193</v>
      </c>
      <c r="E165">
        <v>0.67379999999999995</v>
      </c>
      <c r="F165">
        <v>93</v>
      </c>
      <c r="I165" t="s">
        <v>193</v>
      </c>
      <c r="J165">
        <v>0.67379999999999995</v>
      </c>
      <c r="L165" t="s">
        <v>193</v>
      </c>
      <c r="M165">
        <v>0.67379999999999995</v>
      </c>
      <c r="O165" s="424" t="s">
        <v>331</v>
      </c>
      <c r="P165" s="177">
        <v>0.71819999999999995</v>
      </c>
      <c r="S165" s="17" t="s">
        <v>315</v>
      </c>
      <c r="T165" s="177">
        <v>0.71909999999999996</v>
      </c>
    </row>
    <row r="166" spans="1:20" ht="15.75" thickBot="1" x14ac:dyDescent="0.3">
      <c r="A166" t="str">
        <f t="shared" si="2"/>
        <v/>
      </c>
      <c r="B166" t="s">
        <v>194</v>
      </c>
      <c r="D166" t="s">
        <v>194</v>
      </c>
      <c r="E166">
        <v>0.3175</v>
      </c>
      <c r="F166">
        <v>234</v>
      </c>
      <c r="I166" t="s">
        <v>194</v>
      </c>
      <c r="J166">
        <v>0.3175</v>
      </c>
      <c r="L166" t="s">
        <v>194</v>
      </c>
      <c r="M166">
        <v>0.3175</v>
      </c>
      <c r="O166" s="425"/>
      <c r="P166" s="178">
        <v>81</v>
      </c>
      <c r="S166" s="18" t="s">
        <v>421</v>
      </c>
      <c r="T166" s="178">
        <v>81</v>
      </c>
    </row>
    <row r="167" spans="1:20" x14ac:dyDescent="0.25">
      <c r="A167" t="str">
        <f t="shared" si="2"/>
        <v/>
      </c>
      <c r="B167" t="s">
        <v>195</v>
      </c>
      <c r="D167" t="s">
        <v>195</v>
      </c>
      <c r="E167">
        <v>0.64390000000000003</v>
      </c>
      <c r="F167">
        <v>104</v>
      </c>
      <c r="I167" t="s">
        <v>195</v>
      </c>
      <c r="J167">
        <v>0.64390000000000003</v>
      </c>
      <c r="L167" t="s">
        <v>195</v>
      </c>
      <c r="M167">
        <v>0.68520000000000003</v>
      </c>
      <c r="O167" s="424" t="s">
        <v>85</v>
      </c>
      <c r="P167" s="179">
        <v>0.71160000000000001</v>
      </c>
      <c r="S167" s="424" t="s">
        <v>292</v>
      </c>
      <c r="T167" s="179">
        <v>0.71360000000000001</v>
      </c>
    </row>
    <row r="168" spans="1:20" ht="15.75" thickBot="1" x14ac:dyDescent="0.3">
      <c r="A168" t="str">
        <f t="shared" si="2"/>
        <v/>
      </c>
      <c r="B168" t="s">
        <v>196</v>
      </c>
      <c r="D168" t="s">
        <v>196</v>
      </c>
      <c r="E168">
        <v>0.46439999999999998</v>
      </c>
      <c r="F168">
        <v>185</v>
      </c>
      <c r="I168" t="s">
        <v>196</v>
      </c>
      <c r="J168">
        <v>0.46439999999999998</v>
      </c>
      <c r="L168" t="s">
        <v>196</v>
      </c>
      <c r="M168">
        <v>0.46439999999999998</v>
      </c>
      <c r="O168" s="425"/>
      <c r="P168" s="180">
        <v>82</v>
      </c>
      <c r="S168" s="425"/>
      <c r="T168" s="180">
        <v>82</v>
      </c>
    </row>
    <row r="169" spans="1:20" x14ac:dyDescent="0.25">
      <c r="A169" t="str">
        <f t="shared" si="2"/>
        <v/>
      </c>
      <c r="B169" t="s">
        <v>197</v>
      </c>
      <c r="D169" t="s">
        <v>197</v>
      </c>
      <c r="E169">
        <v>0.95650000000000002</v>
      </c>
      <c r="F169">
        <v>6</v>
      </c>
      <c r="I169" t="s">
        <v>197</v>
      </c>
      <c r="J169">
        <v>0.95650000000000002</v>
      </c>
      <c r="L169" t="s">
        <v>197</v>
      </c>
      <c r="M169">
        <v>0.91400000000000003</v>
      </c>
      <c r="O169" s="424" t="s">
        <v>343</v>
      </c>
      <c r="P169" s="181">
        <v>0.70940000000000003</v>
      </c>
      <c r="S169" s="424" t="s">
        <v>343</v>
      </c>
      <c r="T169" s="181">
        <v>0.70940000000000003</v>
      </c>
    </row>
    <row r="170" spans="1:20" ht="15.75" thickBot="1" x14ac:dyDescent="0.3">
      <c r="A170" t="str">
        <f t="shared" si="2"/>
        <v/>
      </c>
      <c r="B170" s="5" t="s">
        <v>198</v>
      </c>
      <c r="D170" t="s">
        <v>198</v>
      </c>
      <c r="E170">
        <v>0.95109999999999995</v>
      </c>
      <c r="F170">
        <v>9</v>
      </c>
      <c r="I170" t="s">
        <v>198</v>
      </c>
      <c r="J170">
        <v>0.95109999999999995</v>
      </c>
      <c r="L170" t="s">
        <v>198</v>
      </c>
      <c r="M170">
        <v>0.92249999999999999</v>
      </c>
      <c r="O170" s="425"/>
      <c r="P170" s="182">
        <v>83</v>
      </c>
      <c r="S170" s="425"/>
      <c r="T170" s="182">
        <v>83</v>
      </c>
    </row>
    <row r="171" spans="1:20" x14ac:dyDescent="0.25">
      <c r="A171" t="str">
        <f t="shared" si="2"/>
        <v/>
      </c>
      <c r="B171" t="s">
        <v>199</v>
      </c>
      <c r="D171" t="s">
        <v>199</v>
      </c>
      <c r="E171">
        <v>0.43709999999999999</v>
      </c>
      <c r="F171">
        <v>195</v>
      </c>
      <c r="I171" t="s">
        <v>199</v>
      </c>
      <c r="J171">
        <v>0.43709999999999999</v>
      </c>
      <c r="L171" t="s">
        <v>199</v>
      </c>
      <c r="M171">
        <v>0.4919</v>
      </c>
      <c r="O171" s="424" t="s">
        <v>256</v>
      </c>
      <c r="P171" s="183">
        <v>0.70550000000000002</v>
      </c>
      <c r="S171" s="424" t="s">
        <v>303</v>
      </c>
      <c r="T171" s="183">
        <v>0.7056</v>
      </c>
    </row>
    <row r="172" spans="1:20" ht="15.75" thickBot="1" x14ac:dyDescent="0.3">
      <c r="A172" t="str">
        <f t="shared" si="2"/>
        <v/>
      </c>
      <c r="B172" t="s">
        <v>200</v>
      </c>
      <c r="D172" t="s">
        <v>200</v>
      </c>
      <c r="E172">
        <v>0.19259999999999999</v>
      </c>
      <c r="F172">
        <v>296</v>
      </c>
      <c r="I172" t="s">
        <v>200</v>
      </c>
      <c r="J172">
        <v>0.19259999999999999</v>
      </c>
      <c r="L172" t="s">
        <v>200</v>
      </c>
      <c r="M172">
        <v>0.19259999999999999</v>
      </c>
      <c r="O172" s="425"/>
      <c r="P172" s="184">
        <v>84</v>
      </c>
      <c r="S172" s="425"/>
      <c r="T172" s="184">
        <v>84</v>
      </c>
    </row>
    <row r="173" spans="1:20" x14ac:dyDescent="0.25">
      <c r="A173" t="str">
        <f t="shared" si="2"/>
        <v/>
      </c>
      <c r="B173" s="3" t="s">
        <v>201</v>
      </c>
      <c r="D173" t="s">
        <v>201</v>
      </c>
      <c r="E173">
        <v>0.80059999999999998</v>
      </c>
      <c r="F173">
        <v>53</v>
      </c>
      <c r="I173" t="s">
        <v>201</v>
      </c>
      <c r="J173">
        <v>0.80059999999999998</v>
      </c>
      <c r="L173" t="s">
        <v>201</v>
      </c>
      <c r="M173">
        <v>0.79320000000000002</v>
      </c>
      <c r="O173" s="424" t="s">
        <v>33</v>
      </c>
      <c r="P173" s="185">
        <v>0.7006</v>
      </c>
      <c r="S173" s="424" t="s">
        <v>332</v>
      </c>
      <c r="T173" s="185">
        <v>0.7056</v>
      </c>
    </row>
    <row r="174" spans="1:20" ht="15.75" thickBot="1" x14ac:dyDescent="0.3">
      <c r="A174" t="str">
        <f t="shared" si="2"/>
        <v/>
      </c>
      <c r="B174" t="s">
        <v>202</v>
      </c>
      <c r="D174" t="s">
        <v>202</v>
      </c>
      <c r="E174">
        <v>0.88060000000000005</v>
      </c>
      <c r="F174">
        <v>30</v>
      </c>
      <c r="I174" t="s">
        <v>202</v>
      </c>
      <c r="J174">
        <v>0.88060000000000005</v>
      </c>
      <c r="L174" t="s">
        <v>202</v>
      </c>
      <c r="M174">
        <v>0.89349999999999996</v>
      </c>
      <c r="O174" s="425"/>
      <c r="P174" s="186">
        <v>85</v>
      </c>
      <c r="S174" s="425"/>
      <c r="T174" s="186">
        <v>85</v>
      </c>
    </row>
    <row r="175" spans="1:20" x14ac:dyDescent="0.25">
      <c r="A175" t="str">
        <f t="shared" si="2"/>
        <v/>
      </c>
      <c r="B175" s="11" t="s">
        <v>203</v>
      </c>
      <c r="D175" t="s">
        <v>203</v>
      </c>
      <c r="E175">
        <v>0.90400000000000003</v>
      </c>
      <c r="F175">
        <v>21</v>
      </c>
      <c r="I175" t="s">
        <v>203</v>
      </c>
      <c r="J175">
        <v>0.90400000000000003</v>
      </c>
      <c r="L175" t="s">
        <v>203</v>
      </c>
      <c r="M175">
        <v>0.85640000000000005</v>
      </c>
      <c r="O175" s="424" t="s">
        <v>350</v>
      </c>
      <c r="P175" s="187">
        <v>0.6986</v>
      </c>
      <c r="S175" s="424" t="s">
        <v>256</v>
      </c>
      <c r="T175" s="187">
        <v>0.70550000000000002</v>
      </c>
    </row>
    <row r="176" spans="1:20" ht="15.75" thickBot="1" x14ac:dyDescent="0.3">
      <c r="A176" t="str">
        <f t="shared" si="2"/>
        <v/>
      </c>
      <c r="B176" t="s">
        <v>204</v>
      </c>
      <c r="D176" t="s">
        <v>204</v>
      </c>
      <c r="E176">
        <v>6.2E-2</v>
      </c>
      <c r="F176">
        <v>342</v>
      </c>
      <c r="I176" t="s">
        <v>204</v>
      </c>
      <c r="J176">
        <v>6.2E-2</v>
      </c>
      <c r="L176" t="s">
        <v>204</v>
      </c>
      <c r="M176">
        <v>6.2E-2</v>
      </c>
      <c r="O176" s="425"/>
      <c r="P176" s="188">
        <v>86</v>
      </c>
      <c r="S176" s="425"/>
      <c r="T176" s="188">
        <v>86</v>
      </c>
    </row>
    <row r="177" spans="1:20" x14ac:dyDescent="0.25">
      <c r="A177" t="str">
        <f t="shared" si="2"/>
        <v/>
      </c>
      <c r="B177" t="s">
        <v>205</v>
      </c>
      <c r="D177" t="s">
        <v>205</v>
      </c>
      <c r="E177">
        <v>0.82479999999999998</v>
      </c>
      <c r="F177">
        <v>45</v>
      </c>
      <c r="I177" t="s">
        <v>205</v>
      </c>
      <c r="J177">
        <v>0.82479999999999998</v>
      </c>
      <c r="L177" t="s">
        <v>205</v>
      </c>
      <c r="M177">
        <v>0.81740000000000002</v>
      </c>
      <c r="O177" s="17" t="s">
        <v>161</v>
      </c>
      <c r="P177" s="189">
        <v>0.68769999999999998</v>
      </c>
      <c r="S177" s="424" t="s">
        <v>56</v>
      </c>
      <c r="T177" s="189">
        <v>0.70220000000000005</v>
      </c>
    </row>
    <row r="178" spans="1:20" ht="15.75" thickBot="1" x14ac:dyDescent="0.3">
      <c r="A178" t="str">
        <f t="shared" si="2"/>
        <v/>
      </c>
      <c r="B178" t="s">
        <v>206</v>
      </c>
      <c r="D178" t="s">
        <v>206</v>
      </c>
      <c r="E178">
        <v>0.59799999999999998</v>
      </c>
      <c r="F178">
        <v>125</v>
      </c>
      <c r="I178" t="s">
        <v>206</v>
      </c>
      <c r="J178">
        <v>0.59799999999999998</v>
      </c>
      <c r="L178" t="s">
        <v>206</v>
      </c>
      <c r="M178">
        <v>0.59799999999999998</v>
      </c>
      <c r="O178" s="18" t="s">
        <v>422</v>
      </c>
      <c r="P178" s="190">
        <v>87</v>
      </c>
      <c r="S178" s="425"/>
      <c r="T178" s="190">
        <v>87</v>
      </c>
    </row>
    <row r="179" spans="1:20" x14ac:dyDescent="0.25">
      <c r="A179" t="str">
        <f t="shared" si="2"/>
        <v/>
      </c>
      <c r="B179" t="s">
        <v>207</v>
      </c>
      <c r="D179" t="s">
        <v>207</v>
      </c>
      <c r="E179">
        <v>0.36209999999999998</v>
      </c>
      <c r="F179">
        <v>218</v>
      </c>
      <c r="I179" t="s">
        <v>207</v>
      </c>
      <c r="J179">
        <v>0.36209999999999998</v>
      </c>
      <c r="L179" t="s">
        <v>207</v>
      </c>
      <c r="M179">
        <v>0.36209999999999998</v>
      </c>
      <c r="O179" s="17" t="s">
        <v>84</v>
      </c>
      <c r="P179" s="191">
        <v>0.68769999999999998</v>
      </c>
      <c r="S179" s="424" t="s">
        <v>252</v>
      </c>
      <c r="T179" s="191">
        <v>0.69940000000000002</v>
      </c>
    </row>
    <row r="180" spans="1:20" ht="15.75" thickBot="1" x14ac:dyDescent="0.3">
      <c r="A180" t="str">
        <f t="shared" si="2"/>
        <v/>
      </c>
      <c r="B180" t="s">
        <v>208</v>
      </c>
      <c r="D180" t="s">
        <v>208</v>
      </c>
      <c r="E180">
        <v>0.64100000000000001</v>
      </c>
      <c r="F180">
        <v>106</v>
      </c>
      <c r="I180" t="s">
        <v>208</v>
      </c>
      <c r="J180">
        <v>0.64100000000000001</v>
      </c>
      <c r="L180" t="s">
        <v>208</v>
      </c>
      <c r="M180">
        <v>0.50770000000000004</v>
      </c>
      <c r="O180" s="18" t="s">
        <v>419</v>
      </c>
      <c r="P180" s="192">
        <v>88</v>
      </c>
      <c r="S180" s="425"/>
      <c r="T180" s="192">
        <v>88</v>
      </c>
    </row>
    <row r="181" spans="1:20" x14ac:dyDescent="0.25">
      <c r="A181" t="str">
        <f t="shared" si="2"/>
        <v/>
      </c>
      <c r="B181" t="s">
        <v>209</v>
      </c>
      <c r="D181" t="s">
        <v>209</v>
      </c>
      <c r="E181">
        <v>0.2591</v>
      </c>
      <c r="F181">
        <v>267</v>
      </c>
      <c r="I181" t="s">
        <v>209</v>
      </c>
      <c r="J181">
        <v>0.2591</v>
      </c>
      <c r="L181" t="s">
        <v>209</v>
      </c>
      <c r="M181">
        <v>0.29730000000000001</v>
      </c>
      <c r="O181" s="424" t="s">
        <v>181</v>
      </c>
      <c r="P181" s="193">
        <v>0.68559999999999999</v>
      </c>
      <c r="S181" s="424" t="s">
        <v>350</v>
      </c>
      <c r="T181" s="193">
        <v>0.69769999999999999</v>
      </c>
    </row>
    <row r="182" spans="1:20" ht="15.75" thickBot="1" x14ac:dyDescent="0.3">
      <c r="A182" t="str">
        <f t="shared" si="2"/>
        <v/>
      </c>
      <c r="B182" t="s">
        <v>210</v>
      </c>
      <c r="D182" t="s">
        <v>210</v>
      </c>
      <c r="E182">
        <v>0.29170000000000001</v>
      </c>
      <c r="F182">
        <v>251</v>
      </c>
      <c r="I182" t="s">
        <v>210</v>
      </c>
      <c r="J182">
        <v>0.29170000000000001</v>
      </c>
      <c r="L182" t="s">
        <v>210</v>
      </c>
      <c r="M182">
        <v>0.29170000000000001</v>
      </c>
      <c r="O182" s="425"/>
      <c r="P182" s="194">
        <v>89</v>
      </c>
      <c r="S182" s="425"/>
      <c r="T182" s="194">
        <v>89</v>
      </c>
    </row>
    <row r="183" spans="1:20" x14ac:dyDescent="0.25">
      <c r="A183" t="str">
        <f t="shared" si="2"/>
        <v/>
      </c>
      <c r="B183" t="s">
        <v>211</v>
      </c>
      <c r="D183" t="s">
        <v>211</v>
      </c>
      <c r="E183">
        <v>8.8800000000000004E-2</v>
      </c>
      <c r="F183">
        <v>332</v>
      </c>
      <c r="I183" t="s">
        <v>211</v>
      </c>
      <c r="J183">
        <v>8.8800000000000004E-2</v>
      </c>
      <c r="L183" t="s">
        <v>211</v>
      </c>
      <c r="M183">
        <v>9.8100000000000007E-2</v>
      </c>
      <c r="O183" s="424" t="s">
        <v>195</v>
      </c>
      <c r="P183" s="195">
        <v>0.68520000000000003</v>
      </c>
      <c r="S183" s="424" t="s">
        <v>33</v>
      </c>
      <c r="T183" s="195">
        <v>0.69430000000000003</v>
      </c>
    </row>
    <row r="184" spans="1:20" ht="15.75" thickBot="1" x14ac:dyDescent="0.3">
      <c r="A184" t="str">
        <f t="shared" si="2"/>
        <v/>
      </c>
      <c r="B184" t="s">
        <v>212</v>
      </c>
      <c r="D184" t="s">
        <v>212</v>
      </c>
      <c r="E184">
        <v>0.17449999999999999</v>
      </c>
      <c r="F184">
        <v>302</v>
      </c>
      <c r="I184" t="s">
        <v>212</v>
      </c>
      <c r="J184">
        <v>0.17449999999999999</v>
      </c>
      <c r="L184" t="s">
        <v>212</v>
      </c>
      <c r="M184">
        <v>0.17449999999999999</v>
      </c>
      <c r="O184" s="425"/>
      <c r="P184" s="196">
        <v>90</v>
      </c>
      <c r="S184" s="425"/>
      <c r="T184" s="196">
        <v>90</v>
      </c>
    </row>
    <row r="185" spans="1:20" x14ac:dyDescent="0.25">
      <c r="A185" t="str">
        <f t="shared" si="2"/>
        <v/>
      </c>
      <c r="B185" s="3" t="s">
        <v>213</v>
      </c>
      <c r="D185" t="s">
        <v>213</v>
      </c>
      <c r="E185">
        <v>0.78490000000000004</v>
      </c>
      <c r="F185">
        <v>59</v>
      </c>
      <c r="I185" t="s">
        <v>213</v>
      </c>
      <c r="J185">
        <v>0.78490000000000004</v>
      </c>
      <c r="L185" t="s">
        <v>213</v>
      </c>
      <c r="M185">
        <v>0.78490000000000004</v>
      </c>
      <c r="O185" s="424" t="s">
        <v>193</v>
      </c>
      <c r="P185" s="197">
        <v>0.67379999999999995</v>
      </c>
      <c r="S185" s="17" t="s">
        <v>84</v>
      </c>
      <c r="T185" s="197">
        <v>0.68769999999999998</v>
      </c>
    </row>
    <row r="186" spans="1:20" ht="15.75" thickBot="1" x14ac:dyDescent="0.3">
      <c r="A186" t="str">
        <f t="shared" si="2"/>
        <v/>
      </c>
      <c r="B186" t="s">
        <v>214</v>
      </c>
      <c r="D186" t="s">
        <v>214</v>
      </c>
      <c r="E186">
        <v>0.86719999999999997</v>
      </c>
      <c r="F186">
        <v>36</v>
      </c>
      <c r="I186" t="s">
        <v>215</v>
      </c>
      <c r="J186">
        <v>0.2707</v>
      </c>
      <c r="L186" t="s">
        <v>215</v>
      </c>
      <c r="M186">
        <v>0.2707</v>
      </c>
      <c r="O186" s="425"/>
      <c r="P186" s="198">
        <v>91</v>
      </c>
      <c r="S186" s="18" t="s">
        <v>419</v>
      </c>
      <c r="T186" s="198">
        <v>91</v>
      </c>
    </row>
    <row r="187" spans="1:20" x14ac:dyDescent="0.25">
      <c r="A187" t="str">
        <f t="shared" si="2"/>
        <v/>
      </c>
      <c r="B187" t="s">
        <v>215</v>
      </c>
      <c r="D187" t="s">
        <v>215</v>
      </c>
      <c r="E187">
        <v>0.2707</v>
      </c>
      <c r="F187">
        <v>261</v>
      </c>
      <c r="I187" t="s">
        <v>216</v>
      </c>
      <c r="J187">
        <v>0.66669999999999996</v>
      </c>
      <c r="L187" t="s">
        <v>216</v>
      </c>
      <c r="M187">
        <v>0.49299999999999999</v>
      </c>
      <c r="O187" s="424" t="s">
        <v>254</v>
      </c>
      <c r="P187" s="199">
        <v>0.67320000000000002</v>
      </c>
      <c r="S187" s="424" t="s">
        <v>181</v>
      </c>
      <c r="T187" s="199">
        <v>0.68559999999999999</v>
      </c>
    </row>
    <row r="188" spans="1:20" ht="15.75" thickBot="1" x14ac:dyDescent="0.3">
      <c r="A188" t="str">
        <f t="shared" si="2"/>
        <v/>
      </c>
      <c r="B188" t="s">
        <v>216</v>
      </c>
      <c r="D188" t="s">
        <v>216</v>
      </c>
      <c r="E188">
        <v>0.66669999999999996</v>
      </c>
      <c r="F188">
        <v>97</v>
      </c>
      <c r="I188" t="s">
        <v>217</v>
      </c>
      <c r="J188">
        <v>0.44929999999999998</v>
      </c>
      <c r="L188" t="s">
        <v>217</v>
      </c>
      <c r="M188">
        <v>0.51829999999999998</v>
      </c>
      <c r="O188" s="425"/>
      <c r="P188" s="200">
        <v>92</v>
      </c>
      <c r="S188" s="425"/>
      <c r="T188" s="200">
        <v>92</v>
      </c>
    </row>
    <row r="189" spans="1:20" x14ac:dyDescent="0.25">
      <c r="A189" t="str">
        <f t="shared" si="2"/>
        <v/>
      </c>
      <c r="B189" t="s">
        <v>217</v>
      </c>
      <c r="D189" t="s">
        <v>217</v>
      </c>
      <c r="E189">
        <v>0.44929999999999998</v>
      </c>
      <c r="F189">
        <v>190</v>
      </c>
      <c r="I189" t="s">
        <v>218</v>
      </c>
      <c r="J189">
        <v>0.74619999999999997</v>
      </c>
      <c r="L189" t="s">
        <v>218</v>
      </c>
      <c r="M189">
        <v>0.80320000000000003</v>
      </c>
      <c r="O189" s="424" t="s">
        <v>423</v>
      </c>
      <c r="P189" s="201">
        <v>0.67090000000000005</v>
      </c>
      <c r="S189" s="424" t="s">
        <v>193</v>
      </c>
      <c r="T189" s="201">
        <v>0.67379999999999995</v>
      </c>
    </row>
    <row r="190" spans="1:20" ht="15.75" thickBot="1" x14ac:dyDescent="0.3">
      <c r="A190" t="str">
        <f t="shared" si="2"/>
        <v/>
      </c>
      <c r="B190" t="s">
        <v>218</v>
      </c>
      <c r="D190" t="s">
        <v>218</v>
      </c>
      <c r="E190">
        <v>0.74619999999999997</v>
      </c>
      <c r="F190">
        <v>71</v>
      </c>
      <c r="I190" t="s">
        <v>219</v>
      </c>
      <c r="J190">
        <v>0.15840000000000001</v>
      </c>
      <c r="L190" t="s">
        <v>219</v>
      </c>
      <c r="M190">
        <v>0.15840000000000001</v>
      </c>
      <c r="O190" s="425"/>
      <c r="P190" s="202">
        <v>93</v>
      </c>
      <c r="S190" s="425"/>
      <c r="T190" s="202">
        <v>93</v>
      </c>
    </row>
    <row r="191" spans="1:20" x14ac:dyDescent="0.25">
      <c r="A191" t="str">
        <f t="shared" si="2"/>
        <v/>
      </c>
      <c r="B191" t="s">
        <v>219</v>
      </c>
      <c r="D191" t="s">
        <v>219</v>
      </c>
      <c r="E191">
        <v>0.15840000000000001</v>
      </c>
      <c r="F191">
        <v>313</v>
      </c>
      <c r="I191" t="s">
        <v>220</v>
      </c>
      <c r="J191">
        <v>0.26700000000000002</v>
      </c>
      <c r="L191" t="s">
        <v>220</v>
      </c>
      <c r="M191">
        <v>0.1867</v>
      </c>
      <c r="O191" s="424" t="s">
        <v>348</v>
      </c>
      <c r="P191" s="203">
        <v>0.67079999999999995</v>
      </c>
      <c r="S191" s="424" t="s">
        <v>423</v>
      </c>
      <c r="T191" s="203">
        <v>0.67090000000000005</v>
      </c>
    </row>
    <row r="192" spans="1:20" ht="15.75" thickBot="1" x14ac:dyDescent="0.3">
      <c r="A192" t="str">
        <f t="shared" si="2"/>
        <v/>
      </c>
      <c r="B192" t="s">
        <v>220</v>
      </c>
      <c r="D192" t="s">
        <v>220</v>
      </c>
      <c r="E192">
        <v>0.26700000000000002</v>
      </c>
      <c r="F192">
        <v>264</v>
      </c>
      <c r="I192" t="s">
        <v>221</v>
      </c>
      <c r="J192">
        <v>0.87909999999999999</v>
      </c>
      <c r="L192" t="s">
        <v>221</v>
      </c>
      <c r="M192">
        <v>0.84830000000000005</v>
      </c>
      <c r="O192" s="425"/>
      <c r="P192" s="204">
        <v>94</v>
      </c>
      <c r="S192" s="425"/>
      <c r="T192" s="204">
        <v>94</v>
      </c>
    </row>
    <row r="193" spans="1:20" x14ac:dyDescent="0.25">
      <c r="A193" t="str">
        <f t="shared" si="2"/>
        <v/>
      </c>
      <c r="B193" t="s">
        <v>221</v>
      </c>
      <c r="D193" t="s">
        <v>221</v>
      </c>
      <c r="E193">
        <v>0.87909999999999999</v>
      </c>
      <c r="F193">
        <v>31</v>
      </c>
      <c r="I193" t="s">
        <v>222</v>
      </c>
      <c r="J193">
        <v>0.30349999999999999</v>
      </c>
      <c r="L193" t="s">
        <v>222</v>
      </c>
      <c r="M193">
        <v>0.2447</v>
      </c>
      <c r="O193" s="424" t="s">
        <v>47</v>
      </c>
      <c r="P193" s="205">
        <v>0.67059999999999997</v>
      </c>
      <c r="S193" s="424" t="s">
        <v>348</v>
      </c>
      <c r="T193" s="205">
        <v>0.67090000000000005</v>
      </c>
    </row>
    <row r="194" spans="1:20" ht="15.75" thickBot="1" x14ac:dyDescent="0.3">
      <c r="A194" t="str">
        <f t="shared" si="2"/>
        <v/>
      </c>
      <c r="B194" t="s">
        <v>222</v>
      </c>
      <c r="D194" t="s">
        <v>222</v>
      </c>
      <c r="E194">
        <v>0.30349999999999999</v>
      </c>
      <c r="F194">
        <v>245</v>
      </c>
      <c r="I194" t="s">
        <v>223</v>
      </c>
      <c r="J194">
        <v>0.1288</v>
      </c>
      <c r="L194" t="s">
        <v>223</v>
      </c>
      <c r="M194">
        <v>0.1288</v>
      </c>
      <c r="O194" s="425"/>
      <c r="P194" s="206">
        <v>95</v>
      </c>
      <c r="S194" s="425"/>
      <c r="T194" s="206">
        <v>95</v>
      </c>
    </row>
    <row r="195" spans="1:20" x14ac:dyDescent="0.25">
      <c r="A195" t="str">
        <f t="shared" ref="A195:A258" si="3">IF(B195=D195,"","CHECK NAME")</f>
        <v/>
      </c>
      <c r="B195" t="s">
        <v>223</v>
      </c>
      <c r="D195" t="s">
        <v>223</v>
      </c>
      <c r="E195">
        <v>0.1288</v>
      </c>
      <c r="F195">
        <v>324</v>
      </c>
      <c r="I195" t="s">
        <v>224</v>
      </c>
      <c r="J195">
        <v>0.22770000000000001</v>
      </c>
      <c r="L195" t="s">
        <v>224</v>
      </c>
      <c r="M195">
        <v>0.22770000000000001</v>
      </c>
      <c r="O195" s="424" t="s">
        <v>371</v>
      </c>
      <c r="P195" s="207">
        <v>0.66320000000000001</v>
      </c>
      <c r="S195" s="424" t="s">
        <v>47</v>
      </c>
      <c r="T195" s="207">
        <v>0.67059999999999997</v>
      </c>
    </row>
    <row r="196" spans="1:20" ht="15.75" thickBot="1" x14ac:dyDescent="0.3">
      <c r="A196" t="str">
        <f t="shared" si="3"/>
        <v/>
      </c>
      <c r="B196" t="s">
        <v>224</v>
      </c>
      <c r="D196" t="s">
        <v>224</v>
      </c>
      <c r="E196">
        <v>0.22770000000000001</v>
      </c>
      <c r="F196">
        <v>283</v>
      </c>
      <c r="I196" t="s">
        <v>225</v>
      </c>
      <c r="J196">
        <v>0.3543</v>
      </c>
      <c r="L196" t="s">
        <v>225</v>
      </c>
      <c r="M196">
        <v>0.3543</v>
      </c>
      <c r="O196" s="425"/>
      <c r="P196" s="208">
        <v>96</v>
      </c>
      <c r="S196" s="425"/>
      <c r="T196" s="208">
        <v>96</v>
      </c>
    </row>
    <row r="197" spans="1:20" x14ac:dyDescent="0.25">
      <c r="A197" t="str">
        <f t="shared" si="3"/>
        <v/>
      </c>
      <c r="B197" t="s">
        <v>225</v>
      </c>
      <c r="D197" t="s">
        <v>225</v>
      </c>
      <c r="E197">
        <v>0.3543</v>
      </c>
      <c r="F197">
        <v>222</v>
      </c>
      <c r="I197" t="s">
        <v>226</v>
      </c>
      <c r="J197">
        <v>0.23649999999999999</v>
      </c>
      <c r="L197" t="s">
        <v>226</v>
      </c>
      <c r="M197">
        <v>0.23910000000000001</v>
      </c>
      <c r="O197" s="424" t="s">
        <v>159</v>
      </c>
      <c r="P197" s="209">
        <v>0.66039999999999999</v>
      </c>
      <c r="S197" s="424" t="s">
        <v>216</v>
      </c>
      <c r="T197" s="209">
        <v>0.66669999999999996</v>
      </c>
    </row>
    <row r="198" spans="1:20" ht="15.75" thickBot="1" x14ac:dyDescent="0.3">
      <c r="A198" t="str">
        <f t="shared" si="3"/>
        <v/>
      </c>
      <c r="B198" t="s">
        <v>226</v>
      </c>
      <c r="D198" t="s">
        <v>226</v>
      </c>
      <c r="E198">
        <v>0.23649999999999999</v>
      </c>
      <c r="F198">
        <v>278</v>
      </c>
      <c r="I198" t="s">
        <v>227</v>
      </c>
      <c r="J198">
        <v>0.2382</v>
      </c>
      <c r="L198" t="s">
        <v>227</v>
      </c>
      <c r="M198">
        <v>0.2382</v>
      </c>
      <c r="O198" s="425"/>
      <c r="P198" s="210">
        <v>97</v>
      </c>
      <c r="S198" s="425"/>
      <c r="T198" s="210">
        <v>97</v>
      </c>
    </row>
    <row r="199" spans="1:20" x14ac:dyDescent="0.25">
      <c r="A199" t="str">
        <f t="shared" si="3"/>
        <v/>
      </c>
      <c r="B199" t="s">
        <v>227</v>
      </c>
      <c r="D199" t="s">
        <v>227</v>
      </c>
      <c r="E199">
        <v>0.2382</v>
      </c>
      <c r="F199">
        <v>277</v>
      </c>
      <c r="I199" t="s">
        <v>228</v>
      </c>
      <c r="J199">
        <v>0.98650000000000004</v>
      </c>
      <c r="L199" t="s">
        <v>228</v>
      </c>
      <c r="M199">
        <v>0.98929999999999996</v>
      </c>
      <c r="O199" s="17" t="s">
        <v>381</v>
      </c>
      <c r="P199" s="211">
        <v>0.65990000000000004</v>
      </c>
      <c r="S199" s="17" t="s">
        <v>129</v>
      </c>
      <c r="T199" s="211">
        <v>0.66400000000000003</v>
      </c>
    </row>
    <row r="200" spans="1:20" ht="15.75" thickBot="1" x14ac:dyDescent="0.3">
      <c r="A200" t="str">
        <f t="shared" si="3"/>
        <v/>
      </c>
      <c r="B200" t="s">
        <v>228</v>
      </c>
      <c r="D200" t="s">
        <v>228</v>
      </c>
      <c r="E200">
        <v>0.98650000000000004</v>
      </c>
      <c r="F200">
        <v>1</v>
      </c>
      <c r="I200" t="s">
        <v>229</v>
      </c>
      <c r="J200">
        <v>9.64E-2</v>
      </c>
      <c r="L200" t="s">
        <v>229</v>
      </c>
      <c r="M200">
        <v>7.0199999999999999E-2</v>
      </c>
      <c r="O200" s="18" t="s">
        <v>424</v>
      </c>
      <c r="P200" s="212">
        <v>98</v>
      </c>
      <c r="S200" s="18" t="s">
        <v>424</v>
      </c>
      <c r="T200" s="212">
        <v>98</v>
      </c>
    </row>
    <row r="201" spans="1:20" x14ac:dyDescent="0.25">
      <c r="A201" t="str">
        <f t="shared" si="3"/>
        <v/>
      </c>
      <c r="B201" t="s">
        <v>229</v>
      </c>
      <c r="D201" t="s">
        <v>229</v>
      </c>
      <c r="E201">
        <v>9.64E-2</v>
      </c>
      <c r="F201">
        <v>328</v>
      </c>
      <c r="I201" t="s">
        <v>230</v>
      </c>
      <c r="J201">
        <v>0.16589999999999999</v>
      </c>
      <c r="L201" t="s">
        <v>230</v>
      </c>
      <c r="M201">
        <v>9.9900000000000003E-2</v>
      </c>
      <c r="O201" s="424" t="s">
        <v>54</v>
      </c>
      <c r="P201" s="213">
        <v>0.65369999999999995</v>
      </c>
      <c r="S201" s="424" t="s">
        <v>159</v>
      </c>
      <c r="T201" s="213">
        <v>0.66039999999999999</v>
      </c>
    </row>
    <row r="202" spans="1:20" ht="15.75" thickBot="1" x14ac:dyDescent="0.3">
      <c r="A202" t="str">
        <f t="shared" si="3"/>
        <v/>
      </c>
      <c r="B202" t="s">
        <v>230</v>
      </c>
      <c r="D202" t="s">
        <v>230</v>
      </c>
      <c r="E202">
        <v>0.16589999999999999</v>
      </c>
      <c r="F202">
        <v>309</v>
      </c>
      <c r="I202" t="s">
        <v>410</v>
      </c>
      <c r="J202">
        <v>0.86719999999999997</v>
      </c>
      <c r="L202" t="s">
        <v>410</v>
      </c>
      <c r="M202">
        <v>0.89339999999999997</v>
      </c>
      <c r="O202" s="425"/>
      <c r="P202" s="214">
        <v>99</v>
      </c>
      <c r="S202" s="425"/>
      <c r="T202" s="214">
        <v>99</v>
      </c>
    </row>
    <row r="203" spans="1:20" x14ac:dyDescent="0.25">
      <c r="A203" t="str">
        <f t="shared" si="3"/>
        <v/>
      </c>
      <c r="B203" t="s">
        <v>231</v>
      </c>
      <c r="D203" t="s">
        <v>231</v>
      </c>
      <c r="E203">
        <v>0.2712</v>
      </c>
      <c r="F203">
        <v>260</v>
      </c>
      <c r="I203" t="s">
        <v>231</v>
      </c>
      <c r="J203">
        <v>0.2712</v>
      </c>
      <c r="L203" t="s">
        <v>231</v>
      </c>
      <c r="M203">
        <v>0.2712</v>
      </c>
      <c r="O203" s="424" t="s">
        <v>248</v>
      </c>
      <c r="P203" s="215">
        <v>0.65149999999999997</v>
      </c>
      <c r="S203" s="17" t="s">
        <v>381</v>
      </c>
      <c r="T203" s="215">
        <v>0.65990000000000004</v>
      </c>
    </row>
    <row r="204" spans="1:20" ht="15.75" thickBot="1" x14ac:dyDescent="0.3">
      <c r="A204" t="str">
        <f t="shared" si="3"/>
        <v/>
      </c>
      <c r="B204" t="s">
        <v>232</v>
      </c>
      <c r="D204" t="s">
        <v>232</v>
      </c>
      <c r="E204">
        <v>0.52349999999999997</v>
      </c>
      <c r="F204">
        <v>156</v>
      </c>
      <c r="I204" t="s">
        <v>232</v>
      </c>
      <c r="J204">
        <v>0.52349999999999997</v>
      </c>
      <c r="L204" t="s">
        <v>232</v>
      </c>
      <c r="M204">
        <v>0.46579999999999999</v>
      </c>
      <c r="O204" s="425"/>
      <c r="P204" s="216">
        <v>100</v>
      </c>
      <c r="S204" s="18" t="s">
        <v>424</v>
      </c>
      <c r="T204" s="216">
        <v>100</v>
      </c>
    </row>
    <row r="205" spans="1:20" ht="15.75" thickBot="1" x14ac:dyDescent="0.3">
      <c r="A205" t="str">
        <f t="shared" si="3"/>
        <v/>
      </c>
      <c r="B205" t="s">
        <v>233</v>
      </c>
      <c r="D205" t="s">
        <v>233</v>
      </c>
      <c r="E205">
        <v>0.5897</v>
      </c>
      <c r="F205">
        <v>131</v>
      </c>
      <c r="I205" t="s">
        <v>233</v>
      </c>
      <c r="J205">
        <v>0.5897</v>
      </c>
      <c r="L205" t="s">
        <v>233</v>
      </c>
      <c r="M205">
        <v>0.5897</v>
      </c>
      <c r="O205" s="14" t="s">
        <v>22</v>
      </c>
      <c r="P205" s="16" t="s">
        <v>393</v>
      </c>
      <c r="S205" s="14" t="s">
        <v>22</v>
      </c>
      <c r="T205" s="16" t="s">
        <v>393</v>
      </c>
    </row>
    <row r="206" spans="1:20" x14ac:dyDescent="0.25">
      <c r="A206" t="str">
        <f t="shared" si="3"/>
        <v/>
      </c>
      <c r="B206" t="s">
        <v>234</v>
      </c>
      <c r="D206" t="s">
        <v>234</v>
      </c>
      <c r="E206">
        <v>0.2475</v>
      </c>
      <c r="F206">
        <v>272</v>
      </c>
      <c r="I206" t="s">
        <v>234</v>
      </c>
      <c r="J206">
        <v>0.2475</v>
      </c>
      <c r="L206" t="s">
        <v>234</v>
      </c>
      <c r="M206">
        <v>0.19389999999999999</v>
      </c>
      <c r="O206" s="424" t="s">
        <v>56</v>
      </c>
      <c r="P206" s="217">
        <v>0.65110000000000001</v>
      </c>
      <c r="S206" s="424" t="s">
        <v>352</v>
      </c>
      <c r="T206" s="217">
        <v>0.65720000000000001</v>
      </c>
    </row>
    <row r="207" spans="1:20" ht="15.75" thickBot="1" x14ac:dyDescent="0.3">
      <c r="A207" t="str">
        <f t="shared" si="3"/>
        <v/>
      </c>
      <c r="B207" t="s">
        <v>235</v>
      </c>
      <c r="D207" t="s">
        <v>235</v>
      </c>
      <c r="E207">
        <v>0.76690000000000003</v>
      </c>
      <c r="F207">
        <v>68</v>
      </c>
      <c r="I207" t="s">
        <v>235</v>
      </c>
      <c r="J207">
        <v>0.76690000000000003</v>
      </c>
      <c r="L207" t="s">
        <v>235</v>
      </c>
      <c r="M207">
        <v>0.73850000000000005</v>
      </c>
      <c r="O207" s="425"/>
      <c r="P207" s="218">
        <v>101</v>
      </c>
      <c r="S207" s="425"/>
      <c r="T207" s="218">
        <v>101</v>
      </c>
    </row>
    <row r="208" spans="1:20" x14ac:dyDescent="0.25">
      <c r="A208" t="str">
        <f t="shared" si="3"/>
        <v/>
      </c>
      <c r="B208" t="s">
        <v>236</v>
      </c>
      <c r="D208" t="s">
        <v>236</v>
      </c>
      <c r="E208">
        <v>0.25640000000000002</v>
      </c>
      <c r="F208">
        <v>268</v>
      </c>
      <c r="I208" t="s">
        <v>236</v>
      </c>
      <c r="J208">
        <v>0.25640000000000002</v>
      </c>
      <c r="L208" t="s">
        <v>236</v>
      </c>
      <c r="M208">
        <v>0.32540000000000002</v>
      </c>
      <c r="O208" s="17" t="s">
        <v>251</v>
      </c>
      <c r="P208" s="219">
        <v>0.63900000000000001</v>
      </c>
      <c r="S208" s="17" t="s">
        <v>246</v>
      </c>
      <c r="T208" s="219">
        <v>0.65649999999999997</v>
      </c>
    </row>
    <row r="209" spans="1:20" ht="15.75" thickBot="1" x14ac:dyDescent="0.3">
      <c r="A209" t="str">
        <f t="shared" si="3"/>
        <v/>
      </c>
      <c r="B209" t="s">
        <v>237</v>
      </c>
      <c r="D209" t="s">
        <v>237</v>
      </c>
      <c r="E209">
        <v>0.57050000000000001</v>
      </c>
      <c r="F209">
        <v>136</v>
      </c>
      <c r="I209" t="s">
        <v>237</v>
      </c>
      <c r="J209">
        <v>0.57050000000000001</v>
      </c>
      <c r="L209" t="s">
        <v>237</v>
      </c>
      <c r="M209">
        <v>0.7833</v>
      </c>
      <c r="O209" s="18" t="s">
        <v>425</v>
      </c>
      <c r="P209" s="220">
        <v>102</v>
      </c>
      <c r="S209" s="18" t="s">
        <v>430</v>
      </c>
      <c r="T209" s="220">
        <v>102</v>
      </c>
    </row>
    <row r="210" spans="1:20" x14ac:dyDescent="0.25">
      <c r="A210" t="str">
        <f t="shared" si="3"/>
        <v/>
      </c>
      <c r="B210" t="s">
        <v>238</v>
      </c>
      <c r="D210" t="s">
        <v>238</v>
      </c>
      <c r="E210">
        <v>0.58020000000000005</v>
      </c>
      <c r="F210">
        <v>134</v>
      </c>
      <c r="I210" t="s">
        <v>238</v>
      </c>
      <c r="J210">
        <v>0.58020000000000005</v>
      </c>
      <c r="L210" t="s">
        <v>238</v>
      </c>
      <c r="M210">
        <v>0.54610000000000003</v>
      </c>
      <c r="O210" s="424" t="s">
        <v>241</v>
      </c>
      <c r="P210" s="219">
        <v>0.63890000000000002</v>
      </c>
      <c r="S210" s="424" t="s">
        <v>254</v>
      </c>
      <c r="T210" s="219">
        <v>0.65149999999999997</v>
      </c>
    </row>
    <row r="211" spans="1:20" ht="15.75" thickBot="1" x14ac:dyDescent="0.3">
      <c r="A211" t="str">
        <f t="shared" si="3"/>
        <v/>
      </c>
      <c r="B211" t="s">
        <v>239</v>
      </c>
      <c r="D211" t="s">
        <v>239</v>
      </c>
      <c r="E211">
        <v>0.59770000000000001</v>
      </c>
      <c r="F211">
        <v>126</v>
      </c>
      <c r="I211" t="s">
        <v>239</v>
      </c>
      <c r="J211">
        <v>0.59770000000000001</v>
      </c>
      <c r="L211" t="s">
        <v>239</v>
      </c>
      <c r="M211">
        <v>0.59770000000000001</v>
      </c>
      <c r="O211" s="425"/>
      <c r="P211" s="220">
        <v>103</v>
      </c>
      <c r="S211" s="425"/>
      <c r="T211" s="220">
        <v>103</v>
      </c>
    </row>
    <row r="212" spans="1:20" x14ac:dyDescent="0.25">
      <c r="A212" t="str">
        <f t="shared" si="3"/>
        <v/>
      </c>
      <c r="B212" t="s">
        <v>240</v>
      </c>
      <c r="D212" t="s">
        <v>240</v>
      </c>
      <c r="E212">
        <v>0.64390000000000003</v>
      </c>
      <c r="F212">
        <v>105</v>
      </c>
      <c r="I212" t="s">
        <v>240</v>
      </c>
      <c r="J212">
        <v>0.64390000000000003</v>
      </c>
      <c r="L212" t="s">
        <v>240</v>
      </c>
      <c r="M212">
        <v>0.52790000000000004</v>
      </c>
      <c r="O212" s="424" t="s">
        <v>426</v>
      </c>
      <c r="P212" s="219">
        <v>0.63819999999999999</v>
      </c>
      <c r="S212" s="424" t="s">
        <v>195</v>
      </c>
      <c r="T212" s="219">
        <v>0.64390000000000003</v>
      </c>
    </row>
    <row r="213" spans="1:20" ht="15.75" thickBot="1" x14ac:dyDescent="0.3">
      <c r="A213" t="str">
        <f t="shared" si="3"/>
        <v/>
      </c>
      <c r="B213" t="s">
        <v>241</v>
      </c>
      <c r="D213" t="s">
        <v>241</v>
      </c>
      <c r="E213">
        <v>0.64049999999999996</v>
      </c>
      <c r="F213">
        <v>108</v>
      </c>
      <c r="I213" t="s">
        <v>241</v>
      </c>
      <c r="J213">
        <v>0.64049999999999996</v>
      </c>
      <c r="L213" t="s">
        <v>241</v>
      </c>
      <c r="M213">
        <v>0.63890000000000002</v>
      </c>
      <c r="O213" s="425"/>
      <c r="P213" s="220">
        <v>104</v>
      </c>
      <c r="S213" s="425"/>
      <c r="T213" s="220">
        <v>104</v>
      </c>
    </row>
    <row r="214" spans="1:20" x14ac:dyDescent="0.25">
      <c r="A214" t="str">
        <f t="shared" si="3"/>
        <v/>
      </c>
      <c r="B214" t="s">
        <v>242</v>
      </c>
      <c r="D214" t="s">
        <v>242</v>
      </c>
      <c r="E214">
        <v>9.5699999999999993E-2</v>
      </c>
      <c r="F214">
        <v>329</v>
      </c>
      <c r="I214" t="s">
        <v>242</v>
      </c>
      <c r="J214">
        <v>9.5699999999999993E-2</v>
      </c>
      <c r="L214" t="s">
        <v>242</v>
      </c>
      <c r="M214">
        <v>9.5699999999999993E-2</v>
      </c>
      <c r="O214" s="424" t="s">
        <v>93</v>
      </c>
      <c r="P214" s="219">
        <v>0.63729999999999998</v>
      </c>
      <c r="S214" s="17" t="s">
        <v>240</v>
      </c>
      <c r="T214" s="219">
        <v>0.64390000000000003</v>
      </c>
    </row>
    <row r="215" spans="1:20" ht="15.75" thickBot="1" x14ac:dyDescent="0.3">
      <c r="A215" t="str">
        <f t="shared" si="3"/>
        <v/>
      </c>
      <c r="B215" t="s">
        <v>243</v>
      </c>
      <c r="D215" t="s">
        <v>243</v>
      </c>
      <c r="E215">
        <v>0.72629999999999995</v>
      </c>
      <c r="F215">
        <v>78</v>
      </c>
      <c r="I215" t="s">
        <v>243</v>
      </c>
      <c r="J215">
        <v>0.72629999999999995</v>
      </c>
      <c r="L215" t="s">
        <v>243</v>
      </c>
      <c r="M215">
        <v>0.75539999999999996</v>
      </c>
      <c r="O215" s="425"/>
      <c r="P215" s="220">
        <v>105</v>
      </c>
      <c r="S215" s="18" t="s">
        <v>424</v>
      </c>
      <c r="T215" s="220">
        <v>105</v>
      </c>
    </row>
    <row r="216" spans="1:20" x14ac:dyDescent="0.25">
      <c r="A216" t="str">
        <f t="shared" si="3"/>
        <v/>
      </c>
      <c r="B216" t="s">
        <v>244</v>
      </c>
      <c r="D216" t="s">
        <v>244</v>
      </c>
      <c r="E216">
        <v>0.51500000000000001</v>
      </c>
      <c r="F216">
        <v>161</v>
      </c>
      <c r="I216" t="s">
        <v>244</v>
      </c>
      <c r="J216">
        <v>0.51500000000000001</v>
      </c>
      <c r="L216" t="s">
        <v>244</v>
      </c>
      <c r="M216">
        <v>0.51500000000000001</v>
      </c>
      <c r="O216" s="424" t="s">
        <v>63</v>
      </c>
      <c r="P216" s="219">
        <v>0.63390000000000002</v>
      </c>
      <c r="S216" s="17" t="s">
        <v>208</v>
      </c>
      <c r="T216" s="219">
        <v>0.64100000000000001</v>
      </c>
    </row>
    <row r="217" spans="1:20" ht="15.75" thickBot="1" x14ac:dyDescent="0.3">
      <c r="A217" t="str">
        <f t="shared" si="3"/>
        <v/>
      </c>
      <c r="B217" t="s">
        <v>245</v>
      </c>
      <c r="D217" t="s">
        <v>245</v>
      </c>
      <c r="E217">
        <v>0.39290000000000003</v>
      </c>
      <c r="F217">
        <v>208</v>
      </c>
      <c r="I217" t="s">
        <v>245</v>
      </c>
      <c r="J217">
        <v>0.39290000000000003</v>
      </c>
      <c r="L217" t="s">
        <v>245</v>
      </c>
      <c r="M217">
        <v>0.39290000000000003</v>
      </c>
      <c r="O217" s="425"/>
      <c r="P217" s="220">
        <v>106</v>
      </c>
      <c r="S217" s="18" t="s">
        <v>419</v>
      </c>
      <c r="T217" s="220">
        <v>106</v>
      </c>
    </row>
    <row r="218" spans="1:20" x14ac:dyDescent="0.25">
      <c r="A218" t="str">
        <f t="shared" si="3"/>
        <v/>
      </c>
      <c r="B218" t="s">
        <v>246</v>
      </c>
      <c r="D218" t="s">
        <v>246</v>
      </c>
      <c r="E218">
        <v>0.65649999999999997</v>
      </c>
      <c r="F218">
        <v>102</v>
      </c>
      <c r="I218" t="s">
        <v>246</v>
      </c>
      <c r="J218">
        <v>0.65649999999999997</v>
      </c>
      <c r="L218" t="s">
        <v>246</v>
      </c>
      <c r="M218">
        <v>0.49199999999999999</v>
      </c>
      <c r="O218" s="424" t="s">
        <v>168</v>
      </c>
      <c r="P218" s="219">
        <v>0.63060000000000005</v>
      </c>
      <c r="S218" s="424" t="s">
        <v>331</v>
      </c>
      <c r="T218" s="219">
        <v>0.64059999999999995</v>
      </c>
    </row>
    <row r="219" spans="1:20" ht="15.75" thickBot="1" x14ac:dyDescent="0.3">
      <c r="A219" t="str">
        <f t="shared" si="3"/>
        <v/>
      </c>
      <c r="B219" t="s">
        <v>247</v>
      </c>
      <c r="D219" t="s">
        <v>247</v>
      </c>
      <c r="E219">
        <v>0.71989999999999998</v>
      </c>
      <c r="F219">
        <v>80</v>
      </c>
      <c r="I219" t="s">
        <v>247</v>
      </c>
      <c r="J219">
        <v>0.71989999999999998</v>
      </c>
      <c r="L219" t="s">
        <v>247</v>
      </c>
      <c r="M219">
        <v>0.73619999999999997</v>
      </c>
      <c r="O219" s="425"/>
      <c r="P219" s="220">
        <v>107</v>
      </c>
      <c r="S219" s="425"/>
      <c r="T219" s="220">
        <v>107</v>
      </c>
    </row>
    <row r="220" spans="1:20" x14ac:dyDescent="0.25">
      <c r="A220" t="str">
        <f t="shared" si="3"/>
        <v/>
      </c>
      <c r="B220" t="s">
        <v>248</v>
      </c>
      <c r="D220" t="s">
        <v>248</v>
      </c>
      <c r="E220">
        <v>0.62239999999999995</v>
      </c>
      <c r="F220">
        <v>115</v>
      </c>
      <c r="I220" t="s">
        <v>248</v>
      </c>
      <c r="J220">
        <v>0.62239999999999995</v>
      </c>
      <c r="L220" t="s">
        <v>248</v>
      </c>
      <c r="M220">
        <v>0.65149999999999997</v>
      </c>
      <c r="O220" s="424" t="s">
        <v>302</v>
      </c>
      <c r="P220" s="219">
        <v>0.62860000000000005</v>
      </c>
      <c r="S220" s="424" t="s">
        <v>241</v>
      </c>
      <c r="T220" s="219">
        <v>0.64049999999999996</v>
      </c>
    </row>
    <row r="221" spans="1:20" ht="15.75" thickBot="1" x14ac:dyDescent="0.3">
      <c r="A221" t="str">
        <f t="shared" si="3"/>
        <v/>
      </c>
      <c r="B221" t="s">
        <v>249</v>
      </c>
      <c r="D221" t="s">
        <v>249</v>
      </c>
      <c r="E221">
        <v>0.63200000000000001</v>
      </c>
      <c r="F221">
        <v>112</v>
      </c>
      <c r="I221" t="s">
        <v>249</v>
      </c>
      <c r="J221">
        <v>0.63200000000000001</v>
      </c>
      <c r="L221" t="s">
        <v>249</v>
      </c>
      <c r="M221">
        <v>0.62239999999999995</v>
      </c>
      <c r="O221" s="425"/>
      <c r="P221" s="220">
        <v>108</v>
      </c>
      <c r="S221" s="425"/>
      <c r="T221" s="220">
        <v>108</v>
      </c>
    </row>
    <row r="222" spans="1:20" x14ac:dyDescent="0.25">
      <c r="A222" t="str">
        <f t="shared" si="3"/>
        <v/>
      </c>
      <c r="B222" t="s">
        <v>250</v>
      </c>
      <c r="D222" t="s">
        <v>250</v>
      </c>
      <c r="E222">
        <v>0.24460000000000001</v>
      </c>
      <c r="F222">
        <v>275</v>
      </c>
      <c r="I222" t="s">
        <v>250</v>
      </c>
      <c r="J222">
        <v>0.24460000000000001</v>
      </c>
      <c r="L222" t="s">
        <v>250</v>
      </c>
      <c r="M222">
        <v>0.24460000000000001</v>
      </c>
      <c r="O222" s="424" t="s">
        <v>298</v>
      </c>
      <c r="P222" s="219">
        <v>0.62809999999999999</v>
      </c>
      <c r="S222" s="17" t="s">
        <v>365</v>
      </c>
      <c r="T222" s="219">
        <v>0.64019999999999999</v>
      </c>
    </row>
    <row r="223" spans="1:20" ht="15.75" thickBot="1" x14ac:dyDescent="0.3">
      <c r="A223" t="str">
        <f t="shared" si="3"/>
        <v/>
      </c>
      <c r="B223" s="3" t="s">
        <v>251</v>
      </c>
      <c r="D223" t="s">
        <v>251</v>
      </c>
      <c r="E223">
        <v>0.80979999999999996</v>
      </c>
      <c r="F223">
        <v>49</v>
      </c>
      <c r="I223" t="s">
        <v>251</v>
      </c>
      <c r="J223">
        <v>0.80979999999999996</v>
      </c>
      <c r="L223" t="s">
        <v>251</v>
      </c>
      <c r="M223">
        <v>0.63900000000000001</v>
      </c>
      <c r="O223" s="425"/>
      <c r="P223" s="220">
        <v>109</v>
      </c>
      <c r="S223" s="18" t="s">
        <v>408</v>
      </c>
      <c r="T223" s="220">
        <v>109</v>
      </c>
    </row>
    <row r="224" spans="1:20" x14ac:dyDescent="0.25">
      <c r="A224" t="str">
        <f t="shared" si="3"/>
        <v/>
      </c>
      <c r="B224" t="s">
        <v>252</v>
      </c>
      <c r="D224" t="s">
        <v>252</v>
      </c>
      <c r="E224">
        <v>0.69940000000000002</v>
      </c>
      <c r="F224">
        <v>88</v>
      </c>
      <c r="I224" t="s">
        <v>252</v>
      </c>
      <c r="J224">
        <v>0.69940000000000002</v>
      </c>
      <c r="L224" t="s">
        <v>252</v>
      </c>
      <c r="M224">
        <v>0.78580000000000005</v>
      </c>
      <c r="O224" s="17" t="s">
        <v>359</v>
      </c>
      <c r="P224" s="219">
        <v>0.62380000000000002</v>
      </c>
      <c r="S224" s="424" t="s">
        <v>426</v>
      </c>
      <c r="T224" s="219">
        <v>0.63819999999999999</v>
      </c>
    </row>
    <row r="225" spans="1:20" ht="15.75" thickBot="1" x14ac:dyDescent="0.3">
      <c r="A225" t="str">
        <f t="shared" si="3"/>
        <v/>
      </c>
      <c r="B225" t="s">
        <v>253</v>
      </c>
      <c r="D225" t="s">
        <v>253</v>
      </c>
      <c r="E225">
        <v>0.41039999999999999</v>
      </c>
      <c r="F225">
        <v>202</v>
      </c>
      <c r="I225" t="s">
        <v>253</v>
      </c>
      <c r="J225">
        <v>0.41039999999999999</v>
      </c>
      <c r="L225" t="s">
        <v>253</v>
      </c>
      <c r="M225">
        <v>0.41039999999999999</v>
      </c>
      <c r="O225" s="18" t="s">
        <v>415</v>
      </c>
      <c r="P225" s="220">
        <v>110</v>
      </c>
      <c r="S225" s="425"/>
      <c r="T225" s="220">
        <v>110</v>
      </c>
    </row>
    <row r="226" spans="1:20" x14ac:dyDescent="0.25">
      <c r="A226" t="str">
        <f t="shared" si="3"/>
        <v/>
      </c>
      <c r="B226" t="s">
        <v>254</v>
      </c>
      <c r="D226" t="s">
        <v>254</v>
      </c>
      <c r="E226">
        <v>0.65149999999999997</v>
      </c>
      <c r="F226">
        <v>103</v>
      </c>
      <c r="I226" t="s">
        <v>254</v>
      </c>
      <c r="J226">
        <v>0.65149999999999997</v>
      </c>
      <c r="L226" t="s">
        <v>254</v>
      </c>
      <c r="M226">
        <v>0.67320000000000002</v>
      </c>
      <c r="O226" s="17" t="s">
        <v>249</v>
      </c>
      <c r="P226" s="219">
        <v>0.62239999999999995</v>
      </c>
      <c r="S226" s="424" t="s">
        <v>63</v>
      </c>
      <c r="T226" s="219">
        <v>0.63390000000000002</v>
      </c>
    </row>
    <row r="227" spans="1:20" ht="15.75" thickBot="1" x14ac:dyDescent="0.3">
      <c r="A227" t="str">
        <f t="shared" si="3"/>
        <v/>
      </c>
      <c r="B227" t="s">
        <v>255</v>
      </c>
      <c r="D227" t="s">
        <v>255</v>
      </c>
      <c r="E227">
        <v>0.87880000000000003</v>
      </c>
      <c r="F227">
        <v>32</v>
      </c>
      <c r="I227" t="s">
        <v>255</v>
      </c>
      <c r="J227">
        <v>0.87880000000000003</v>
      </c>
      <c r="L227" t="s">
        <v>255</v>
      </c>
      <c r="M227">
        <v>0.88959999999999995</v>
      </c>
      <c r="O227" s="18" t="s">
        <v>424</v>
      </c>
      <c r="P227" s="220">
        <v>111</v>
      </c>
      <c r="S227" s="425"/>
      <c r="T227" s="220">
        <v>111</v>
      </c>
    </row>
    <row r="228" spans="1:20" x14ac:dyDescent="0.25">
      <c r="A228" t="str">
        <f t="shared" si="3"/>
        <v/>
      </c>
      <c r="B228" t="s">
        <v>256</v>
      </c>
      <c r="D228" t="s">
        <v>256</v>
      </c>
      <c r="E228">
        <v>0.70550000000000002</v>
      </c>
      <c r="F228">
        <v>86</v>
      </c>
      <c r="I228" t="s">
        <v>256</v>
      </c>
      <c r="J228">
        <v>0.70550000000000002</v>
      </c>
      <c r="L228" t="s">
        <v>256</v>
      </c>
      <c r="M228">
        <v>0.70550000000000002</v>
      </c>
      <c r="O228" s="424" t="s">
        <v>105</v>
      </c>
      <c r="P228" s="219">
        <v>0.61919999999999997</v>
      </c>
      <c r="S228" s="17" t="s">
        <v>249</v>
      </c>
      <c r="T228" s="219">
        <v>0.63200000000000001</v>
      </c>
    </row>
    <row r="229" spans="1:20" ht="15.75" thickBot="1" x14ac:dyDescent="0.3">
      <c r="A229" t="str">
        <f t="shared" si="3"/>
        <v/>
      </c>
      <c r="B229" t="s">
        <v>257</v>
      </c>
      <c r="D229" t="s">
        <v>257</v>
      </c>
      <c r="E229">
        <v>0.53610000000000002</v>
      </c>
      <c r="F229">
        <v>153</v>
      </c>
      <c r="I229" t="s">
        <v>257</v>
      </c>
      <c r="J229">
        <v>0.53610000000000002</v>
      </c>
      <c r="L229" t="s">
        <v>257</v>
      </c>
      <c r="M229">
        <v>0.38950000000000001</v>
      </c>
      <c r="O229" s="425"/>
      <c r="P229" s="220">
        <v>112</v>
      </c>
      <c r="S229" s="18" t="s">
        <v>424</v>
      </c>
      <c r="T229" s="220">
        <v>112</v>
      </c>
    </row>
    <row r="230" spans="1:20" x14ac:dyDescent="0.25">
      <c r="A230" t="str">
        <f t="shared" si="3"/>
        <v/>
      </c>
      <c r="B230" t="s">
        <v>258</v>
      </c>
      <c r="D230" t="s">
        <v>258</v>
      </c>
      <c r="E230">
        <v>0.31240000000000001</v>
      </c>
      <c r="F230">
        <v>238</v>
      </c>
      <c r="I230" t="s">
        <v>258</v>
      </c>
      <c r="J230">
        <v>0.31240000000000001</v>
      </c>
      <c r="L230" t="s">
        <v>258</v>
      </c>
      <c r="M230">
        <v>0.31240000000000001</v>
      </c>
      <c r="O230" s="424" t="s">
        <v>38</v>
      </c>
      <c r="P230" s="219">
        <v>0.61890000000000001</v>
      </c>
      <c r="S230" s="424" t="s">
        <v>302</v>
      </c>
      <c r="T230" s="219">
        <v>0.62860000000000005</v>
      </c>
    </row>
    <row r="231" spans="1:20" ht="15.75" thickBot="1" x14ac:dyDescent="0.3">
      <c r="A231" t="str">
        <f t="shared" si="3"/>
        <v/>
      </c>
      <c r="B231" t="s">
        <v>259</v>
      </c>
      <c r="D231" t="s">
        <v>259</v>
      </c>
      <c r="E231">
        <v>0.15620000000000001</v>
      </c>
      <c r="F231">
        <v>315</v>
      </c>
      <c r="I231" t="s">
        <v>259</v>
      </c>
      <c r="J231">
        <v>0.15620000000000001</v>
      </c>
      <c r="L231" t="s">
        <v>259</v>
      </c>
      <c r="M231">
        <v>0.1636</v>
      </c>
      <c r="O231" s="425"/>
      <c r="P231" s="220">
        <v>113</v>
      </c>
      <c r="S231" s="425"/>
      <c r="T231" s="220">
        <v>113</v>
      </c>
    </row>
    <row r="232" spans="1:20" x14ac:dyDescent="0.25">
      <c r="A232" t="str">
        <f t="shared" si="3"/>
        <v/>
      </c>
      <c r="B232" t="s">
        <v>260</v>
      </c>
      <c r="D232" t="s">
        <v>260</v>
      </c>
      <c r="E232">
        <v>0.55410000000000004</v>
      </c>
      <c r="F232">
        <v>142</v>
      </c>
      <c r="I232" t="s">
        <v>260</v>
      </c>
      <c r="J232">
        <v>0.55410000000000004</v>
      </c>
      <c r="L232" t="s">
        <v>260</v>
      </c>
      <c r="M232">
        <v>0.58330000000000004</v>
      </c>
      <c r="O232" s="424" t="s">
        <v>292</v>
      </c>
      <c r="P232" s="219">
        <v>0.61829999999999996</v>
      </c>
      <c r="S232" s="424" t="s">
        <v>53</v>
      </c>
      <c r="T232" s="219">
        <v>0.62749999999999995</v>
      </c>
    </row>
    <row r="233" spans="1:20" ht="15.75" thickBot="1" x14ac:dyDescent="0.3">
      <c r="A233" t="str">
        <f t="shared" si="3"/>
        <v/>
      </c>
      <c r="B233" t="s">
        <v>261</v>
      </c>
      <c r="D233" t="s">
        <v>261</v>
      </c>
      <c r="E233">
        <v>0.31630000000000003</v>
      </c>
      <c r="F233">
        <v>235</v>
      </c>
      <c r="I233" t="s">
        <v>261</v>
      </c>
      <c r="J233">
        <v>0.31630000000000003</v>
      </c>
      <c r="L233" t="s">
        <v>261</v>
      </c>
      <c r="M233">
        <v>0.31630000000000003</v>
      </c>
      <c r="O233" s="425"/>
      <c r="P233" s="220">
        <v>114</v>
      </c>
      <c r="S233" s="425"/>
      <c r="T233" s="220">
        <v>114</v>
      </c>
    </row>
    <row r="234" spans="1:20" x14ac:dyDescent="0.25">
      <c r="A234" t="str">
        <f t="shared" si="3"/>
        <v/>
      </c>
      <c r="B234" t="s">
        <v>262</v>
      </c>
      <c r="D234" t="s">
        <v>262</v>
      </c>
      <c r="E234">
        <v>0.59640000000000004</v>
      </c>
      <c r="F234">
        <v>128</v>
      </c>
      <c r="I234" t="s">
        <v>262</v>
      </c>
      <c r="J234">
        <v>0.59640000000000004</v>
      </c>
      <c r="L234" t="s">
        <v>262</v>
      </c>
      <c r="M234">
        <v>0.59379999999999999</v>
      </c>
      <c r="O234" s="424" t="s">
        <v>164</v>
      </c>
      <c r="P234" s="219">
        <v>0.61199999999999999</v>
      </c>
      <c r="S234" s="424" t="s">
        <v>248</v>
      </c>
      <c r="T234" s="219">
        <v>0.62239999999999995</v>
      </c>
    </row>
    <row r="235" spans="1:20" ht="15.75" thickBot="1" x14ac:dyDescent="0.3">
      <c r="A235" t="str">
        <f t="shared" si="3"/>
        <v/>
      </c>
      <c r="B235" t="s">
        <v>263</v>
      </c>
      <c r="D235" t="s">
        <v>263</v>
      </c>
      <c r="E235">
        <v>0.80469999999999997</v>
      </c>
      <c r="F235">
        <v>52</v>
      </c>
      <c r="I235" t="s">
        <v>263</v>
      </c>
      <c r="J235">
        <v>0.80469999999999997</v>
      </c>
      <c r="L235" t="s">
        <v>263</v>
      </c>
      <c r="M235">
        <v>0.74809999999999999</v>
      </c>
      <c r="O235" s="425"/>
      <c r="P235" s="220">
        <v>115</v>
      </c>
      <c r="S235" s="425"/>
      <c r="T235" s="220">
        <v>115</v>
      </c>
    </row>
    <row r="236" spans="1:20" x14ac:dyDescent="0.25">
      <c r="A236" t="str">
        <f t="shared" si="3"/>
        <v/>
      </c>
      <c r="B236" t="s">
        <v>264</v>
      </c>
      <c r="D236" t="s">
        <v>264</v>
      </c>
      <c r="E236">
        <v>0.89580000000000004</v>
      </c>
      <c r="F236">
        <v>26</v>
      </c>
      <c r="I236" t="s">
        <v>264</v>
      </c>
      <c r="J236">
        <v>0.89580000000000004</v>
      </c>
      <c r="L236" t="s">
        <v>264</v>
      </c>
      <c r="M236">
        <v>0.91290000000000004</v>
      </c>
      <c r="O236" s="424" t="s">
        <v>130</v>
      </c>
      <c r="P236" s="219">
        <v>0.61170000000000002</v>
      </c>
      <c r="S236" s="424" t="s">
        <v>105</v>
      </c>
      <c r="T236" s="219">
        <v>0.61919999999999997</v>
      </c>
    </row>
    <row r="237" spans="1:20" ht="15.75" thickBot="1" x14ac:dyDescent="0.3">
      <c r="A237" t="str">
        <f t="shared" si="3"/>
        <v/>
      </c>
      <c r="B237" t="s">
        <v>265</v>
      </c>
      <c r="D237" t="s">
        <v>265</v>
      </c>
      <c r="E237">
        <v>0.67090000000000005</v>
      </c>
      <c r="F237">
        <v>94</v>
      </c>
      <c r="I237" t="s">
        <v>266</v>
      </c>
      <c r="J237">
        <v>0.40939999999999999</v>
      </c>
      <c r="L237" t="s">
        <v>266</v>
      </c>
      <c r="M237">
        <v>0.46289999999999998</v>
      </c>
      <c r="O237" s="425"/>
      <c r="P237" s="220">
        <v>116</v>
      </c>
      <c r="S237" s="425"/>
      <c r="T237" s="220">
        <v>116</v>
      </c>
    </row>
    <row r="238" spans="1:20" x14ac:dyDescent="0.25">
      <c r="A238" t="str">
        <f t="shared" si="3"/>
        <v/>
      </c>
      <c r="B238" t="s">
        <v>266</v>
      </c>
      <c r="D238" t="s">
        <v>266</v>
      </c>
      <c r="E238">
        <v>0.40939999999999999</v>
      </c>
      <c r="F238">
        <v>203</v>
      </c>
      <c r="I238" t="s">
        <v>267</v>
      </c>
      <c r="J238">
        <v>0.72709999999999997</v>
      </c>
      <c r="L238" t="s">
        <v>267</v>
      </c>
      <c r="M238">
        <v>0.72709999999999997</v>
      </c>
      <c r="O238" s="424" t="s">
        <v>108</v>
      </c>
      <c r="P238" s="219">
        <v>0.61160000000000003</v>
      </c>
      <c r="S238" s="424" t="s">
        <v>38</v>
      </c>
      <c r="T238" s="219">
        <v>0.61890000000000001</v>
      </c>
    </row>
    <row r="239" spans="1:20" ht="15.75" thickBot="1" x14ac:dyDescent="0.3">
      <c r="A239" t="str">
        <f t="shared" si="3"/>
        <v/>
      </c>
      <c r="B239" t="s">
        <v>267</v>
      </c>
      <c r="D239" t="s">
        <v>267</v>
      </c>
      <c r="E239">
        <v>0.72709999999999997</v>
      </c>
      <c r="F239">
        <v>77</v>
      </c>
      <c r="I239" t="s">
        <v>268</v>
      </c>
      <c r="J239">
        <v>0.61040000000000005</v>
      </c>
      <c r="L239" t="s">
        <v>268</v>
      </c>
      <c r="M239">
        <v>0.40739999999999998</v>
      </c>
      <c r="O239" s="425"/>
      <c r="P239" s="220">
        <v>117</v>
      </c>
      <c r="S239" s="425"/>
      <c r="T239" s="220">
        <v>117</v>
      </c>
    </row>
    <row r="240" spans="1:20" x14ac:dyDescent="0.25">
      <c r="A240" t="str">
        <f t="shared" si="3"/>
        <v/>
      </c>
      <c r="B240" t="s">
        <v>268</v>
      </c>
      <c r="D240" t="s">
        <v>268</v>
      </c>
      <c r="E240">
        <v>0.61040000000000005</v>
      </c>
      <c r="F240">
        <v>120</v>
      </c>
      <c r="I240" t="s">
        <v>269</v>
      </c>
      <c r="J240">
        <v>0.2092</v>
      </c>
      <c r="L240" t="s">
        <v>269</v>
      </c>
      <c r="M240">
        <v>0.27500000000000002</v>
      </c>
      <c r="O240" s="17" t="s">
        <v>308</v>
      </c>
      <c r="P240" s="219">
        <v>0.60750000000000004</v>
      </c>
      <c r="S240" s="424" t="s">
        <v>32</v>
      </c>
      <c r="T240" s="219">
        <v>0.61409999999999998</v>
      </c>
    </row>
    <row r="241" spans="1:20" ht="15.75" thickBot="1" x14ac:dyDescent="0.3">
      <c r="A241" t="str">
        <f t="shared" si="3"/>
        <v/>
      </c>
      <c r="B241" t="s">
        <v>269</v>
      </c>
      <c r="D241" t="s">
        <v>269</v>
      </c>
      <c r="E241">
        <v>0.2092</v>
      </c>
      <c r="F241">
        <v>288</v>
      </c>
      <c r="I241" t="s">
        <v>270</v>
      </c>
      <c r="J241">
        <v>0.45829999999999999</v>
      </c>
      <c r="L241" t="s">
        <v>270</v>
      </c>
      <c r="M241">
        <v>0.39679999999999999</v>
      </c>
      <c r="O241" s="18" t="s">
        <v>421</v>
      </c>
      <c r="P241" s="220">
        <v>118</v>
      </c>
      <c r="S241" s="425"/>
      <c r="T241" s="220">
        <v>118</v>
      </c>
    </row>
    <row r="242" spans="1:20" x14ac:dyDescent="0.25">
      <c r="A242" t="str">
        <f t="shared" si="3"/>
        <v/>
      </c>
      <c r="B242" t="s">
        <v>270</v>
      </c>
      <c r="D242" t="s">
        <v>270</v>
      </c>
      <c r="E242">
        <v>0.45829999999999999</v>
      </c>
      <c r="F242">
        <v>187</v>
      </c>
      <c r="I242" t="s">
        <v>271</v>
      </c>
      <c r="J242">
        <v>0.28849999999999998</v>
      </c>
      <c r="L242" t="s">
        <v>271</v>
      </c>
      <c r="M242">
        <v>0.28849999999999998</v>
      </c>
      <c r="O242" s="424" t="s">
        <v>364</v>
      </c>
      <c r="P242" s="219">
        <v>0.60499999999999998</v>
      </c>
      <c r="S242" s="424" t="s">
        <v>108</v>
      </c>
      <c r="T242" s="219">
        <v>0.61160000000000003</v>
      </c>
    </row>
    <row r="243" spans="1:20" ht="15.75" thickBot="1" x14ac:dyDescent="0.3">
      <c r="A243" t="str">
        <f t="shared" si="3"/>
        <v/>
      </c>
      <c r="B243" t="s">
        <v>271</v>
      </c>
      <c r="D243" t="s">
        <v>271</v>
      </c>
      <c r="E243">
        <v>0.28849999999999998</v>
      </c>
      <c r="F243">
        <v>252</v>
      </c>
      <c r="I243" t="s">
        <v>272</v>
      </c>
      <c r="J243">
        <v>0.16739999999999999</v>
      </c>
      <c r="L243" t="s">
        <v>272</v>
      </c>
      <c r="M243">
        <v>0.16739999999999999</v>
      </c>
      <c r="O243" s="425"/>
      <c r="P243" s="220">
        <v>119</v>
      </c>
      <c r="S243" s="425"/>
      <c r="T243" s="220">
        <v>119</v>
      </c>
    </row>
    <row r="244" spans="1:20" x14ac:dyDescent="0.25">
      <c r="A244" t="str">
        <f t="shared" si="3"/>
        <v/>
      </c>
      <c r="B244" t="s">
        <v>272</v>
      </c>
      <c r="D244" t="s">
        <v>272</v>
      </c>
      <c r="E244">
        <v>0.16739999999999999</v>
      </c>
      <c r="F244">
        <v>308</v>
      </c>
      <c r="I244" t="s">
        <v>273</v>
      </c>
      <c r="J244">
        <v>0.76680000000000004</v>
      </c>
      <c r="L244" t="s">
        <v>273</v>
      </c>
      <c r="M244">
        <v>0.76819999999999999</v>
      </c>
      <c r="O244" s="17" t="s">
        <v>153</v>
      </c>
      <c r="P244" s="219">
        <v>0.5988</v>
      </c>
      <c r="S244" s="424" t="s">
        <v>268</v>
      </c>
      <c r="T244" s="219">
        <v>0.61040000000000005</v>
      </c>
    </row>
    <row r="245" spans="1:20" ht="15.75" thickBot="1" x14ac:dyDescent="0.3">
      <c r="A245" t="str">
        <f t="shared" si="3"/>
        <v/>
      </c>
      <c r="B245" t="s">
        <v>273</v>
      </c>
      <c r="D245" t="s">
        <v>273</v>
      </c>
      <c r="E245">
        <v>0.76680000000000004</v>
      </c>
      <c r="F245">
        <v>69</v>
      </c>
      <c r="I245" t="s">
        <v>274</v>
      </c>
      <c r="J245">
        <v>0.29210000000000003</v>
      </c>
      <c r="L245" t="s">
        <v>274</v>
      </c>
      <c r="M245">
        <v>0.24740000000000001</v>
      </c>
      <c r="O245" s="18" t="s">
        <v>427</v>
      </c>
      <c r="P245" s="220">
        <v>120</v>
      </c>
      <c r="S245" s="425"/>
      <c r="T245" s="220">
        <v>120</v>
      </c>
    </row>
    <row r="246" spans="1:20" x14ac:dyDescent="0.25">
      <c r="A246" t="str">
        <f t="shared" si="3"/>
        <v/>
      </c>
      <c r="B246" t="s">
        <v>274</v>
      </c>
      <c r="D246" t="s">
        <v>274</v>
      </c>
      <c r="E246">
        <v>0.29210000000000003</v>
      </c>
      <c r="F246">
        <v>250</v>
      </c>
      <c r="I246" t="s">
        <v>275</v>
      </c>
      <c r="J246">
        <v>0.2177</v>
      </c>
      <c r="L246" t="s">
        <v>275</v>
      </c>
      <c r="M246">
        <v>0.2177</v>
      </c>
      <c r="O246" s="424" t="s">
        <v>206</v>
      </c>
      <c r="P246" s="219">
        <v>0.59799999999999998</v>
      </c>
      <c r="S246" s="17" t="s">
        <v>277</v>
      </c>
      <c r="T246" s="219">
        <v>0.61009999999999998</v>
      </c>
    </row>
    <row r="247" spans="1:20" ht="15.75" thickBot="1" x14ac:dyDescent="0.3">
      <c r="A247" t="str">
        <f t="shared" si="3"/>
        <v/>
      </c>
      <c r="B247" t="s">
        <v>275</v>
      </c>
      <c r="D247" t="s">
        <v>275</v>
      </c>
      <c r="E247">
        <v>0.2177</v>
      </c>
      <c r="F247">
        <v>285</v>
      </c>
      <c r="I247" t="s">
        <v>276</v>
      </c>
      <c r="J247">
        <v>0.48530000000000001</v>
      </c>
      <c r="L247" t="s">
        <v>276</v>
      </c>
      <c r="M247">
        <v>0.46899999999999997</v>
      </c>
      <c r="O247" s="425"/>
      <c r="P247" s="220">
        <v>121</v>
      </c>
      <c r="S247" s="18" t="s">
        <v>420</v>
      </c>
      <c r="T247" s="220">
        <v>121</v>
      </c>
    </row>
    <row r="248" spans="1:20" x14ac:dyDescent="0.25">
      <c r="A248" t="str">
        <f t="shared" si="3"/>
        <v/>
      </c>
      <c r="B248" t="s">
        <v>276</v>
      </c>
      <c r="D248" t="s">
        <v>276</v>
      </c>
      <c r="E248">
        <v>0.48530000000000001</v>
      </c>
      <c r="F248">
        <v>176</v>
      </c>
      <c r="I248" t="s">
        <v>277</v>
      </c>
      <c r="J248">
        <v>0.61009999999999998</v>
      </c>
      <c r="L248" t="s">
        <v>277</v>
      </c>
      <c r="M248">
        <v>0.4244</v>
      </c>
      <c r="O248" s="424" t="s">
        <v>239</v>
      </c>
      <c r="P248" s="219">
        <v>0.59770000000000001</v>
      </c>
      <c r="S248" s="17" t="s">
        <v>308</v>
      </c>
      <c r="T248" s="219">
        <v>0.60750000000000004</v>
      </c>
    </row>
    <row r="249" spans="1:20" ht="15.75" thickBot="1" x14ac:dyDescent="0.3">
      <c r="A249" t="str">
        <f t="shared" si="3"/>
        <v/>
      </c>
      <c r="B249" t="s">
        <v>277</v>
      </c>
      <c r="D249" t="s">
        <v>277</v>
      </c>
      <c r="E249">
        <v>0.61009999999999998</v>
      </c>
      <c r="F249">
        <v>121</v>
      </c>
      <c r="I249" t="s">
        <v>278</v>
      </c>
      <c r="J249">
        <v>0.92769999999999997</v>
      </c>
      <c r="L249" t="s">
        <v>278</v>
      </c>
      <c r="M249">
        <v>0.88590000000000002</v>
      </c>
      <c r="O249" s="425"/>
      <c r="P249" s="220">
        <v>122</v>
      </c>
      <c r="S249" s="18" t="s">
        <v>421</v>
      </c>
      <c r="T249" s="220">
        <v>122</v>
      </c>
    </row>
    <row r="250" spans="1:20" x14ac:dyDescent="0.25">
      <c r="A250" t="str">
        <f t="shared" si="3"/>
        <v/>
      </c>
      <c r="B250" t="s">
        <v>278</v>
      </c>
      <c r="D250" t="s">
        <v>278</v>
      </c>
      <c r="E250">
        <v>0.92769999999999997</v>
      </c>
      <c r="F250">
        <v>16</v>
      </c>
      <c r="I250" t="s">
        <v>279</v>
      </c>
      <c r="J250">
        <v>0.1704</v>
      </c>
      <c r="L250" t="s">
        <v>279</v>
      </c>
      <c r="M250">
        <v>0.1704</v>
      </c>
      <c r="O250" s="424" t="s">
        <v>100</v>
      </c>
      <c r="P250" s="219">
        <v>0.59640000000000004</v>
      </c>
      <c r="S250" s="424" t="s">
        <v>117</v>
      </c>
      <c r="T250" s="219">
        <v>0.60250000000000004</v>
      </c>
    </row>
    <row r="251" spans="1:20" ht="15.75" thickBot="1" x14ac:dyDescent="0.3">
      <c r="A251" t="str">
        <f t="shared" si="3"/>
        <v/>
      </c>
      <c r="B251" t="s">
        <v>279</v>
      </c>
      <c r="D251" t="s">
        <v>279</v>
      </c>
      <c r="E251">
        <v>0.1704</v>
      </c>
      <c r="F251">
        <v>305</v>
      </c>
      <c r="I251" t="s">
        <v>280</v>
      </c>
      <c r="J251">
        <v>0.47039999999999998</v>
      </c>
      <c r="L251" t="s">
        <v>280</v>
      </c>
      <c r="M251">
        <v>0.5615</v>
      </c>
      <c r="O251" s="425"/>
      <c r="P251" s="220">
        <v>123</v>
      </c>
      <c r="S251" s="425"/>
      <c r="T251" s="220">
        <v>123</v>
      </c>
    </row>
    <row r="252" spans="1:20" x14ac:dyDescent="0.25">
      <c r="A252" t="str">
        <f t="shared" si="3"/>
        <v/>
      </c>
      <c r="B252" t="s">
        <v>280</v>
      </c>
      <c r="D252" t="s">
        <v>280</v>
      </c>
      <c r="E252">
        <v>0.47039999999999998</v>
      </c>
      <c r="F252">
        <v>181</v>
      </c>
      <c r="I252" t="s">
        <v>281</v>
      </c>
      <c r="J252">
        <v>0.48820000000000002</v>
      </c>
      <c r="L252" t="s">
        <v>281</v>
      </c>
      <c r="M252">
        <v>0.48820000000000002</v>
      </c>
      <c r="O252" s="424" t="s">
        <v>262</v>
      </c>
      <c r="P252" s="219">
        <v>0.59379999999999999</v>
      </c>
      <c r="S252" s="17" t="s">
        <v>153</v>
      </c>
      <c r="T252" s="219">
        <v>0.5988</v>
      </c>
    </row>
    <row r="253" spans="1:20" ht="15.75" thickBot="1" x14ac:dyDescent="0.3">
      <c r="A253" t="str">
        <f t="shared" si="3"/>
        <v/>
      </c>
      <c r="B253" t="s">
        <v>281</v>
      </c>
      <c r="D253" t="s">
        <v>281</v>
      </c>
      <c r="E253">
        <v>0.48820000000000002</v>
      </c>
      <c r="F253">
        <v>172</v>
      </c>
      <c r="I253" t="s">
        <v>282</v>
      </c>
      <c r="J253">
        <v>0.81230000000000002</v>
      </c>
      <c r="L253" t="s">
        <v>282</v>
      </c>
      <c r="M253">
        <v>0.81230000000000002</v>
      </c>
      <c r="O253" s="425"/>
      <c r="P253" s="220">
        <v>124</v>
      </c>
      <c r="S253" s="18" t="s">
        <v>427</v>
      </c>
      <c r="T253" s="220">
        <v>124</v>
      </c>
    </row>
    <row r="254" spans="1:20" x14ac:dyDescent="0.25">
      <c r="A254" t="str">
        <f t="shared" si="3"/>
        <v/>
      </c>
      <c r="B254" t="s">
        <v>282</v>
      </c>
      <c r="D254" t="s">
        <v>282</v>
      </c>
      <c r="E254">
        <v>0.81230000000000002</v>
      </c>
      <c r="F254">
        <v>48</v>
      </c>
      <c r="I254" t="s">
        <v>283</v>
      </c>
      <c r="J254">
        <v>0.58879999999999999</v>
      </c>
      <c r="L254" t="s">
        <v>283</v>
      </c>
      <c r="M254">
        <v>0.47370000000000001</v>
      </c>
      <c r="O254" s="17" t="s">
        <v>289</v>
      </c>
      <c r="P254" s="219">
        <v>0.59319999999999995</v>
      </c>
      <c r="S254" s="424" t="s">
        <v>206</v>
      </c>
      <c r="T254" s="219">
        <v>0.59799999999999998</v>
      </c>
    </row>
    <row r="255" spans="1:20" ht="15.75" thickBot="1" x14ac:dyDescent="0.3">
      <c r="A255" t="str">
        <f t="shared" si="3"/>
        <v/>
      </c>
      <c r="B255" t="s">
        <v>283</v>
      </c>
      <c r="D255" t="s">
        <v>283</v>
      </c>
      <c r="E255">
        <v>0.58879999999999999</v>
      </c>
      <c r="F255">
        <v>132</v>
      </c>
      <c r="I255" t="s">
        <v>284</v>
      </c>
      <c r="J255">
        <v>0.49149999999999999</v>
      </c>
      <c r="L255" t="s">
        <v>284</v>
      </c>
      <c r="M255">
        <v>0.49149999999999999</v>
      </c>
      <c r="O255" s="18" t="s">
        <v>428</v>
      </c>
      <c r="P255" s="220">
        <v>125</v>
      </c>
      <c r="S255" s="425"/>
      <c r="T255" s="220">
        <v>125</v>
      </c>
    </row>
    <row r="256" spans="1:20" ht="15.75" thickBot="1" x14ac:dyDescent="0.3">
      <c r="A256" t="str">
        <f t="shared" si="3"/>
        <v/>
      </c>
      <c r="B256" t="s">
        <v>284</v>
      </c>
      <c r="D256" t="s">
        <v>284</v>
      </c>
      <c r="E256">
        <v>0.49149999999999999</v>
      </c>
      <c r="F256">
        <v>169</v>
      </c>
      <c r="I256" t="s">
        <v>285</v>
      </c>
      <c r="J256">
        <v>3.5700000000000003E-2</v>
      </c>
      <c r="L256" t="s">
        <v>285</v>
      </c>
      <c r="M256">
        <v>3.9800000000000002E-2</v>
      </c>
      <c r="O256" s="14" t="s">
        <v>22</v>
      </c>
      <c r="P256" s="16" t="s">
        <v>393</v>
      </c>
      <c r="S256" s="14" t="s">
        <v>22</v>
      </c>
      <c r="T256" s="16" t="s">
        <v>393</v>
      </c>
    </row>
    <row r="257" spans="1:20" x14ac:dyDescent="0.25">
      <c r="A257" t="str">
        <f t="shared" si="3"/>
        <v/>
      </c>
      <c r="B257" t="s">
        <v>285</v>
      </c>
      <c r="D257" t="s">
        <v>285</v>
      </c>
      <c r="E257">
        <v>3.5700000000000003E-2</v>
      </c>
      <c r="F257">
        <v>351</v>
      </c>
      <c r="I257" t="s">
        <v>286</v>
      </c>
      <c r="J257">
        <v>0.58579999999999999</v>
      </c>
      <c r="L257" t="s">
        <v>286</v>
      </c>
      <c r="M257">
        <v>0.58579999999999999</v>
      </c>
      <c r="O257" s="424" t="s">
        <v>136</v>
      </c>
      <c r="P257" s="219">
        <v>0.59299999999999997</v>
      </c>
      <c r="S257" s="424" t="s">
        <v>239</v>
      </c>
      <c r="T257" s="219">
        <v>0.59770000000000001</v>
      </c>
    </row>
    <row r="258" spans="1:20" ht="15.75" thickBot="1" x14ac:dyDescent="0.3">
      <c r="A258" t="str">
        <f t="shared" si="3"/>
        <v/>
      </c>
      <c r="B258" t="s">
        <v>286</v>
      </c>
      <c r="D258" t="s">
        <v>286</v>
      </c>
      <c r="E258">
        <v>0.58579999999999999</v>
      </c>
      <c r="F258">
        <v>133</v>
      </c>
      <c r="I258" t="s">
        <v>287</v>
      </c>
      <c r="J258">
        <v>7.9799999999999996E-2</v>
      </c>
      <c r="L258" t="s">
        <v>287</v>
      </c>
      <c r="M258">
        <v>7.9799999999999996E-2</v>
      </c>
      <c r="O258" s="425"/>
      <c r="P258" s="220">
        <v>126</v>
      </c>
      <c r="S258" s="425"/>
      <c r="T258" s="220">
        <v>126</v>
      </c>
    </row>
    <row r="259" spans="1:20" x14ac:dyDescent="0.25">
      <c r="A259" t="str">
        <f t="shared" ref="A259:A322" si="4">IF(B259=D259,"","CHECK NAME")</f>
        <v/>
      </c>
      <c r="B259" t="s">
        <v>287</v>
      </c>
      <c r="D259" t="s">
        <v>287</v>
      </c>
      <c r="E259">
        <v>7.9799999999999996E-2</v>
      </c>
      <c r="F259">
        <v>338</v>
      </c>
      <c r="I259" t="s">
        <v>288</v>
      </c>
      <c r="J259">
        <v>0.48649999999999999</v>
      </c>
      <c r="L259" t="s">
        <v>288</v>
      </c>
      <c r="M259">
        <v>0.54500000000000004</v>
      </c>
      <c r="O259" s="424" t="s">
        <v>378</v>
      </c>
      <c r="P259" s="219">
        <v>0.58989999999999998</v>
      </c>
      <c r="S259" s="424" t="s">
        <v>262</v>
      </c>
      <c r="T259" s="219">
        <v>0.59640000000000004</v>
      </c>
    </row>
    <row r="260" spans="1:20" ht="15.75" thickBot="1" x14ac:dyDescent="0.3">
      <c r="A260" t="str">
        <f t="shared" si="4"/>
        <v/>
      </c>
      <c r="B260" t="s">
        <v>288</v>
      </c>
      <c r="D260" t="s">
        <v>288</v>
      </c>
      <c r="E260">
        <v>0.48649999999999999</v>
      </c>
      <c r="F260">
        <v>174</v>
      </c>
      <c r="I260" t="s">
        <v>289</v>
      </c>
      <c r="J260">
        <v>0.77059999999999995</v>
      </c>
      <c r="L260" t="s">
        <v>289</v>
      </c>
      <c r="M260">
        <v>0.59319999999999995</v>
      </c>
      <c r="O260" s="425"/>
      <c r="P260" s="220">
        <v>127</v>
      </c>
      <c r="S260" s="425"/>
      <c r="T260" s="220">
        <v>127</v>
      </c>
    </row>
    <row r="261" spans="1:20" x14ac:dyDescent="0.25">
      <c r="A261" t="str">
        <f t="shared" si="4"/>
        <v/>
      </c>
      <c r="B261" t="s">
        <v>289</v>
      </c>
      <c r="D261" t="s">
        <v>289</v>
      </c>
      <c r="E261">
        <v>0.77059999999999995</v>
      </c>
      <c r="F261">
        <v>65</v>
      </c>
      <c r="I261" t="s">
        <v>290</v>
      </c>
      <c r="J261">
        <v>0.39910000000000001</v>
      </c>
      <c r="L261" t="s">
        <v>290</v>
      </c>
      <c r="M261">
        <v>0.39910000000000001</v>
      </c>
      <c r="O261" s="424" t="s">
        <v>48</v>
      </c>
      <c r="P261" s="219">
        <v>0.58979999999999999</v>
      </c>
      <c r="S261" s="424" t="s">
        <v>100</v>
      </c>
      <c r="T261" s="219">
        <v>0.59640000000000004</v>
      </c>
    </row>
    <row r="262" spans="1:20" ht="15.75" thickBot="1" x14ac:dyDescent="0.3">
      <c r="A262" t="str">
        <f t="shared" si="4"/>
        <v/>
      </c>
      <c r="B262" t="s">
        <v>290</v>
      </c>
      <c r="D262" t="s">
        <v>290</v>
      </c>
      <c r="E262">
        <v>0.39910000000000001</v>
      </c>
      <c r="F262">
        <v>205</v>
      </c>
      <c r="I262" t="s">
        <v>291</v>
      </c>
      <c r="J262">
        <v>0.1593</v>
      </c>
      <c r="L262" t="s">
        <v>291</v>
      </c>
      <c r="M262">
        <v>0.1593</v>
      </c>
      <c r="O262" s="425"/>
      <c r="P262" s="220">
        <v>128</v>
      </c>
      <c r="S262" s="425"/>
      <c r="T262" s="220">
        <v>128</v>
      </c>
    </row>
    <row r="263" spans="1:20" x14ac:dyDescent="0.25">
      <c r="A263" t="str">
        <f t="shared" si="4"/>
        <v/>
      </c>
      <c r="B263" t="s">
        <v>291</v>
      </c>
      <c r="D263" t="s">
        <v>291</v>
      </c>
      <c r="E263">
        <v>0.1593</v>
      </c>
      <c r="F263">
        <v>311</v>
      </c>
      <c r="I263" t="s">
        <v>292</v>
      </c>
      <c r="J263">
        <v>0.71360000000000001</v>
      </c>
      <c r="L263" t="s">
        <v>292</v>
      </c>
      <c r="M263">
        <v>0.61829999999999996</v>
      </c>
      <c r="O263" s="424" t="s">
        <v>233</v>
      </c>
      <c r="P263" s="219">
        <v>0.5897</v>
      </c>
      <c r="S263" s="424" t="s">
        <v>364</v>
      </c>
      <c r="T263" s="219">
        <v>0.59379999999999999</v>
      </c>
    </row>
    <row r="264" spans="1:20" ht="15.75" thickBot="1" x14ac:dyDescent="0.3">
      <c r="A264" t="str">
        <f t="shared" si="4"/>
        <v/>
      </c>
      <c r="B264" t="s">
        <v>292</v>
      </c>
      <c r="D264" t="s">
        <v>292</v>
      </c>
      <c r="E264">
        <v>0.71360000000000001</v>
      </c>
      <c r="F264">
        <v>82</v>
      </c>
      <c r="I264" t="s">
        <v>293</v>
      </c>
      <c r="J264">
        <v>0.48649999999999999</v>
      </c>
      <c r="L264" t="s">
        <v>293</v>
      </c>
      <c r="M264">
        <v>0.55379999999999996</v>
      </c>
      <c r="O264" s="425"/>
      <c r="P264" s="220">
        <v>129</v>
      </c>
      <c r="S264" s="425"/>
      <c r="T264" s="220">
        <v>129</v>
      </c>
    </row>
    <row r="265" spans="1:20" x14ac:dyDescent="0.25">
      <c r="A265" t="str">
        <f t="shared" si="4"/>
        <v/>
      </c>
      <c r="B265" t="s">
        <v>293</v>
      </c>
      <c r="D265" t="s">
        <v>293</v>
      </c>
      <c r="E265">
        <v>0.48649999999999999</v>
      </c>
      <c r="F265">
        <v>175</v>
      </c>
      <c r="I265" t="s">
        <v>294</v>
      </c>
      <c r="J265">
        <v>0.81459999999999999</v>
      </c>
      <c r="L265" t="s">
        <v>294</v>
      </c>
      <c r="M265">
        <v>0.80349999999999999</v>
      </c>
      <c r="O265" s="17" t="s">
        <v>365</v>
      </c>
      <c r="P265" s="219">
        <v>0.58809999999999996</v>
      </c>
      <c r="S265" s="424" t="s">
        <v>137</v>
      </c>
      <c r="T265" s="219">
        <v>0.59319999999999995</v>
      </c>
    </row>
    <row r="266" spans="1:20" ht="15.75" thickBot="1" x14ac:dyDescent="0.3">
      <c r="A266" t="str">
        <f t="shared" si="4"/>
        <v/>
      </c>
      <c r="B266" t="s">
        <v>294</v>
      </c>
      <c r="D266" t="s">
        <v>294</v>
      </c>
      <c r="E266">
        <v>0.81459999999999999</v>
      </c>
      <c r="F266">
        <v>47</v>
      </c>
      <c r="I266" t="s">
        <v>295</v>
      </c>
      <c r="J266">
        <v>0.11409999999999999</v>
      </c>
      <c r="L266" t="s">
        <v>295</v>
      </c>
      <c r="M266">
        <v>7.8899999999999998E-2</v>
      </c>
      <c r="O266" s="18" t="s">
        <v>408</v>
      </c>
      <c r="P266" s="220">
        <v>130</v>
      </c>
      <c r="S266" s="425"/>
      <c r="T266" s="220">
        <v>130</v>
      </c>
    </row>
    <row r="267" spans="1:20" x14ac:dyDescent="0.25">
      <c r="A267" t="str">
        <f t="shared" si="4"/>
        <v/>
      </c>
      <c r="B267" t="s">
        <v>295</v>
      </c>
      <c r="D267" t="s">
        <v>295</v>
      </c>
      <c r="E267">
        <v>0.11409999999999999</v>
      </c>
      <c r="F267">
        <v>326</v>
      </c>
      <c r="I267" t="s">
        <v>296</v>
      </c>
      <c r="J267">
        <v>0.35449999999999998</v>
      </c>
      <c r="L267" t="s">
        <v>296</v>
      </c>
      <c r="M267">
        <v>0.35449999999999998</v>
      </c>
      <c r="O267" s="424" t="s">
        <v>117</v>
      </c>
      <c r="P267" s="219">
        <v>0.58660000000000001</v>
      </c>
      <c r="S267" s="424" t="s">
        <v>233</v>
      </c>
      <c r="T267" s="219">
        <v>0.5897</v>
      </c>
    </row>
    <row r="268" spans="1:20" ht="15.75" thickBot="1" x14ac:dyDescent="0.3">
      <c r="A268" t="str">
        <f t="shared" si="4"/>
        <v/>
      </c>
      <c r="B268" t="s">
        <v>296</v>
      </c>
      <c r="D268" t="s">
        <v>296</v>
      </c>
      <c r="E268">
        <v>0.35449999999999998</v>
      </c>
      <c r="F268">
        <v>221</v>
      </c>
      <c r="I268" t="s">
        <v>297</v>
      </c>
      <c r="J268">
        <v>0.46639999999999998</v>
      </c>
      <c r="L268" t="s">
        <v>297</v>
      </c>
      <c r="M268">
        <v>0.46639999999999998</v>
      </c>
      <c r="O268" s="425"/>
      <c r="P268" s="220">
        <v>131</v>
      </c>
      <c r="S268" s="425"/>
      <c r="T268" s="220">
        <v>131</v>
      </c>
    </row>
    <row r="269" spans="1:20" x14ac:dyDescent="0.25">
      <c r="A269" t="str">
        <f t="shared" si="4"/>
        <v/>
      </c>
      <c r="B269" t="s">
        <v>297</v>
      </c>
      <c r="D269" t="s">
        <v>297</v>
      </c>
      <c r="E269">
        <v>0.46639999999999998</v>
      </c>
      <c r="F269">
        <v>183</v>
      </c>
      <c r="I269" t="s">
        <v>298</v>
      </c>
      <c r="J269">
        <v>0.56530000000000002</v>
      </c>
      <c r="L269" t="s">
        <v>298</v>
      </c>
      <c r="M269">
        <v>0.62809999999999999</v>
      </c>
      <c r="O269" s="424" t="s">
        <v>286</v>
      </c>
      <c r="P269" s="219">
        <v>0.58579999999999999</v>
      </c>
      <c r="S269" s="424" t="s">
        <v>283</v>
      </c>
      <c r="T269" s="219">
        <v>0.58879999999999999</v>
      </c>
    </row>
    <row r="270" spans="1:20" ht="15.75" thickBot="1" x14ac:dyDescent="0.3">
      <c r="A270" t="str">
        <f t="shared" si="4"/>
        <v/>
      </c>
      <c r="B270" t="s">
        <v>298</v>
      </c>
      <c r="D270" t="s">
        <v>298</v>
      </c>
      <c r="E270">
        <v>0.56530000000000002</v>
      </c>
      <c r="F270">
        <v>138</v>
      </c>
      <c r="I270" t="s">
        <v>299</v>
      </c>
      <c r="J270">
        <v>8.6499999999999994E-2</v>
      </c>
      <c r="L270" t="s">
        <v>299</v>
      </c>
      <c r="M270">
        <v>8.6499999999999994E-2</v>
      </c>
      <c r="O270" s="425"/>
      <c r="P270" s="220">
        <v>132</v>
      </c>
      <c r="S270" s="425"/>
      <c r="T270" s="220">
        <v>132</v>
      </c>
    </row>
    <row r="271" spans="1:20" x14ac:dyDescent="0.25">
      <c r="A271" t="str">
        <f t="shared" si="4"/>
        <v/>
      </c>
      <c r="B271" t="s">
        <v>299</v>
      </c>
      <c r="D271" t="s">
        <v>299</v>
      </c>
      <c r="E271">
        <v>8.6499999999999994E-2</v>
      </c>
      <c r="F271">
        <v>334</v>
      </c>
      <c r="I271" t="s">
        <v>300</v>
      </c>
      <c r="J271">
        <v>0.39419999999999999</v>
      </c>
      <c r="L271" t="s">
        <v>300</v>
      </c>
      <c r="M271">
        <v>0.3599</v>
      </c>
      <c r="O271" s="424" t="s">
        <v>86</v>
      </c>
      <c r="P271" s="219">
        <v>0.58340000000000003</v>
      </c>
      <c r="S271" s="424" t="s">
        <v>286</v>
      </c>
      <c r="T271" s="219">
        <v>0.58579999999999999</v>
      </c>
    </row>
    <row r="272" spans="1:20" ht="15.75" thickBot="1" x14ac:dyDescent="0.3">
      <c r="A272" t="str">
        <f t="shared" si="4"/>
        <v/>
      </c>
      <c r="B272" t="s">
        <v>300</v>
      </c>
      <c r="D272" t="s">
        <v>300</v>
      </c>
      <c r="E272">
        <v>0.39419999999999999</v>
      </c>
      <c r="F272">
        <v>207</v>
      </c>
      <c r="I272" t="s">
        <v>301</v>
      </c>
      <c r="J272">
        <v>6.6400000000000001E-2</v>
      </c>
      <c r="L272" t="s">
        <v>301</v>
      </c>
      <c r="M272">
        <v>6.2600000000000003E-2</v>
      </c>
      <c r="O272" s="425"/>
      <c r="P272" s="220">
        <v>133</v>
      </c>
      <c r="S272" s="425"/>
      <c r="T272" s="220">
        <v>133</v>
      </c>
    </row>
    <row r="273" spans="1:20" x14ac:dyDescent="0.25">
      <c r="A273" t="str">
        <f t="shared" si="4"/>
        <v/>
      </c>
      <c r="B273" t="s">
        <v>301</v>
      </c>
      <c r="D273" t="s">
        <v>301</v>
      </c>
      <c r="E273">
        <v>6.6400000000000001E-2</v>
      </c>
      <c r="F273">
        <v>340</v>
      </c>
      <c r="I273" t="s">
        <v>302</v>
      </c>
      <c r="J273">
        <v>0.62860000000000005</v>
      </c>
      <c r="L273" t="s">
        <v>302</v>
      </c>
      <c r="M273">
        <v>0.62860000000000005</v>
      </c>
      <c r="O273" s="17" t="s">
        <v>260</v>
      </c>
      <c r="P273" s="219">
        <v>0.58330000000000004</v>
      </c>
      <c r="S273" s="424" t="s">
        <v>238</v>
      </c>
      <c r="T273" s="219">
        <v>0.58020000000000005</v>
      </c>
    </row>
    <row r="274" spans="1:20" ht="15.75" thickBot="1" x14ac:dyDescent="0.3">
      <c r="A274" t="str">
        <f t="shared" si="4"/>
        <v/>
      </c>
      <c r="B274" t="s">
        <v>302</v>
      </c>
      <c r="D274" t="s">
        <v>302</v>
      </c>
      <c r="E274">
        <v>0.62860000000000005</v>
      </c>
      <c r="F274">
        <v>113</v>
      </c>
      <c r="I274" t="s">
        <v>303</v>
      </c>
      <c r="J274">
        <v>0.7056</v>
      </c>
      <c r="L274" t="s">
        <v>303</v>
      </c>
      <c r="M274">
        <v>0.76759999999999995</v>
      </c>
      <c r="O274" s="18" t="s">
        <v>429</v>
      </c>
      <c r="P274" s="220">
        <v>134</v>
      </c>
      <c r="S274" s="425"/>
      <c r="T274" s="220">
        <v>134</v>
      </c>
    </row>
    <row r="275" spans="1:20" x14ac:dyDescent="0.25">
      <c r="A275" t="str">
        <f t="shared" si="4"/>
        <v/>
      </c>
      <c r="B275" t="s">
        <v>303</v>
      </c>
      <c r="D275" t="s">
        <v>303</v>
      </c>
      <c r="E275">
        <v>0.7056</v>
      </c>
      <c r="F275">
        <v>84</v>
      </c>
      <c r="I275" t="s">
        <v>304</v>
      </c>
      <c r="J275">
        <v>0.32669999999999999</v>
      </c>
      <c r="L275" t="s">
        <v>304</v>
      </c>
      <c r="M275">
        <v>0.27439999999999998</v>
      </c>
      <c r="O275" s="424" t="s">
        <v>140</v>
      </c>
      <c r="P275" s="219">
        <v>0.57179999999999997</v>
      </c>
      <c r="S275" s="424" t="s">
        <v>164</v>
      </c>
      <c r="T275" s="219">
        <v>0.57079999999999997</v>
      </c>
    </row>
    <row r="276" spans="1:20" ht="15.75" thickBot="1" x14ac:dyDescent="0.3">
      <c r="A276" t="str">
        <f t="shared" si="4"/>
        <v/>
      </c>
      <c r="B276" t="s">
        <v>304</v>
      </c>
      <c r="D276" t="s">
        <v>304</v>
      </c>
      <c r="E276">
        <v>0.32669999999999999</v>
      </c>
      <c r="F276">
        <v>230</v>
      </c>
      <c r="I276" t="s">
        <v>305</v>
      </c>
      <c r="J276">
        <v>0.7893</v>
      </c>
      <c r="L276" t="s">
        <v>305</v>
      </c>
      <c r="M276">
        <v>0.76370000000000005</v>
      </c>
      <c r="O276" s="425"/>
      <c r="P276" s="220">
        <v>135</v>
      </c>
      <c r="S276" s="425"/>
      <c r="T276" s="220">
        <v>135</v>
      </c>
    </row>
    <row r="277" spans="1:20" x14ac:dyDescent="0.25">
      <c r="A277" t="str">
        <f t="shared" si="4"/>
        <v/>
      </c>
      <c r="B277" t="s">
        <v>305</v>
      </c>
      <c r="D277" t="s">
        <v>305</v>
      </c>
      <c r="E277">
        <v>0.7893</v>
      </c>
      <c r="F277">
        <v>58</v>
      </c>
      <c r="I277" t="s">
        <v>306</v>
      </c>
      <c r="J277">
        <v>0.18340000000000001</v>
      </c>
      <c r="L277" t="s">
        <v>306</v>
      </c>
      <c r="M277">
        <v>0.18340000000000001</v>
      </c>
      <c r="O277" s="424" t="s">
        <v>40</v>
      </c>
      <c r="P277" s="219">
        <v>0.56810000000000005</v>
      </c>
      <c r="S277" s="424" t="s">
        <v>237</v>
      </c>
      <c r="T277" s="219">
        <v>0.57050000000000001</v>
      </c>
    </row>
    <row r="278" spans="1:20" ht="15.75" thickBot="1" x14ac:dyDescent="0.3">
      <c r="A278" t="str">
        <f t="shared" si="4"/>
        <v/>
      </c>
      <c r="B278" t="s">
        <v>306</v>
      </c>
      <c r="D278" t="s">
        <v>306</v>
      </c>
      <c r="E278">
        <v>0.18340000000000001</v>
      </c>
      <c r="F278">
        <v>299</v>
      </c>
      <c r="I278" t="s">
        <v>307</v>
      </c>
      <c r="J278">
        <v>0.47670000000000001</v>
      </c>
      <c r="L278" t="s">
        <v>307</v>
      </c>
      <c r="M278">
        <v>0.47670000000000001</v>
      </c>
      <c r="O278" s="425"/>
      <c r="P278" s="220">
        <v>136</v>
      </c>
      <c r="S278" s="425"/>
      <c r="T278" s="220">
        <v>136</v>
      </c>
    </row>
    <row r="279" spans="1:20" x14ac:dyDescent="0.25">
      <c r="A279" t="str">
        <f t="shared" si="4"/>
        <v/>
      </c>
      <c r="B279" t="s">
        <v>307</v>
      </c>
      <c r="D279" t="s">
        <v>307</v>
      </c>
      <c r="E279">
        <v>0.47670000000000001</v>
      </c>
      <c r="F279">
        <v>179</v>
      </c>
      <c r="I279" t="s">
        <v>308</v>
      </c>
      <c r="J279">
        <v>0.60750000000000004</v>
      </c>
      <c r="L279" t="s">
        <v>308</v>
      </c>
      <c r="M279">
        <v>0.60750000000000004</v>
      </c>
      <c r="O279" s="424" t="s">
        <v>98</v>
      </c>
      <c r="P279" s="219">
        <v>0.56510000000000005</v>
      </c>
      <c r="S279" s="424" t="s">
        <v>54</v>
      </c>
      <c r="T279" s="219">
        <v>0.56730000000000003</v>
      </c>
    </row>
    <row r="280" spans="1:20" ht="15.75" thickBot="1" x14ac:dyDescent="0.3">
      <c r="A280" t="str">
        <f t="shared" si="4"/>
        <v/>
      </c>
      <c r="B280" t="s">
        <v>308</v>
      </c>
      <c r="D280" t="s">
        <v>308</v>
      </c>
      <c r="E280">
        <v>0.60750000000000004</v>
      </c>
      <c r="F280">
        <v>122</v>
      </c>
      <c r="I280" t="s">
        <v>309</v>
      </c>
      <c r="J280">
        <v>0.46949999999999997</v>
      </c>
      <c r="L280" t="s">
        <v>309</v>
      </c>
      <c r="M280">
        <v>0.5292</v>
      </c>
      <c r="O280" s="425"/>
      <c r="P280" s="220">
        <v>137</v>
      </c>
      <c r="S280" s="425"/>
      <c r="T280" s="220">
        <v>137</v>
      </c>
    </row>
    <row r="281" spans="1:20" x14ac:dyDescent="0.25">
      <c r="A281" t="str">
        <f t="shared" si="4"/>
        <v/>
      </c>
      <c r="B281" t="s">
        <v>309</v>
      </c>
      <c r="D281" t="s">
        <v>309</v>
      </c>
      <c r="E281">
        <v>0.46949999999999997</v>
      </c>
      <c r="F281">
        <v>182</v>
      </c>
      <c r="I281" t="s">
        <v>310</v>
      </c>
      <c r="J281">
        <v>9.4500000000000001E-2</v>
      </c>
      <c r="L281" t="s">
        <v>310</v>
      </c>
      <c r="M281">
        <v>9.4500000000000001E-2</v>
      </c>
      <c r="O281" s="424" t="s">
        <v>345</v>
      </c>
      <c r="P281" s="219">
        <v>0.56369999999999998</v>
      </c>
      <c r="S281" s="424" t="s">
        <v>298</v>
      </c>
      <c r="T281" s="219">
        <v>0.56530000000000002</v>
      </c>
    </row>
    <row r="282" spans="1:20" ht="15.75" thickBot="1" x14ac:dyDescent="0.3">
      <c r="A282" t="str">
        <f t="shared" si="4"/>
        <v/>
      </c>
      <c r="B282" t="s">
        <v>310</v>
      </c>
      <c r="D282" t="s">
        <v>310</v>
      </c>
      <c r="E282">
        <v>9.4500000000000001E-2</v>
      </c>
      <c r="F282">
        <v>330</v>
      </c>
      <c r="I282" t="s">
        <v>311</v>
      </c>
      <c r="J282">
        <v>0.2777</v>
      </c>
      <c r="L282" t="s">
        <v>311</v>
      </c>
      <c r="M282">
        <v>0.2777</v>
      </c>
      <c r="O282" s="425"/>
      <c r="P282" s="220">
        <v>138</v>
      </c>
      <c r="S282" s="425"/>
      <c r="T282" s="220">
        <v>138</v>
      </c>
    </row>
    <row r="283" spans="1:20" x14ac:dyDescent="0.25">
      <c r="A283" t="str">
        <f t="shared" si="4"/>
        <v/>
      </c>
      <c r="B283" t="s">
        <v>311</v>
      </c>
      <c r="D283" t="s">
        <v>311</v>
      </c>
      <c r="E283">
        <v>0.2777</v>
      </c>
      <c r="F283">
        <v>257</v>
      </c>
      <c r="I283" t="s">
        <v>312</v>
      </c>
      <c r="J283">
        <v>0.52300000000000002</v>
      </c>
      <c r="L283" t="s">
        <v>312</v>
      </c>
      <c r="M283">
        <v>0.52300000000000002</v>
      </c>
      <c r="O283" s="424" t="s">
        <v>280</v>
      </c>
      <c r="P283" s="219">
        <v>0.5615</v>
      </c>
      <c r="S283" s="424" t="s">
        <v>345</v>
      </c>
      <c r="T283" s="219">
        <v>0.56369999999999998</v>
      </c>
    </row>
    <row r="284" spans="1:20" ht="15.75" thickBot="1" x14ac:dyDescent="0.3">
      <c r="A284" t="str">
        <f t="shared" si="4"/>
        <v/>
      </c>
      <c r="B284" t="s">
        <v>312</v>
      </c>
      <c r="D284" t="s">
        <v>312</v>
      </c>
      <c r="E284">
        <v>0.52300000000000002</v>
      </c>
      <c r="F284">
        <v>157</v>
      </c>
      <c r="I284" t="s">
        <v>313</v>
      </c>
      <c r="J284">
        <v>0.88900000000000001</v>
      </c>
      <c r="L284" t="s">
        <v>313</v>
      </c>
      <c r="M284">
        <v>0.90549999999999997</v>
      </c>
      <c r="O284" s="425"/>
      <c r="P284" s="220">
        <v>139</v>
      </c>
      <c r="S284" s="425"/>
      <c r="T284" s="220">
        <v>139</v>
      </c>
    </row>
    <row r="285" spans="1:20" x14ac:dyDescent="0.25">
      <c r="A285" t="str">
        <f t="shared" si="4"/>
        <v/>
      </c>
      <c r="B285" t="s">
        <v>313</v>
      </c>
      <c r="D285" t="s">
        <v>313</v>
      </c>
      <c r="E285">
        <v>0.88900000000000001</v>
      </c>
      <c r="F285">
        <v>28</v>
      </c>
      <c r="I285" t="s">
        <v>314</v>
      </c>
      <c r="J285">
        <v>0.84630000000000005</v>
      </c>
      <c r="L285" t="s">
        <v>314</v>
      </c>
      <c r="M285">
        <v>0.81640000000000001</v>
      </c>
      <c r="O285" s="424" t="s">
        <v>69</v>
      </c>
      <c r="P285" s="219">
        <v>0.55759999999999998</v>
      </c>
      <c r="S285" s="424" t="s">
        <v>93</v>
      </c>
      <c r="T285" s="219">
        <v>0.55869999999999997</v>
      </c>
    </row>
    <row r="286" spans="1:20" ht="15.75" thickBot="1" x14ac:dyDescent="0.3">
      <c r="A286" t="str">
        <f t="shared" si="4"/>
        <v/>
      </c>
      <c r="B286" t="s">
        <v>314</v>
      </c>
      <c r="D286" t="s">
        <v>314</v>
      </c>
      <c r="E286">
        <v>0.84630000000000005</v>
      </c>
      <c r="F286">
        <v>42</v>
      </c>
      <c r="I286" t="s">
        <v>315</v>
      </c>
      <c r="J286">
        <v>0.71909999999999996</v>
      </c>
      <c r="L286" t="s">
        <v>315</v>
      </c>
      <c r="M286">
        <v>0.72130000000000005</v>
      </c>
      <c r="O286" s="425"/>
      <c r="P286" s="220">
        <v>140</v>
      </c>
      <c r="S286" s="425"/>
      <c r="T286" s="220">
        <v>140</v>
      </c>
    </row>
    <row r="287" spans="1:20" x14ac:dyDescent="0.25">
      <c r="A287" t="str">
        <f t="shared" si="4"/>
        <v/>
      </c>
      <c r="B287" t="s">
        <v>315</v>
      </c>
      <c r="D287" t="s">
        <v>315</v>
      </c>
      <c r="E287">
        <v>0.71909999999999996</v>
      </c>
      <c r="F287">
        <v>81</v>
      </c>
      <c r="I287" t="s">
        <v>316</v>
      </c>
      <c r="J287">
        <v>0.91469999999999996</v>
      </c>
      <c r="L287" t="s">
        <v>316</v>
      </c>
      <c r="M287">
        <v>0.91830000000000001</v>
      </c>
      <c r="O287" s="424" t="s">
        <v>137</v>
      </c>
      <c r="P287" s="219">
        <v>0.5554</v>
      </c>
      <c r="S287" s="424" t="s">
        <v>177</v>
      </c>
      <c r="T287" s="219">
        <v>0.55659999999999998</v>
      </c>
    </row>
    <row r="288" spans="1:20" ht="15.75" thickBot="1" x14ac:dyDescent="0.3">
      <c r="A288" t="str">
        <f t="shared" si="4"/>
        <v/>
      </c>
      <c r="B288" t="s">
        <v>316</v>
      </c>
      <c r="D288" t="s">
        <v>316</v>
      </c>
      <c r="E288">
        <v>0.91469999999999996</v>
      </c>
      <c r="F288">
        <v>19</v>
      </c>
      <c r="I288" t="s">
        <v>317</v>
      </c>
      <c r="J288">
        <v>0.39439999999999997</v>
      </c>
      <c r="L288" t="s">
        <v>317</v>
      </c>
      <c r="M288">
        <v>0.39439999999999997</v>
      </c>
      <c r="O288" s="425"/>
      <c r="P288" s="220">
        <v>141</v>
      </c>
      <c r="S288" s="425"/>
      <c r="T288" s="220">
        <v>141</v>
      </c>
    </row>
    <row r="289" spans="1:20" x14ac:dyDescent="0.25">
      <c r="A289" t="str">
        <f t="shared" si="4"/>
        <v/>
      </c>
      <c r="B289" t="s">
        <v>317</v>
      </c>
      <c r="D289" t="s">
        <v>317</v>
      </c>
      <c r="E289">
        <v>0.39439999999999997</v>
      </c>
      <c r="F289">
        <v>206</v>
      </c>
      <c r="I289" t="s">
        <v>318</v>
      </c>
      <c r="J289">
        <v>0.13850000000000001</v>
      </c>
      <c r="L289" t="s">
        <v>318</v>
      </c>
      <c r="M289">
        <v>0.13850000000000001</v>
      </c>
      <c r="O289" s="424" t="s">
        <v>127</v>
      </c>
      <c r="P289" s="219">
        <v>0.55500000000000005</v>
      </c>
      <c r="S289" s="17" t="s">
        <v>260</v>
      </c>
      <c r="T289" s="219">
        <v>0.55410000000000004</v>
      </c>
    </row>
    <row r="290" spans="1:20" ht="15.75" thickBot="1" x14ac:dyDescent="0.3">
      <c r="A290" t="str">
        <f t="shared" si="4"/>
        <v/>
      </c>
      <c r="B290" t="s">
        <v>318</v>
      </c>
      <c r="D290" t="s">
        <v>318</v>
      </c>
      <c r="E290">
        <v>0.13850000000000001</v>
      </c>
      <c r="F290">
        <v>320</v>
      </c>
      <c r="I290" t="s">
        <v>319</v>
      </c>
      <c r="J290">
        <v>0.128</v>
      </c>
      <c r="L290" t="s">
        <v>319</v>
      </c>
      <c r="M290">
        <v>0.128</v>
      </c>
      <c r="O290" s="425"/>
      <c r="P290" s="220">
        <v>142</v>
      </c>
      <c r="S290" s="18" t="s">
        <v>429</v>
      </c>
      <c r="T290" s="220">
        <v>142</v>
      </c>
    </row>
    <row r="291" spans="1:20" x14ac:dyDescent="0.25">
      <c r="A291" t="str">
        <f t="shared" si="4"/>
        <v/>
      </c>
      <c r="B291" t="s">
        <v>319</v>
      </c>
      <c r="D291" t="s">
        <v>319</v>
      </c>
      <c r="E291">
        <v>0.128</v>
      </c>
      <c r="F291">
        <v>325</v>
      </c>
      <c r="I291" t="s">
        <v>320</v>
      </c>
      <c r="J291">
        <v>0.85129999999999995</v>
      </c>
      <c r="L291" t="s">
        <v>320</v>
      </c>
      <c r="M291">
        <v>0.86929999999999996</v>
      </c>
      <c r="O291" s="424" t="s">
        <v>293</v>
      </c>
      <c r="P291" s="219">
        <v>0.55379999999999996</v>
      </c>
      <c r="S291" s="424" t="s">
        <v>127</v>
      </c>
      <c r="T291" s="219">
        <v>0.55120000000000002</v>
      </c>
    </row>
    <row r="292" spans="1:20" ht="15.75" thickBot="1" x14ac:dyDescent="0.3">
      <c r="A292" t="str">
        <f t="shared" si="4"/>
        <v/>
      </c>
      <c r="B292" t="s">
        <v>320</v>
      </c>
      <c r="D292" t="s">
        <v>320</v>
      </c>
      <c r="E292">
        <v>0.85129999999999995</v>
      </c>
      <c r="F292">
        <v>40</v>
      </c>
      <c r="I292" t="s">
        <v>321</v>
      </c>
      <c r="J292">
        <v>0.75749999999999995</v>
      </c>
      <c r="L292" t="s">
        <v>321</v>
      </c>
      <c r="M292">
        <v>0.78610000000000002</v>
      </c>
      <c r="O292" s="425"/>
      <c r="P292" s="220">
        <v>143</v>
      </c>
      <c r="S292" s="425"/>
      <c r="T292" s="220">
        <v>143</v>
      </c>
    </row>
    <row r="293" spans="1:20" x14ac:dyDescent="0.25">
      <c r="A293" t="str">
        <f t="shared" si="4"/>
        <v/>
      </c>
      <c r="B293" t="s">
        <v>321</v>
      </c>
      <c r="D293" t="s">
        <v>321</v>
      </c>
      <c r="E293">
        <v>0.75749999999999995</v>
      </c>
      <c r="F293">
        <v>70</v>
      </c>
      <c r="I293" t="s">
        <v>322</v>
      </c>
      <c r="J293">
        <v>0.1825</v>
      </c>
      <c r="L293" t="s">
        <v>322</v>
      </c>
      <c r="M293">
        <v>0.2626</v>
      </c>
      <c r="O293" s="424" t="s">
        <v>87</v>
      </c>
      <c r="P293" s="219">
        <v>0.54859999999999998</v>
      </c>
      <c r="S293" s="424" t="s">
        <v>87</v>
      </c>
      <c r="T293" s="219">
        <v>0.54859999999999998</v>
      </c>
    </row>
    <row r="294" spans="1:20" ht="15.75" thickBot="1" x14ac:dyDescent="0.3">
      <c r="A294" t="str">
        <f t="shared" si="4"/>
        <v/>
      </c>
      <c r="B294" t="s">
        <v>322</v>
      </c>
      <c r="D294" t="s">
        <v>322</v>
      </c>
      <c r="E294">
        <v>0.1825</v>
      </c>
      <c r="F294">
        <v>301</v>
      </c>
      <c r="I294" t="s">
        <v>323</v>
      </c>
      <c r="J294">
        <v>0.32250000000000001</v>
      </c>
      <c r="L294" t="s">
        <v>323</v>
      </c>
      <c r="M294">
        <v>0.27829999999999999</v>
      </c>
      <c r="O294" s="425"/>
      <c r="P294" s="220">
        <v>144</v>
      </c>
      <c r="S294" s="425"/>
      <c r="T294" s="220">
        <v>144</v>
      </c>
    </row>
    <row r="295" spans="1:20" x14ac:dyDescent="0.25">
      <c r="A295" t="str">
        <f t="shared" si="4"/>
        <v/>
      </c>
      <c r="B295" t="s">
        <v>323</v>
      </c>
      <c r="D295" t="s">
        <v>323</v>
      </c>
      <c r="E295">
        <v>0.32250000000000001</v>
      </c>
      <c r="F295">
        <v>232</v>
      </c>
      <c r="I295" t="s">
        <v>324</v>
      </c>
      <c r="J295">
        <v>0.44479999999999997</v>
      </c>
      <c r="L295" t="s">
        <v>324</v>
      </c>
      <c r="M295">
        <v>0.4526</v>
      </c>
      <c r="O295" s="424" t="s">
        <v>55</v>
      </c>
      <c r="P295" s="219">
        <v>0.54669999999999996</v>
      </c>
      <c r="S295" s="424" t="s">
        <v>130</v>
      </c>
      <c r="T295" s="219">
        <v>0.54830000000000001</v>
      </c>
    </row>
    <row r="296" spans="1:20" ht="15.75" thickBot="1" x14ac:dyDescent="0.3">
      <c r="A296" t="str">
        <f t="shared" si="4"/>
        <v/>
      </c>
      <c r="B296" t="s">
        <v>324</v>
      </c>
      <c r="D296" t="s">
        <v>324</v>
      </c>
      <c r="E296">
        <v>0.44479999999999997</v>
      </c>
      <c r="F296">
        <v>192</v>
      </c>
      <c r="I296" t="s">
        <v>325</v>
      </c>
      <c r="J296">
        <v>0.95199999999999996</v>
      </c>
      <c r="L296" t="s">
        <v>325</v>
      </c>
      <c r="M296">
        <v>0.97609999999999997</v>
      </c>
      <c r="O296" s="425"/>
      <c r="P296" s="220">
        <v>145</v>
      </c>
      <c r="S296" s="425"/>
      <c r="T296" s="220">
        <v>145</v>
      </c>
    </row>
    <row r="297" spans="1:20" x14ac:dyDescent="0.25">
      <c r="A297" t="str">
        <f t="shared" si="4"/>
        <v/>
      </c>
      <c r="B297" s="6" t="s">
        <v>325</v>
      </c>
      <c r="D297" t="s">
        <v>325</v>
      </c>
      <c r="E297">
        <v>0.95199999999999996</v>
      </c>
      <c r="F297">
        <v>8</v>
      </c>
      <c r="I297" t="s">
        <v>326</v>
      </c>
      <c r="J297">
        <v>0.24</v>
      </c>
      <c r="L297" t="s">
        <v>326</v>
      </c>
      <c r="M297">
        <v>0.24</v>
      </c>
      <c r="O297" s="424" t="s">
        <v>180</v>
      </c>
      <c r="P297" s="219">
        <v>0.54610000000000003</v>
      </c>
      <c r="S297" s="424" t="s">
        <v>69</v>
      </c>
      <c r="T297" s="219">
        <v>0.54759999999999998</v>
      </c>
    </row>
    <row r="298" spans="1:20" ht="15.75" thickBot="1" x14ac:dyDescent="0.3">
      <c r="A298" t="str">
        <f t="shared" si="4"/>
        <v/>
      </c>
      <c r="B298" t="s">
        <v>326</v>
      </c>
      <c r="D298" t="s">
        <v>326</v>
      </c>
      <c r="E298">
        <v>0.24</v>
      </c>
      <c r="F298">
        <v>276</v>
      </c>
      <c r="I298" t="s">
        <v>327</v>
      </c>
      <c r="J298">
        <v>0.7994</v>
      </c>
      <c r="L298" t="s">
        <v>327</v>
      </c>
      <c r="M298">
        <v>0.85699999999999998</v>
      </c>
      <c r="O298" s="425"/>
      <c r="P298" s="220">
        <v>146</v>
      </c>
      <c r="S298" s="425"/>
      <c r="T298" s="220">
        <v>146</v>
      </c>
    </row>
    <row r="299" spans="1:20" x14ac:dyDescent="0.25">
      <c r="A299" t="str">
        <f t="shared" si="4"/>
        <v/>
      </c>
      <c r="B299" t="s">
        <v>327</v>
      </c>
      <c r="D299" t="s">
        <v>327</v>
      </c>
      <c r="E299">
        <v>0.7994</v>
      </c>
      <c r="F299">
        <v>54</v>
      </c>
      <c r="I299" t="s">
        <v>328</v>
      </c>
      <c r="J299">
        <v>0.4471</v>
      </c>
      <c r="L299" t="s">
        <v>328</v>
      </c>
      <c r="M299">
        <v>0.4471</v>
      </c>
      <c r="O299" s="424" t="s">
        <v>238</v>
      </c>
      <c r="P299" s="219">
        <v>0.54610000000000003</v>
      </c>
      <c r="S299" s="424" t="s">
        <v>55</v>
      </c>
      <c r="T299" s="219">
        <v>0.54669999999999996</v>
      </c>
    </row>
    <row r="300" spans="1:20" ht="15.75" thickBot="1" x14ac:dyDescent="0.3">
      <c r="A300" t="str">
        <f t="shared" si="4"/>
        <v/>
      </c>
      <c r="B300" t="s">
        <v>328</v>
      </c>
      <c r="D300" t="s">
        <v>328</v>
      </c>
      <c r="E300">
        <v>0.4471</v>
      </c>
      <c r="F300">
        <v>191</v>
      </c>
      <c r="I300" t="s">
        <v>329</v>
      </c>
      <c r="J300">
        <v>0.3034</v>
      </c>
      <c r="L300" t="s">
        <v>329</v>
      </c>
      <c r="M300">
        <v>0.3034</v>
      </c>
      <c r="O300" s="425"/>
      <c r="P300" s="220">
        <v>147</v>
      </c>
      <c r="S300" s="425"/>
      <c r="T300" s="220">
        <v>147</v>
      </c>
    </row>
    <row r="301" spans="1:20" x14ac:dyDescent="0.25">
      <c r="A301" t="str">
        <f t="shared" si="4"/>
        <v/>
      </c>
      <c r="B301" t="s">
        <v>329</v>
      </c>
      <c r="D301" t="s">
        <v>329</v>
      </c>
      <c r="E301">
        <v>0.3034</v>
      </c>
      <c r="F301">
        <v>246</v>
      </c>
      <c r="I301" t="s">
        <v>330</v>
      </c>
      <c r="J301">
        <v>0.3664</v>
      </c>
      <c r="L301" t="s">
        <v>330</v>
      </c>
      <c r="M301">
        <v>0.37709999999999999</v>
      </c>
      <c r="O301" s="424" t="s">
        <v>288</v>
      </c>
      <c r="P301" s="219">
        <v>0.54500000000000004</v>
      </c>
      <c r="S301" s="424" t="s">
        <v>180</v>
      </c>
      <c r="T301" s="219">
        <v>0.54610000000000003</v>
      </c>
    </row>
    <row r="302" spans="1:20" ht="15.75" thickBot="1" x14ac:dyDescent="0.3">
      <c r="A302" t="str">
        <f t="shared" si="4"/>
        <v/>
      </c>
      <c r="B302" t="s">
        <v>330</v>
      </c>
      <c r="D302" t="s">
        <v>330</v>
      </c>
      <c r="E302">
        <v>0.3664</v>
      </c>
      <c r="F302">
        <v>215</v>
      </c>
      <c r="I302" t="s">
        <v>331</v>
      </c>
      <c r="J302">
        <v>0.64059999999999995</v>
      </c>
      <c r="L302" t="s">
        <v>331</v>
      </c>
      <c r="M302">
        <v>0.71819999999999995</v>
      </c>
      <c r="O302" s="425"/>
      <c r="P302" s="220">
        <v>148</v>
      </c>
      <c r="S302" s="425"/>
      <c r="T302" s="220">
        <v>148</v>
      </c>
    </row>
    <row r="303" spans="1:20" x14ac:dyDescent="0.25">
      <c r="A303" t="str">
        <f t="shared" si="4"/>
        <v/>
      </c>
      <c r="B303" t="s">
        <v>331</v>
      </c>
      <c r="D303" t="s">
        <v>331</v>
      </c>
      <c r="E303">
        <v>0.64059999999999995</v>
      </c>
      <c r="F303">
        <v>107</v>
      </c>
      <c r="I303" t="s">
        <v>332</v>
      </c>
      <c r="J303">
        <v>0.7056</v>
      </c>
      <c r="L303" t="s">
        <v>332</v>
      </c>
      <c r="M303">
        <v>0.73709999999999998</v>
      </c>
      <c r="O303" s="424" t="s">
        <v>62</v>
      </c>
      <c r="P303" s="219">
        <v>0.54420000000000002</v>
      </c>
      <c r="S303" s="424" t="s">
        <v>140</v>
      </c>
      <c r="T303" s="219">
        <v>0.53920000000000001</v>
      </c>
    </row>
    <row r="304" spans="1:20" ht="15.75" thickBot="1" x14ac:dyDescent="0.3">
      <c r="A304" t="str">
        <f t="shared" si="4"/>
        <v/>
      </c>
      <c r="B304" t="s">
        <v>332</v>
      </c>
      <c r="D304" t="s">
        <v>332</v>
      </c>
      <c r="E304">
        <v>0.7056</v>
      </c>
      <c r="F304">
        <v>85</v>
      </c>
      <c r="I304" t="s">
        <v>333</v>
      </c>
      <c r="J304">
        <v>0.47149999999999997</v>
      </c>
      <c r="L304" t="s">
        <v>333</v>
      </c>
      <c r="M304">
        <v>0.50739999999999996</v>
      </c>
      <c r="O304" s="425"/>
      <c r="P304" s="220">
        <v>149</v>
      </c>
      <c r="S304" s="425"/>
      <c r="T304" s="220">
        <v>149</v>
      </c>
    </row>
    <row r="305" spans="1:20" x14ac:dyDescent="0.25">
      <c r="A305" t="str">
        <f t="shared" si="4"/>
        <v/>
      </c>
      <c r="B305" t="s">
        <v>333</v>
      </c>
      <c r="D305" t="s">
        <v>333</v>
      </c>
      <c r="E305">
        <v>0.47149999999999997</v>
      </c>
      <c r="F305">
        <v>180</v>
      </c>
      <c r="I305" t="s">
        <v>334</v>
      </c>
      <c r="J305">
        <v>0.8619</v>
      </c>
      <c r="L305" t="s">
        <v>334</v>
      </c>
      <c r="M305">
        <v>0.84840000000000004</v>
      </c>
      <c r="O305" s="424" t="s">
        <v>356</v>
      </c>
      <c r="P305" s="219">
        <v>0.54400000000000004</v>
      </c>
      <c r="S305" s="424" t="s">
        <v>98</v>
      </c>
      <c r="T305" s="219">
        <v>0.53869999999999996</v>
      </c>
    </row>
    <row r="306" spans="1:20" ht="15.75" thickBot="1" x14ac:dyDescent="0.3">
      <c r="A306" t="str">
        <f t="shared" si="4"/>
        <v/>
      </c>
      <c r="B306" s="3" t="s">
        <v>334</v>
      </c>
      <c r="D306" t="s">
        <v>334</v>
      </c>
      <c r="E306">
        <v>0.8619</v>
      </c>
      <c r="F306">
        <v>38</v>
      </c>
      <c r="I306" t="s">
        <v>335</v>
      </c>
      <c r="J306">
        <v>0.15240000000000001</v>
      </c>
      <c r="L306" t="s">
        <v>335</v>
      </c>
      <c r="M306">
        <v>0.1825</v>
      </c>
      <c r="O306" s="425"/>
      <c r="P306" s="220">
        <v>150</v>
      </c>
      <c r="S306" s="425"/>
      <c r="T306" s="220">
        <v>150</v>
      </c>
    </row>
    <row r="307" spans="1:20" ht="15.75" thickBot="1" x14ac:dyDescent="0.3">
      <c r="A307" t="str">
        <f t="shared" si="4"/>
        <v/>
      </c>
      <c r="B307" t="s">
        <v>335</v>
      </c>
      <c r="D307" t="s">
        <v>335</v>
      </c>
      <c r="E307">
        <v>0.15240000000000001</v>
      </c>
      <c r="F307">
        <v>316</v>
      </c>
      <c r="I307" t="s">
        <v>336</v>
      </c>
      <c r="J307">
        <v>0.37</v>
      </c>
      <c r="L307" t="s">
        <v>336</v>
      </c>
      <c r="M307">
        <v>0.37</v>
      </c>
      <c r="O307" s="14" t="s">
        <v>22</v>
      </c>
      <c r="P307" s="16" t="s">
        <v>393</v>
      </c>
      <c r="S307" s="14" t="s">
        <v>22</v>
      </c>
      <c r="T307" s="16" t="s">
        <v>393</v>
      </c>
    </row>
    <row r="308" spans="1:20" x14ac:dyDescent="0.25">
      <c r="A308" t="str">
        <f t="shared" si="4"/>
        <v/>
      </c>
      <c r="B308" t="s">
        <v>336</v>
      </c>
      <c r="D308" t="s">
        <v>336</v>
      </c>
      <c r="E308">
        <v>0.37</v>
      </c>
      <c r="F308">
        <v>214</v>
      </c>
      <c r="I308" t="s">
        <v>337</v>
      </c>
      <c r="J308">
        <v>0.8528</v>
      </c>
      <c r="L308" t="s">
        <v>337</v>
      </c>
      <c r="M308">
        <v>0.91579999999999995</v>
      </c>
      <c r="O308" s="17" t="s">
        <v>57</v>
      </c>
      <c r="P308" s="219">
        <v>0.53680000000000005</v>
      </c>
      <c r="S308" s="424" t="s">
        <v>48</v>
      </c>
      <c r="T308" s="219">
        <v>0.53759999999999997</v>
      </c>
    </row>
    <row r="309" spans="1:20" ht="15.75" thickBot="1" x14ac:dyDescent="0.3">
      <c r="A309" t="str">
        <f t="shared" si="4"/>
        <v/>
      </c>
      <c r="B309" t="s">
        <v>337</v>
      </c>
      <c r="D309" t="s">
        <v>337</v>
      </c>
      <c r="E309">
        <v>0.8528</v>
      </c>
      <c r="F309">
        <v>39</v>
      </c>
      <c r="I309" t="s">
        <v>338</v>
      </c>
      <c r="J309">
        <v>0.38690000000000002</v>
      </c>
      <c r="L309" t="s">
        <v>338</v>
      </c>
      <c r="M309">
        <v>0.27339999999999998</v>
      </c>
      <c r="O309" s="18" t="s">
        <v>419</v>
      </c>
      <c r="P309" s="220">
        <v>151</v>
      </c>
      <c r="S309" s="425"/>
      <c r="T309" s="220">
        <v>151</v>
      </c>
    </row>
    <row r="310" spans="1:20" x14ac:dyDescent="0.25">
      <c r="A310" t="str">
        <f t="shared" si="4"/>
        <v/>
      </c>
      <c r="B310" t="s">
        <v>338</v>
      </c>
      <c r="D310" t="s">
        <v>338</v>
      </c>
      <c r="E310">
        <v>0.38690000000000002</v>
      </c>
      <c r="F310">
        <v>212</v>
      </c>
      <c r="I310" t="s">
        <v>339</v>
      </c>
      <c r="J310">
        <v>0.42230000000000001</v>
      </c>
      <c r="L310" t="s">
        <v>339</v>
      </c>
      <c r="M310">
        <v>0.42230000000000001</v>
      </c>
      <c r="O310" s="424" t="s">
        <v>53</v>
      </c>
      <c r="P310" s="219">
        <v>0.53490000000000004</v>
      </c>
      <c r="S310" s="17" t="s">
        <v>57</v>
      </c>
      <c r="T310" s="219">
        <v>0.53680000000000005</v>
      </c>
    </row>
    <row r="311" spans="1:20" ht="15.75" thickBot="1" x14ac:dyDescent="0.3">
      <c r="A311" t="str">
        <f t="shared" si="4"/>
        <v/>
      </c>
      <c r="B311" t="s">
        <v>339</v>
      </c>
      <c r="D311" t="s">
        <v>339</v>
      </c>
      <c r="E311">
        <v>0.42230000000000001</v>
      </c>
      <c r="F311">
        <v>198</v>
      </c>
      <c r="I311" t="s">
        <v>340</v>
      </c>
      <c r="J311">
        <v>0.14799999999999999</v>
      </c>
      <c r="L311" t="s">
        <v>340</v>
      </c>
      <c r="M311">
        <v>0.1489</v>
      </c>
      <c r="O311" s="425"/>
      <c r="P311" s="220">
        <v>152</v>
      </c>
      <c r="S311" s="18" t="s">
        <v>419</v>
      </c>
      <c r="T311" s="220">
        <v>152</v>
      </c>
    </row>
    <row r="312" spans="1:20" x14ac:dyDescent="0.25">
      <c r="A312" t="str">
        <f t="shared" si="4"/>
        <v/>
      </c>
      <c r="B312" t="s">
        <v>340</v>
      </c>
      <c r="D312" t="s">
        <v>340</v>
      </c>
      <c r="E312">
        <v>0.14799999999999999</v>
      </c>
      <c r="F312">
        <v>318</v>
      </c>
      <c r="I312" t="s">
        <v>341</v>
      </c>
      <c r="J312">
        <v>0.33639999999999998</v>
      </c>
      <c r="L312" t="s">
        <v>341</v>
      </c>
      <c r="M312">
        <v>0.31280000000000002</v>
      </c>
      <c r="O312" s="424" t="s">
        <v>52</v>
      </c>
      <c r="P312" s="219">
        <v>0.52969999999999995</v>
      </c>
      <c r="S312" s="424" t="s">
        <v>257</v>
      </c>
      <c r="T312" s="219">
        <v>0.53610000000000002</v>
      </c>
    </row>
    <row r="313" spans="1:20" ht="15.75" thickBot="1" x14ac:dyDescent="0.3">
      <c r="A313" t="str">
        <f t="shared" si="4"/>
        <v/>
      </c>
      <c r="B313" t="s">
        <v>341</v>
      </c>
      <c r="D313" t="s">
        <v>341</v>
      </c>
      <c r="E313">
        <v>0.33639999999999998</v>
      </c>
      <c r="F313">
        <v>227</v>
      </c>
      <c r="I313" t="s">
        <v>342</v>
      </c>
      <c r="J313">
        <v>4.6699999999999998E-2</v>
      </c>
      <c r="L313" t="s">
        <v>342</v>
      </c>
      <c r="M313">
        <v>4.6699999999999998E-2</v>
      </c>
      <c r="O313" s="425"/>
      <c r="P313" s="220">
        <v>153</v>
      </c>
      <c r="S313" s="425"/>
      <c r="T313" s="220">
        <v>153</v>
      </c>
    </row>
    <row r="314" spans="1:20" x14ac:dyDescent="0.25">
      <c r="A314" t="str">
        <f t="shared" si="4"/>
        <v/>
      </c>
      <c r="B314" t="s">
        <v>342</v>
      </c>
      <c r="D314" t="s">
        <v>342</v>
      </c>
      <c r="E314">
        <v>4.6699999999999998E-2</v>
      </c>
      <c r="F314">
        <v>346</v>
      </c>
      <c r="I314" t="s">
        <v>343</v>
      </c>
      <c r="J314">
        <v>0.70940000000000003</v>
      </c>
      <c r="L314" t="s">
        <v>343</v>
      </c>
      <c r="M314">
        <v>0.70940000000000003</v>
      </c>
      <c r="O314" s="17" t="s">
        <v>123</v>
      </c>
      <c r="P314" s="219">
        <v>0.52949999999999997</v>
      </c>
      <c r="S314" s="17" t="s">
        <v>123</v>
      </c>
      <c r="T314" s="219">
        <v>0.52949999999999997</v>
      </c>
    </row>
    <row r="315" spans="1:20" ht="15.75" thickBot="1" x14ac:dyDescent="0.3">
      <c r="A315" t="str">
        <f t="shared" si="4"/>
        <v/>
      </c>
      <c r="B315" t="s">
        <v>343</v>
      </c>
      <c r="D315" t="s">
        <v>343</v>
      </c>
      <c r="E315">
        <v>0.70940000000000003</v>
      </c>
      <c r="F315">
        <v>83</v>
      </c>
      <c r="I315" t="s">
        <v>344</v>
      </c>
      <c r="J315">
        <v>0.1741</v>
      </c>
      <c r="L315" t="s">
        <v>344</v>
      </c>
      <c r="M315">
        <v>0.1741</v>
      </c>
      <c r="O315" s="18" t="s">
        <v>427</v>
      </c>
      <c r="P315" s="220">
        <v>154</v>
      </c>
      <c r="S315" s="18" t="s">
        <v>427</v>
      </c>
      <c r="T315" s="220">
        <v>154</v>
      </c>
    </row>
    <row r="316" spans="1:20" x14ac:dyDescent="0.25">
      <c r="A316" t="str">
        <f t="shared" si="4"/>
        <v/>
      </c>
      <c r="B316" t="s">
        <v>344</v>
      </c>
      <c r="D316" t="s">
        <v>344</v>
      </c>
      <c r="E316">
        <v>0.1741</v>
      </c>
      <c r="F316">
        <v>303</v>
      </c>
      <c r="I316" t="s">
        <v>345</v>
      </c>
      <c r="J316">
        <v>0.56369999999999998</v>
      </c>
      <c r="L316" t="s">
        <v>345</v>
      </c>
      <c r="M316">
        <v>0.56369999999999998</v>
      </c>
      <c r="O316" s="424" t="s">
        <v>39</v>
      </c>
      <c r="P316" s="219">
        <v>0.52949999999999997</v>
      </c>
      <c r="S316" s="424" t="s">
        <v>86</v>
      </c>
      <c r="T316" s="219">
        <v>0.52539999999999998</v>
      </c>
    </row>
    <row r="317" spans="1:20" ht="15.75" thickBot="1" x14ac:dyDescent="0.3">
      <c r="A317" t="str">
        <f t="shared" si="4"/>
        <v/>
      </c>
      <c r="B317" t="s">
        <v>345</v>
      </c>
      <c r="D317" t="s">
        <v>345</v>
      </c>
      <c r="E317">
        <v>0.56369999999999998</v>
      </c>
      <c r="F317">
        <v>139</v>
      </c>
      <c r="I317" t="s">
        <v>346</v>
      </c>
      <c r="J317">
        <v>0.77049999999999996</v>
      </c>
      <c r="L317" t="s">
        <v>346</v>
      </c>
      <c r="M317">
        <v>0.75360000000000005</v>
      </c>
      <c r="O317" s="425"/>
      <c r="P317" s="220">
        <v>155</v>
      </c>
      <c r="S317" s="425"/>
      <c r="T317" s="220">
        <v>155</v>
      </c>
    </row>
    <row r="318" spans="1:20" x14ac:dyDescent="0.25">
      <c r="A318" t="str">
        <f t="shared" si="4"/>
        <v/>
      </c>
      <c r="B318" t="s">
        <v>346</v>
      </c>
      <c r="D318" t="s">
        <v>346</v>
      </c>
      <c r="E318">
        <v>0.77049999999999996</v>
      </c>
      <c r="F318">
        <v>66</v>
      </c>
      <c r="I318" t="s">
        <v>347</v>
      </c>
      <c r="J318">
        <v>8.0600000000000005E-2</v>
      </c>
      <c r="L318" t="s">
        <v>347</v>
      </c>
      <c r="M318">
        <v>8.0600000000000005E-2</v>
      </c>
      <c r="O318" s="424" t="s">
        <v>309</v>
      </c>
      <c r="P318" s="219">
        <v>0.5292</v>
      </c>
      <c r="S318" s="17" t="s">
        <v>232</v>
      </c>
      <c r="T318" s="219">
        <v>0.52349999999999997</v>
      </c>
    </row>
    <row r="319" spans="1:20" ht="15.75" thickBot="1" x14ac:dyDescent="0.3">
      <c r="A319" t="str">
        <f t="shared" si="4"/>
        <v/>
      </c>
      <c r="B319" t="s">
        <v>347</v>
      </c>
      <c r="D319" t="s">
        <v>347</v>
      </c>
      <c r="E319">
        <v>8.0600000000000005E-2</v>
      </c>
      <c r="F319">
        <v>337</v>
      </c>
      <c r="I319" t="s">
        <v>348</v>
      </c>
      <c r="J319">
        <v>0.67090000000000005</v>
      </c>
      <c r="L319" t="s">
        <v>348</v>
      </c>
      <c r="M319">
        <v>0.67079999999999995</v>
      </c>
      <c r="O319" s="425"/>
      <c r="P319" s="220">
        <v>156</v>
      </c>
      <c r="S319" s="18" t="s">
        <v>427</v>
      </c>
      <c r="T319" s="220">
        <v>156</v>
      </c>
    </row>
    <row r="320" spans="1:20" x14ac:dyDescent="0.25">
      <c r="A320" t="str">
        <f t="shared" si="4"/>
        <v/>
      </c>
      <c r="B320" t="s">
        <v>348</v>
      </c>
      <c r="D320" t="s">
        <v>348</v>
      </c>
      <c r="E320">
        <v>0.67090000000000005</v>
      </c>
      <c r="F320">
        <v>95</v>
      </c>
      <c r="I320" t="s">
        <v>349</v>
      </c>
      <c r="J320">
        <v>0.47899999999999998</v>
      </c>
      <c r="L320" t="s">
        <v>349</v>
      </c>
      <c r="M320">
        <v>0.3609</v>
      </c>
      <c r="O320" s="17" t="s">
        <v>240</v>
      </c>
      <c r="P320" s="219">
        <v>0.52790000000000004</v>
      </c>
      <c r="S320" s="424" t="s">
        <v>312</v>
      </c>
      <c r="T320" s="219">
        <v>0.52300000000000002</v>
      </c>
    </row>
    <row r="321" spans="1:20" ht="15.75" thickBot="1" x14ac:dyDescent="0.3">
      <c r="A321" t="str">
        <f t="shared" si="4"/>
        <v/>
      </c>
      <c r="B321" t="s">
        <v>349</v>
      </c>
      <c r="D321" t="s">
        <v>349</v>
      </c>
      <c r="E321">
        <v>0.47899999999999998</v>
      </c>
      <c r="F321">
        <v>178</v>
      </c>
      <c r="I321" t="s">
        <v>350</v>
      </c>
      <c r="J321">
        <v>0.69769999999999999</v>
      </c>
      <c r="L321" t="s">
        <v>350</v>
      </c>
      <c r="M321">
        <v>0.6986</v>
      </c>
      <c r="O321" s="18" t="s">
        <v>424</v>
      </c>
      <c r="P321" s="220">
        <v>157</v>
      </c>
      <c r="S321" s="425"/>
      <c r="T321" s="220">
        <v>157</v>
      </c>
    </row>
    <row r="322" spans="1:20" x14ac:dyDescent="0.25">
      <c r="A322" t="str">
        <f t="shared" si="4"/>
        <v/>
      </c>
      <c r="B322" t="s">
        <v>350</v>
      </c>
      <c r="D322" t="s">
        <v>350</v>
      </c>
      <c r="E322">
        <v>0.69769999999999999</v>
      </c>
      <c r="F322">
        <v>89</v>
      </c>
      <c r="I322" t="s">
        <v>351</v>
      </c>
      <c r="J322">
        <v>0.84609999999999996</v>
      </c>
      <c r="L322" t="s">
        <v>351</v>
      </c>
      <c r="M322">
        <v>0.7843</v>
      </c>
      <c r="O322" s="424" t="s">
        <v>126</v>
      </c>
      <c r="P322" s="219">
        <v>0.52669999999999995</v>
      </c>
      <c r="S322" s="424" t="s">
        <v>70</v>
      </c>
      <c r="T322" s="219">
        <v>0.51990000000000003</v>
      </c>
    </row>
    <row r="323" spans="1:20" ht="15.75" thickBot="1" x14ac:dyDescent="0.3">
      <c r="A323" t="str">
        <f t="shared" ref="A323:A354" si="5">IF(B323=D323,"","CHECK NAME")</f>
        <v/>
      </c>
      <c r="B323" t="s">
        <v>351</v>
      </c>
      <c r="D323" t="s">
        <v>351</v>
      </c>
      <c r="E323">
        <v>0.84609999999999996</v>
      </c>
      <c r="F323">
        <v>43</v>
      </c>
      <c r="I323" t="s">
        <v>352</v>
      </c>
      <c r="J323">
        <v>0.65720000000000001</v>
      </c>
      <c r="L323" t="s">
        <v>352</v>
      </c>
      <c r="M323">
        <v>0.72509999999999997</v>
      </c>
      <c r="O323" s="425"/>
      <c r="P323" s="220">
        <v>158</v>
      </c>
      <c r="S323" s="425"/>
      <c r="T323" s="220">
        <v>158</v>
      </c>
    </row>
    <row r="324" spans="1:20" x14ac:dyDescent="0.25">
      <c r="A324" t="str">
        <f t="shared" si="5"/>
        <v/>
      </c>
      <c r="B324" t="s">
        <v>352</v>
      </c>
      <c r="D324" t="s">
        <v>352</v>
      </c>
      <c r="E324">
        <v>0.65720000000000001</v>
      </c>
      <c r="F324">
        <v>101</v>
      </c>
      <c r="I324" t="s">
        <v>353</v>
      </c>
      <c r="J324">
        <v>0.12889999999999999</v>
      </c>
      <c r="L324" t="s">
        <v>353</v>
      </c>
      <c r="M324">
        <v>0.12889999999999999</v>
      </c>
      <c r="O324" s="17" t="s">
        <v>129</v>
      </c>
      <c r="P324" s="219">
        <v>0.5252</v>
      </c>
      <c r="S324" s="424" t="s">
        <v>40</v>
      </c>
      <c r="T324" s="219">
        <v>0.51780000000000004</v>
      </c>
    </row>
    <row r="325" spans="1:20" ht="15.75" thickBot="1" x14ac:dyDescent="0.3">
      <c r="A325" t="str">
        <f t="shared" si="5"/>
        <v/>
      </c>
      <c r="B325" t="s">
        <v>353</v>
      </c>
      <c r="D325" t="s">
        <v>353</v>
      </c>
      <c r="E325">
        <v>0.12889999999999999</v>
      </c>
      <c r="F325">
        <v>323</v>
      </c>
      <c r="I325" t="s">
        <v>354</v>
      </c>
      <c r="J325">
        <v>0.48530000000000001</v>
      </c>
      <c r="L325" t="s">
        <v>354</v>
      </c>
      <c r="M325">
        <v>0.49640000000000001</v>
      </c>
      <c r="O325" s="18" t="s">
        <v>424</v>
      </c>
      <c r="P325" s="220">
        <v>159</v>
      </c>
      <c r="S325" s="425"/>
      <c r="T325" s="220">
        <v>159</v>
      </c>
    </row>
    <row r="326" spans="1:20" x14ac:dyDescent="0.25">
      <c r="A326" t="str">
        <f t="shared" si="5"/>
        <v/>
      </c>
      <c r="B326" t="s">
        <v>354</v>
      </c>
      <c r="D326" t="s">
        <v>354</v>
      </c>
      <c r="E326">
        <v>0.48530000000000001</v>
      </c>
      <c r="F326">
        <v>177</v>
      </c>
      <c r="I326" t="s">
        <v>355</v>
      </c>
      <c r="J326">
        <v>0.34660000000000002</v>
      </c>
      <c r="L326" t="s">
        <v>355</v>
      </c>
      <c r="M326">
        <v>0.34660000000000002</v>
      </c>
      <c r="O326" s="424" t="s">
        <v>312</v>
      </c>
      <c r="P326" s="219">
        <v>0.52300000000000002</v>
      </c>
      <c r="S326" s="424" t="s">
        <v>133</v>
      </c>
      <c r="T326" s="219">
        <v>0.51600000000000001</v>
      </c>
    </row>
    <row r="327" spans="1:20" ht="15.75" thickBot="1" x14ac:dyDescent="0.3">
      <c r="A327" t="str">
        <f t="shared" si="5"/>
        <v/>
      </c>
      <c r="B327" t="s">
        <v>355</v>
      </c>
      <c r="D327" t="s">
        <v>355</v>
      </c>
      <c r="E327">
        <v>0.34660000000000002</v>
      </c>
      <c r="F327">
        <v>224</v>
      </c>
      <c r="I327" t="s">
        <v>356</v>
      </c>
      <c r="J327">
        <v>0.45929999999999999</v>
      </c>
      <c r="L327" t="s">
        <v>356</v>
      </c>
      <c r="M327">
        <v>0.54400000000000004</v>
      </c>
      <c r="O327" s="425"/>
      <c r="P327" s="220">
        <v>160</v>
      </c>
      <c r="S327" s="425"/>
      <c r="T327" s="220">
        <v>160</v>
      </c>
    </row>
    <row r="328" spans="1:20" x14ac:dyDescent="0.25">
      <c r="A328" t="str">
        <f t="shared" si="5"/>
        <v/>
      </c>
      <c r="B328" t="s">
        <v>356</v>
      </c>
      <c r="D328" t="s">
        <v>356</v>
      </c>
      <c r="E328">
        <v>0.45929999999999999</v>
      </c>
      <c r="F328">
        <v>186</v>
      </c>
      <c r="I328" t="s">
        <v>357</v>
      </c>
      <c r="J328">
        <v>0.93020000000000003</v>
      </c>
      <c r="L328" t="s">
        <v>357</v>
      </c>
      <c r="M328">
        <v>0.95950000000000002</v>
      </c>
      <c r="O328" s="424" t="s">
        <v>70</v>
      </c>
      <c r="P328" s="219">
        <v>0.51990000000000003</v>
      </c>
      <c r="S328" s="424" t="s">
        <v>244</v>
      </c>
      <c r="T328" s="219">
        <v>0.51500000000000001</v>
      </c>
    </row>
    <row r="329" spans="1:20" ht="15.75" thickBot="1" x14ac:dyDescent="0.3">
      <c r="A329" t="str">
        <f t="shared" si="5"/>
        <v/>
      </c>
      <c r="B329" t="s">
        <v>357</v>
      </c>
      <c r="D329" t="s">
        <v>357</v>
      </c>
      <c r="E329">
        <v>0.93020000000000003</v>
      </c>
      <c r="F329">
        <v>15</v>
      </c>
      <c r="I329" t="s">
        <v>358</v>
      </c>
      <c r="J329">
        <v>0.40849999999999997</v>
      </c>
      <c r="L329" t="s">
        <v>358</v>
      </c>
      <c r="M329">
        <v>0.40849999999999997</v>
      </c>
      <c r="O329" s="425"/>
      <c r="P329" s="220">
        <v>161</v>
      </c>
      <c r="S329" s="425"/>
      <c r="T329" s="220">
        <v>161</v>
      </c>
    </row>
    <row r="330" spans="1:20" x14ac:dyDescent="0.25">
      <c r="A330" t="str">
        <f t="shared" si="5"/>
        <v/>
      </c>
      <c r="B330" t="s">
        <v>358</v>
      </c>
      <c r="D330" t="s">
        <v>358</v>
      </c>
      <c r="E330">
        <v>0.40849999999999997</v>
      </c>
      <c r="F330">
        <v>204</v>
      </c>
      <c r="I330" t="s">
        <v>359</v>
      </c>
      <c r="J330">
        <v>0.72450000000000003</v>
      </c>
      <c r="L330" t="s">
        <v>359</v>
      </c>
      <c r="M330">
        <v>0.62380000000000002</v>
      </c>
      <c r="O330" s="424" t="s">
        <v>217</v>
      </c>
      <c r="P330" s="219">
        <v>0.51829999999999998</v>
      </c>
      <c r="S330" s="424" t="s">
        <v>64</v>
      </c>
      <c r="T330" s="219">
        <v>0.50780000000000003</v>
      </c>
    </row>
    <row r="331" spans="1:20" ht="15.75" thickBot="1" x14ac:dyDescent="0.3">
      <c r="A331" t="str">
        <f t="shared" si="5"/>
        <v/>
      </c>
      <c r="B331" t="s">
        <v>359</v>
      </c>
      <c r="D331" t="s">
        <v>359</v>
      </c>
      <c r="E331">
        <v>0.72450000000000003</v>
      </c>
      <c r="F331">
        <v>79</v>
      </c>
      <c r="I331" t="s">
        <v>360</v>
      </c>
      <c r="J331">
        <v>0.96940000000000004</v>
      </c>
      <c r="L331" t="s">
        <v>360</v>
      </c>
      <c r="M331">
        <v>0.98299999999999998</v>
      </c>
      <c r="O331" s="425"/>
      <c r="P331" s="220">
        <v>162</v>
      </c>
      <c r="S331" s="425"/>
      <c r="T331" s="220">
        <v>162</v>
      </c>
    </row>
    <row r="332" spans="1:20" x14ac:dyDescent="0.25">
      <c r="A332" t="str">
        <f t="shared" si="5"/>
        <v/>
      </c>
      <c r="B332" s="12" t="s">
        <v>360</v>
      </c>
      <c r="D332" t="s">
        <v>360</v>
      </c>
      <c r="E332">
        <v>0.96940000000000004</v>
      </c>
      <c r="F332">
        <v>3</v>
      </c>
      <c r="I332" t="s">
        <v>361</v>
      </c>
      <c r="J332">
        <v>0.94679999999999997</v>
      </c>
      <c r="L332" t="s">
        <v>361</v>
      </c>
      <c r="M332">
        <v>0.94040000000000001</v>
      </c>
      <c r="O332" s="424" t="s">
        <v>244</v>
      </c>
      <c r="P332" s="219">
        <v>0.51500000000000001</v>
      </c>
      <c r="S332" s="424" t="s">
        <v>76</v>
      </c>
      <c r="T332" s="219">
        <v>0.50419999999999998</v>
      </c>
    </row>
    <row r="333" spans="1:20" ht="15.75" thickBot="1" x14ac:dyDescent="0.3">
      <c r="A333" t="str">
        <f t="shared" si="5"/>
        <v/>
      </c>
      <c r="B333" t="s">
        <v>361</v>
      </c>
      <c r="D333" t="s">
        <v>361</v>
      </c>
      <c r="E333">
        <v>0.94679999999999997</v>
      </c>
      <c r="F333">
        <v>11</v>
      </c>
      <c r="I333" t="s">
        <v>362</v>
      </c>
      <c r="J333">
        <v>0.26629999999999998</v>
      </c>
      <c r="L333" t="s">
        <v>362</v>
      </c>
      <c r="M333">
        <v>0.26629999999999998</v>
      </c>
      <c r="O333" s="425"/>
      <c r="P333" s="220">
        <v>163</v>
      </c>
      <c r="S333" s="425"/>
      <c r="T333" s="220">
        <v>163</v>
      </c>
    </row>
    <row r="334" spans="1:20" x14ac:dyDescent="0.25">
      <c r="A334" t="str">
        <f t="shared" si="5"/>
        <v/>
      </c>
      <c r="B334" t="s">
        <v>362</v>
      </c>
      <c r="D334" t="s">
        <v>362</v>
      </c>
      <c r="E334">
        <v>0.26629999999999998</v>
      </c>
      <c r="F334">
        <v>265</v>
      </c>
      <c r="I334" t="s">
        <v>363</v>
      </c>
      <c r="J334">
        <v>0.1033</v>
      </c>
      <c r="L334" t="s">
        <v>363</v>
      </c>
      <c r="M334">
        <v>0.1033</v>
      </c>
      <c r="O334" s="424" t="s">
        <v>368</v>
      </c>
      <c r="P334" s="219">
        <v>0.51090000000000002</v>
      </c>
      <c r="S334" s="424" t="s">
        <v>178</v>
      </c>
      <c r="T334" s="219">
        <v>0.49459999999999998</v>
      </c>
    </row>
    <row r="335" spans="1:20" ht="15.75" thickBot="1" x14ac:dyDescent="0.3">
      <c r="A335" t="str">
        <f t="shared" si="5"/>
        <v/>
      </c>
      <c r="B335" t="s">
        <v>363</v>
      </c>
      <c r="D335" t="s">
        <v>363</v>
      </c>
      <c r="E335">
        <v>0.1033</v>
      </c>
      <c r="F335">
        <v>327</v>
      </c>
      <c r="I335" t="s">
        <v>364</v>
      </c>
      <c r="J335">
        <v>0.59379999999999999</v>
      </c>
      <c r="L335" t="s">
        <v>364</v>
      </c>
      <c r="M335">
        <v>0.60499999999999998</v>
      </c>
      <c r="O335" s="425"/>
      <c r="P335" s="220">
        <v>164</v>
      </c>
      <c r="S335" s="425"/>
      <c r="T335" s="220">
        <v>164</v>
      </c>
    </row>
    <row r="336" spans="1:20" x14ac:dyDescent="0.25">
      <c r="A336" t="str">
        <f t="shared" si="5"/>
        <v/>
      </c>
      <c r="B336" t="s">
        <v>364</v>
      </c>
      <c r="D336" t="s">
        <v>364</v>
      </c>
      <c r="E336">
        <v>0.59379999999999999</v>
      </c>
      <c r="F336">
        <v>129</v>
      </c>
      <c r="I336" t="s">
        <v>365</v>
      </c>
      <c r="J336">
        <v>0.64019999999999999</v>
      </c>
      <c r="L336" t="s">
        <v>365</v>
      </c>
      <c r="M336">
        <v>0.58809999999999996</v>
      </c>
      <c r="O336" s="424" t="s">
        <v>64</v>
      </c>
      <c r="P336" s="219">
        <v>0.50780000000000003</v>
      </c>
      <c r="S336" s="424" t="s">
        <v>136</v>
      </c>
      <c r="T336" s="219">
        <v>0.49459999999999998</v>
      </c>
    </row>
    <row r="337" spans="1:20" ht="15.75" thickBot="1" x14ac:dyDescent="0.3">
      <c r="A337" t="str">
        <f t="shared" si="5"/>
        <v/>
      </c>
      <c r="B337" t="s">
        <v>365</v>
      </c>
      <c r="D337" t="s">
        <v>365</v>
      </c>
      <c r="E337">
        <v>0.64019999999999999</v>
      </c>
      <c r="F337">
        <v>109</v>
      </c>
      <c r="I337" t="s">
        <v>366</v>
      </c>
      <c r="J337">
        <v>0.30959999999999999</v>
      </c>
      <c r="L337" t="s">
        <v>366</v>
      </c>
      <c r="M337">
        <v>0.44319999999999998</v>
      </c>
      <c r="O337" s="425"/>
      <c r="P337" s="220">
        <v>165</v>
      </c>
      <c r="S337" s="425"/>
      <c r="T337" s="220">
        <v>165</v>
      </c>
    </row>
    <row r="338" spans="1:20" x14ac:dyDescent="0.25">
      <c r="A338" t="str">
        <f t="shared" si="5"/>
        <v/>
      </c>
      <c r="B338" t="s">
        <v>366</v>
      </c>
      <c r="D338" t="s">
        <v>366</v>
      </c>
      <c r="E338">
        <v>0.30959999999999999</v>
      </c>
      <c r="F338">
        <v>240</v>
      </c>
      <c r="I338" t="s">
        <v>367</v>
      </c>
      <c r="J338">
        <v>0.18740000000000001</v>
      </c>
      <c r="L338" t="s">
        <v>367</v>
      </c>
      <c r="M338">
        <v>0.2261</v>
      </c>
      <c r="O338" s="17" t="s">
        <v>208</v>
      </c>
      <c r="P338" s="219">
        <v>0.50770000000000004</v>
      </c>
      <c r="S338" s="424" t="s">
        <v>168</v>
      </c>
      <c r="T338" s="219">
        <v>0.49430000000000002</v>
      </c>
    </row>
    <row r="339" spans="1:20" ht="15.75" thickBot="1" x14ac:dyDescent="0.3">
      <c r="A339" t="str">
        <f t="shared" si="5"/>
        <v/>
      </c>
      <c r="B339" t="s">
        <v>367</v>
      </c>
      <c r="D339" t="s">
        <v>367</v>
      </c>
      <c r="E339">
        <v>0.18740000000000001</v>
      </c>
      <c r="F339">
        <v>298</v>
      </c>
      <c r="I339" t="s">
        <v>368</v>
      </c>
      <c r="J339">
        <v>0.72909999999999997</v>
      </c>
      <c r="L339" t="s">
        <v>368</v>
      </c>
      <c r="M339">
        <v>0.51090000000000002</v>
      </c>
      <c r="O339" s="18" t="s">
        <v>419</v>
      </c>
      <c r="P339" s="220">
        <v>166</v>
      </c>
      <c r="S339" s="425"/>
      <c r="T339" s="220">
        <v>166</v>
      </c>
    </row>
    <row r="340" spans="1:20" x14ac:dyDescent="0.25">
      <c r="A340" t="str">
        <f t="shared" si="5"/>
        <v/>
      </c>
      <c r="B340" t="s">
        <v>368</v>
      </c>
      <c r="D340" t="s">
        <v>368</v>
      </c>
      <c r="E340">
        <v>0.72909999999999997</v>
      </c>
      <c r="F340">
        <v>76</v>
      </c>
      <c r="I340" t="s">
        <v>369</v>
      </c>
      <c r="J340">
        <v>0.31409999999999999</v>
      </c>
      <c r="L340" t="s">
        <v>369</v>
      </c>
      <c r="M340">
        <v>0.31409999999999999</v>
      </c>
      <c r="O340" s="424" t="s">
        <v>333</v>
      </c>
      <c r="P340" s="219">
        <v>0.50739999999999996</v>
      </c>
      <c r="S340" s="424" t="s">
        <v>78</v>
      </c>
      <c r="T340" s="219">
        <v>0.49359999999999998</v>
      </c>
    </row>
    <row r="341" spans="1:20" ht="15.75" thickBot="1" x14ac:dyDescent="0.3">
      <c r="A341" t="str">
        <f t="shared" si="5"/>
        <v/>
      </c>
      <c r="B341" t="s">
        <v>369</v>
      </c>
      <c r="D341" t="s">
        <v>369</v>
      </c>
      <c r="E341">
        <v>0.31409999999999999</v>
      </c>
      <c r="F341">
        <v>237</v>
      </c>
      <c r="I341" t="s">
        <v>370</v>
      </c>
      <c r="J341">
        <v>0.16750000000000001</v>
      </c>
      <c r="L341" t="s">
        <v>370</v>
      </c>
      <c r="M341">
        <v>0.16750000000000001</v>
      </c>
      <c r="O341" s="425"/>
      <c r="P341" s="220">
        <v>167</v>
      </c>
      <c r="S341" s="425"/>
      <c r="T341" s="220">
        <v>167</v>
      </c>
    </row>
    <row r="342" spans="1:20" x14ac:dyDescent="0.25">
      <c r="A342" t="str">
        <f t="shared" si="5"/>
        <v/>
      </c>
      <c r="B342" t="s">
        <v>370</v>
      </c>
      <c r="D342" t="s">
        <v>370</v>
      </c>
      <c r="E342">
        <v>0.16750000000000001</v>
      </c>
      <c r="F342">
        <v>307</v>
      </c>
      <c r="I342" t="s">
        <v>371</v>
      </c>
      <c r="J342">
        <v>0.7369</v>
      </c>
      <c r="L342" t="s">
        <v>371</v>
      </c>
      <c r="M342">
        <v>0.66320000000000001</v>
      </c>
      <c r="O342" s="424" t="s">
        <v>133</v>
      </c>
      <c r="P342" s="219">
        <v>0.50439999999999996</v>
      </c>
      <c r="S342" s="424" t="s">
        <v>188</v>
      </c>
      <c r="T342" s="219">
        <v>0.49299999999999999</v>
      </c>
    </row>
    <row r="343" spans="1:20" ht="15.75" thickBot="1" x14ac:dyDescent="0.3">
      <c r="A343" t="str">
        <f t="shared" si="5"/>
        <v/>
      </c>
      <c r="B343" t="s">
        <v>371</v>
      </c>
      <c r="D343" t="s">
        <v>371</v>
      </c>
      <c r="E343">
        <v>0.7369</v>
      </c>
      <c r="F343">
        <v>74</v>
      </c>
      <c r="I343" t="s">
        <v>372</v>
      </c>
      <c r="J343">
        <v>0.24529999999999999</v>
      </c>
      <c r="L343" t="s">
        <v>372</v>
      </c>
      <c r="M343">
        <v>0.24529999999999999</v>
      </c>
      <c r="O343" s="425"/>
      <c r="P343" s="220">
        <v>168</v>
      </c>
      <c r="S343" s="425"/>
      <c r="T343" s="220">
        <v>168</v>
      </c>
    </row>
    <row r="344" spans="1:20" x14ac:dyDescent="0.25">
      <c r="A344" t="str">
        <f t="shared" si="5"/>
        <v/>
      </c>
      <c r="B344" t="s">
        <v>372</v>
      </c>
      <c r="D344" t="s">
        <v>372</v>
      </c>
      <c r="E344">
        <v>0.24529999999999999</v>
      </c>
      <c r="F344">
        <v>274</v>
      </c>
      <c r="I344" t="s">
        <v>373</v>
      </c>
      <c r="J344">
        <v>0.88280000000000003</v>
      </c>
      <c r="L344" t="s">
        <v>373</v>
      </c>
      <c r="M344">
        <v>0.89419999999999999</v>
      </c>
      <c r="O344" s="424" t="s">
        <v>76</v>
      </c>
      <c r="P344" s="219">
        <v>0.50419999999999998</v>
      </c>
      <c r="S344" s="424" t="s">
        <v>284</v>
      </c>
      <c r="T344" s="219">
        <v>0.49149999999999999</v>
      </c>
    </row>
    <row r="345" spans="1:20" ht="15.75" thickBot="1" x14ac:dyDescent="0.3">
      <c r="A345" t="str">
        <f t="shared" si="5"/>
        <v/>
      </c>
      <c r="B345" t="s">
        <v>373</v>
      </c>
      <c r="D345" t="s">
        <v>373</v>
      </c>
      <c r="E345">
        <v>0.88280000000000003</v>
      </c>
      <c r="F345">
        <v>29</v>
      </c>
      <c r="I345" t="s">
        <v>374</v>
      </c>
      <c r="J345">
        <v>0.41149999999999998</v>
      </c>
      <c r="L345" t="s">
        <v>374</v>
      </c>
      <c r="M345">
        <v>0.41149999999999998</v>
      </c>
      <c r="O345" s="425"/>
      <c r="P345" s="220">
        <v>169</v>
      </c>
      <c r="S345" s="425"/>
      <c r="T345" s="220">
        <v>169</v>
      </c>
    </row>
    <row r="346" spans="1:20" x14ac:dyDescent="0.25">
      <c r="A346" t="str">
        <f t="shared" si="5"/>
        <v/>
      </c>
      <c r="B346" t="s">
        <v>374</v>
      </c>
      <c r="D346" t="s">
        <v>374</v>
      </c>
      <c r="E346">
        <v>0.41149999999999998</v>
      </c>
      <c r="F346">
        <v>201</v>
      </c>
      <c r="I346" t="s">
        <v>375</v>
      </c>
      <c r="J346">
        <v>0.31580000000000003</v>
      </c>
      <c r="L346" t="s">
        <v>375</v>
      </c>
      <c r="M346">
        <v>0.31580000000000003</v>
      </c>
      <c r="O346" s="424" t="s">
        <v>354</v>
      </c>
      <c r="P346" s="219">
        <v>0.49640000000000001</v>
      </c>
      <c r="S346" s="424" t="s">
        <v>109</v>
      </c>
      <c r="T346" s="219">
        <v>0.49130000000000001</v>
      </c>
    </row>
    <row r="347" spans="1:20" ht="15.75" thickBot="1" x14ac:dyDescent="0.3">
      <c r="A347" t="str">
        <f t="shared" si="5"/>
        <v/>
      </c>
      <c r="B347" t="s">
        <v>375</v>
      </c>
      <c r="D347" t="s">
        <v>375</v>
      </c>
      <c r="E347">
        <v>0.31580000000000003</v>
      </c>
      <c r="F347">
        <v>236</v>
      </c>
      <c r="I347" t="s">
        <v>376</v>
      </c>
      <c r="J347">
        <v>0.90269999999999995</v>
      </c>
      <c r="L347" t="s">
        <v>376</v>
      </c>
      <c r="M347">
        <v>0.92279999999999995</v>
      </c>
      <c r="O347" s="425"/>
      <c r="P347" s="220">
        <v>170</v>
      </c>
      <c r="S347" s="425"/>
      <c r="T347" s="220">
        <v>170</v>
      </c>
    </row>
    <row r="348" spans="1:20" x14ac:dyDescent="0.25">
      <c r="A348" t="str">
        <f t="shared" si="5"/>
        <v/>
      </c>
      <c r="B348" s="11" t="s">
        <v>376</v>
      </c>
      <c r="D348" t="s">
        <v>376</v>
      </c>
      <c r="E348">
        <v>0.90269999999999995</v>
      </c>
      <c r="F348">
        <v>23</v>
      </c>
      <c r="I348" t="s">
        <v>377</v>
      </c>
      <c r="J348">
        <v>0.91800000000000004</v>
      </c>
      <c r="L348" t="s">
        <v>377</v>
      </c>
      <c r="M348">
        <v>0.91800000000000004</v>
      </c>
      <c r="O348" s="424" t="s">
        <v>78</v>
      </c>
      <c r="P348" s="219">
        <v>0.49359999999999998</v>
      </c>
      <c r="S348" s="424" t="s">
        <v>148</v>
      </c>
      <c r="T348" s="219">
        <v>0.4909</v>
      </c>
    </row>
    <row r="349" spans="1:20" ht="15.75" thickBot="1" x14ac:dyDescent="0.3">
      <c r="A349" t="str">
        <f t="shared" si="5"/>
        <v/>
      </c>
      <c r="B349" t="s">
        <v>377</v>
      </c>
      <c r="D349" t="s">
        <v>377</v>
      </c>
      <c r="E349">
        <v>0.91800000000000004</v>
      </c>
      <c r="F349">
        <v>18</v>
      </c>
      <c r="I349" t="s">
        <v>378</v>
      </c>
      <c r="J349">
        <v>0.48749999999999999</v>
      </c>
      <c r="L349" t="s">
        <v>378</v>
      </c>
      <c r="M349">
        <v>0.58989999999999998</v>
      </c>
      <c r="O349" s="425"/>
      <c r="P349" s="220">
        <v>171</v>
      </c>
      <c r="S349" s="425"/>
      <c r="T349" s="220">
        <v>171</v>
      </c>
    </row>
    <row r="350" spans="1:20" x14ac:dyDescent="0.25">
      <c r="A350" t="str">
        <f t="shared" si="5"/>
        <v/>
      </c>
      <c r="B350" t="s">
        <v>378</v>
      </c>
      <c r="D350" t="s">
        <v>378</v>
      </c>
      <c r="E350">
        <v>0.48749999999999999</v>
      </c>
      <c r="F350">
        <v>173</v>
      </c>
      <c r="I350" t="s">
        <v>379</v>
      </c>
      <c r="J350">
        <v>0.2069</v>
      </c>
      <c r="L350" t="s">
        <v>379</v>
      </c>
      <c r="M350">
        <v>0.1855</v>
      </c>
      <c r="O350" s="424" t="s">
        <v>216</v>
      </c>
      <c r="P350" s="219">
        <v>0.49299999999999999</v>
      </c>
      <c r="S350" s="424" t="s">
        <v>281</v>
      </c>
      <c r="T350" s="219">
        <v>0.48820000000000002</v>
      </c>
    </row>
    <row r="351" spans="1:20" ht="15.75" thickBot="1" x14ac:dyDescent="0.3">
      <c r="A351" t="str">
        <f t="shared" si="5"/>
        <v/>
      </c>
      <c r="B351" t="s">
        <v>379</v>
      </c>
      <c r="D351" t="s">
        <v>379</v>
      </c>
      <c r="E351">
        <v>0.2069</v>
      </c>
      <c r="F351">
        <v>289</v>
      </c>
      <c r="I351" t="s">
        <v>380</v>
      </c>
      <c r="J351">
        <v>0.80789999999999995</v>
      </c>
      <c r="L351" t="s">
        <v>380</v>
      </c>
      <c r="M351">
        <v>0.79710000000000003</v>
      </c>
      <c r="O351" s="425"/>
      <c r="P351" s="220">
        <v>172</v>
      </c>
      <c r="S351" s="425"/>
      <c r="T351" s="220">
        <v>172</v>
      </c>
    </row>
    <row r="352" spans="1:20" x14ac:dyDescent="0.25">
      <c r="A352" t="str">
        <f t="shared" si="5"/>
        <v/>
      </c>
      <c r="B352" t="s">
        <v>380</v>
      </c>
      <c r="D352" t="s">
        <v>380</v>
      </c>
      <c r="E352">
        <v>0.80789999999999995</v>
      </c>
      <c r="F352">
        <v>50</v>
      </c>
      <c r="I352" t="s">
        <v>381</v>
      </c>
      <c r="J352">
        <v>0.65990000000000004</v>
      </c>
      <c r="L352" t="s">
        <v>381</v>
      </c>
      <c r="M352">
        <v>0.65990000000000004</v>
      </c>
      <c r="O352" s="17" t="s">
        <v>246</v>
      </c>
      <c r="P352" s="219">
        <v>0.49199999999999999</v>
      </c>
      <c r="S352" s="424" t="s">
        <v>378</v>
      </c>
      <c r="T352" s="219">
        <v>0.48749999999999999</v>
      </c>
    </row>
    <row r="353" spans="1:20" ht="15.75" thickBot="1" x14ac:dyDescent="0.3">
      <c r="A353" t="str">
        <f t="shared" si="5"/>
        <v/>
      </c>
      <c r="B353" t="s">
        <v>381</v>
      </c>
      <c r="D353" t="s">
        <v>381</v>
      </c>
      <c r="E353">
        <v>0.65990000000000004</v>
      </c>
      <c r="F353">
        <v>100</v>
      </c>
      <c r="I353" t="s">
        <v>382</v>
      </c>
      <c r="J353">
        <v>0.30590000000000001</v>
      </c>
      <c r="L353" t="s">
        <v>382</v>
      </c>
      <c r="M353">
        <v>0.30590000000000001</v>
      </c>
      <c r="O353" s="18" t="s">
        <v>430</v>
      </c>
      <c r="P353" s="220">
        <v>173</v>
      </c>
      <c r="S353" s="425"/>
      <c r="T353" s="220">
        <v>173</v>
      </c>
    </row>
    <row r="354" spans="1:20" x14ac:dyDescent="0.25">
      <c r="A354" t="str">
        <f t="shared" si="5"/>
        <v/>
      </c>
      <c r="B354" t="s">
        <v>382</v>
      </c>
      <c r="D354" t="s">
        <v>382</v>
      </c>
      <c r="E354">
        <v>0.30590000000000001</v>
      </c>
      <c r="F354">
        <v>243</v>
      </c>
      <c r="J354">
        <v>12</v>
      </c>
      <c r="M354">
        <v>9</v>
      </c>
      <c r="O354" s="424" t="s">
        <v>199</v>
      </c>
      <c r="P354" s="219">
        <v>0.4919</v>
      </c>
      <c r="S354" s="424" t="s">
        <v>293</v>
      </c>
      <c r="T354" s="219">
        <v>0.48649999999999999</v>
      </c>
    </row>
    <row r="355" spans="1:20" ht="15.75" thickBot="1" x14ac:dyDescent="0.3">
      <c r="J355">
        <v>29</v>
      </c>
      <c r="M355">
        <v>22</v>
      </c>
      <c r="O355" s="425"/>
      <c r="P355" s="220">
        <v>174</v>
      </c>
      <c r="S355" s="425"/>
      <c r="T355" s="220">
        <v>174</v>
      </c>
    </row>
    <row r="356" spans="1:20" x14ac:dyDescent="0.25">
      <c r="J356">
        <v>32</v>
      </c>
      <c r="M356">
        <v>25</v>
      </c>
      <c r="O356" s="424" t="s">
        <v>284</v>
      </c>
      <c r="P356" s="219">
        <v>0.49149999999999999</v>
      </c>
      <c r="S356" s="424" t="s">
        <v>288</v>
      </c>
      <c r="T356" s="219">
        <v>0.48649999999999999</v>
      </c>
    </row>
    <row r="357" spans="1:20" ht="15.75" thickBot="1" x14ac:dyDescent="0.3">
      <c r="J357">
        <v>35</v>
      </c>
      <c r="M357">
        <v>27</v>
      </c>
      <c r="O357" s="425"/>
      <c r="P357" s="220">
        <v>175</v>
      </c>
      <c r="S357" s="425"/>
      <c r="T357" s="220">
        <v>175</v>
      </c>
    </row>
    <row r="358" spans="1:20" ht="15.75" thickBot="1" x14ac:dyDescent="0.3">
      <c r="J358">
        <v>36</v>
      </c>
      <c r="M358">
        <v>28</v>
      </c>
      <c r="O358" s="14" t="s">
        <v>22</v>
      </c>
      <c r="P358" s="16" t="s">
        <v>393</v>
      </c>
      <c r="S358" s="14" t="s">
        <v>22</v>
      </c>
      <c r="T358" s="16" t="s">
        <v>393</v>
      </c>
    </row>
    <row r="359" spans="1:20" x14ac:dyDescent="0.25">
      <c r="J359">
        <v>37</v>
      </c>
      <c r="M359">
        <v>30</v>
      </c>
      <c r="O359" s="424" t="s">
        <v>178</v>
      </c>
      <c r="P359" s="219">
        <v>0.49130000000000001</v>
      </c>
      <c r="S359" s="424" t="s">
        <v>276</v>
      </c>
      <c r="T359" s="219">
        <v>0.48530000000000001</v>
      </c>
    </row>
    <row r="360" spans="1:20" ht="15.75" thickBot="1" x14ac:dyDescent="0.3">
      <c r="J360">
        <v>40</v>
      </c>
      <c r="M360">
        <v>33</v>
      </c>
      <c r="O360" s="425"/>
      <c r="P360" s="220">
        <v>176</v>
      </c>
      <c r="S360" s="425"/>
      <c r="T360" s="220">
        <v>176</v>
      </c>
    </row>
    <row r="361" spans="1:20" x14ac:dyDescent="0.25">
      <c r="J361">
        <v>41</v>
      </c>
      <c r="M361">
        <v>34</v>
      </c>
      <c r="O361" s="424" t="s">
        <v>148</v>
      </c>
      <c r="P361" s="219">
        <v>0.4909</v>
      </c>
      <c r="S361" s="424" t="s">
        <v>354</v>
      </c>
      <c r="T361" s="219">
        <v>0.48530000000000001</v>
      </c>
    </row>
    <row r="362" spans="1:20" ht="15.75" thickBot="1" x14ac:dyDescent="0.3">
      <c r="J362">
        <v>42</v>
      </c>
      <c r="M362">
        <v>36</v>
      </c>
      <c r="O362" s="425"/>
      <c r="P362" s="220">
        <v>177</v>
      </c>
      <c r="S362" s="425"/>
      <c r="T362" s="220">
        <v>177</v>
      </c>
    </row>
    <row r="363" spans="1:20" x14ac:dyDescent="0.25">
      <c r="J363">
        <v>44</v>
      </c>
      <c r="M363">
        <v>38</v>
      </c>
      <c r="O363" s="424" t="s">
        <v>281</v>
      </c>
      <c r="P363" s="219">
        <v>0.48820000000000002</v>
      </c>
      <c r="S363" s="424" t="s">
        <v>349</v>
      </c>
      <c r="T363" s="219">
        <v>0.47899999999999998</v>
      </c>
    </row>
    <row r="364" spans="1:20" ht="15.75" thickBot="1" x14ac:dyDescent="0.3">
      <c r="J364">
        <v>45</v>
      </c>
      <c r="M364">
        <v>39</v>
      </c>
      <c r="O364" s="425"/>
      <c r="P364" s="220">
        <v>178</v>
      </c>
      <c r="S364" s="425"/>
      <c r="T364" s="220">
        <v>178</v>
      </c>
    </row>
    <row r="365" spans="1:20" x14ac:dyDescent="0.25">
      <c r="J365">
        <v>46</v>
      </c>
      <c r="M365">
        <v>42</v>
      </c>
      <c r="O365" s="424" t="s">
        <v>177</v>
      </c>
      <c r="P365" s="219">
        <v>0.4864</v>
      </c>
      <c r="S365" s="424" t="s">
        <v>307</v>
      </c>
      <c r="T365" s="219">
        <v>0.47670000000000001</v>
      </c>
    </row>
    <row r="366" spans="1:20" ht="15.75" thickBot="1" x14ac:dyDescent="0.3">
      <c r="J366">
        <v>47</v>
      </c>
      <c r="M366">
        <v>43</v>
      </c>
      <c r="O366" s="425"/>
      <c r="P366" s="220">
        <v>179</v>
      </c>
      <c r="S366" s="425"/>
      <c r="T366" s="220">
        <v>179</v>
      </c>
    </row>
    <row r="367" spans="1:20" x14ac:dyDescent="0.25">
      <c r="J367">
        <v>48</v>
      </c>
      <c r="M367">
        <v>46</v>
      </c>
      <c r="O367" s="424" t="s">
        <v>307</v>
      </c>
      <c r="P367" s="219">
        <v>0.47670000000000001</v>
      </c>
      <c r="S367" s="424" t="s">
        <v>333</v>
      </c>
      <c r="T367" s="219">
        <v>0.47149999999999997</v>
      </c>
    </row>
    <row r="368" spans="1:20" ht="15.75" thickBot="1" x14ac:dyDescent="0.3">
      <c r="J368">
        <v>50</v>
      </c>
      <c r="M368">
        <v>47</v>
      </c>
      <c r="O368" s="425"/>
      <c r="P368" s="220">
        <v>180</v>
      </c>
      <c r="S368" s="425"/>
      <c r="T368" s="220">
        <v>180</v>
      </c>
    </row>
    <row r="369" spans="10:20" x14ac:dyDescent="0.25">
      <c r="J369">
        <v>51</v>
      </c>
      <c r="M369">
        <v>49</v>
      </c>
      <c r="O369" s="424" t="s">
        <v>283</v>
      </c>
      <c r="P369" s="219">
        <v>0.47370000000000001</v>
      </c>
      <c r="S369" s="424" t="s">
        <v>280</v>
      </c>
      <c r="T369" s="219">
        <v>0.47039999999999998</v>
      </c>
    </row>
    <row r="370" spans="10:20" ht="15.75" thickBot="1" x14ac:dyDescent="0.3">
      <c r="J370">
        <v>52</v>
      </c>
      <c r="M370">
        <v>50</v>
      </c>
      <c r="O370" s="425"/>
      <c r="P370" s="220">
        <v>181</v>
      </c>
      <c r="S370" s="425"/>
      <c r="T370" s="220">
        <v>181</v>
      </c>
    </row>
    <row r="371" spans="10:20" x14ac:dyDescent="0.25">
      <c r="J371">
        <v>54</v>
      </c>
      <c r="M371">
        <v>51</v>
      </c>
      <c r="O371" s="424" t="s">
        <v>276</v>
      </c>
      <c r="P371" s="219">
        <v>0.46899999999999997</v>
      </c>
      <c r="S371" s="424" t="s">
        <v>309</v>
      </c>
      <c r="T371" s="219">
        <v>0.46949999999999997</v>
      </c>
    </row>
    <row r="372" spans="10:20" ht="15.75" thickBot="1" x14ac:dyDescent="0.3">
      <c r="J372">
        <v>58</v>
      </c>
      <c r="M372">
        <v>54</v>
      </c>
      <c r="O372" s="425"/>
      <c r="P372" s="220">
        <v>182</v>
      </c>
      <c r="S372" s="425"/>
      <c r="T372" s="220">
        <v>182</v>
      </c>
    </row>
    <row r="373" spans="10:20" x14ac:dyDescent="0.25">
      <c r="J373">
        <v>60</v>
      </c>
      <c r="M373">
        <v>57</v>
      </c>
      <c r="O373" s="424" t="s">
        <v>297</v>
      </c>
      <c r="P373" s="219">
        <v>0.46639999999999998</v>
      </c>
      <c r="S373" s="424" t="s">
        <v>297</v>
      </c>
      <c r="T373" s="219">
        <v>0.46639999999999998</v>
      </c>
    </row>
    <row r="374" spans="10:20" ht="15.75" thickBot="1" x14ac:dyDescent="0.3">
      <c r="J374">
        <v>62</v>
      </c>
      <c r="M374">
        <v>58</v>
      </c>
      <c r="O374" s="425"/>
      <c r="P374" s="220">
        <v>183</v>
      </c>
      <c r="S374" s="425"/>
      <c r="T374" s="220">
        <v>183</v>
      </c>
    </row>
    <row r="375" spans="10:20" x14ac:dyDescent="0.25">
      <c r="J375">
        <v>64</v>
      </c>
      <c r="M375">
        <v>61</v>
      </c>
      <c r="O375" s="17" t="s">
        <v>232</v>
      </c>
      <c r="P375" s="219">
        <v>0.46579999999999999</v>
      </c>
      <c r="S375" s="424" t="s">
        <v>39</v>
      </c>
      <c r="T375" s="219">
        <v>0.46560000000000001</v>
      </c>
    </row>
    <row r="376" spans="10:20" ht="15.75" thickBot="1" x14ac:dyDescent="0.3">
      <c r="J376">
        <v>66</v>
      </c>
      <c r="M376">
        <v>62</v>
      </c>
      <c r="O376" s="18" t="s">
        <v>427</v>
      </c>
      <c r="P376" s="220">
        <v>184</v>
      </c>
      <c r="S376" s="425"/>
      <c r="T376" s="220">
        <v>184</v>
      </c>
    </row>
    <row r="377" spans="10:20" x14ac:dyDescent="0.25">
      <c r="J377">
        <v>67</v>
      </c>
      <c r="M377">
        <v>64</v>
      </c>
      <c r="O377" s="424" t="s">
        <v>196</v>
      </c>
      <c r="P377" s="219">
        <v>0.46439999999999998</v>
      </c>
      <c r="S377" s="424" t="s">
        <v>196</v>
      </c>
      <c r="T377" s="219">
        <v>0.46439999999999998</v>
      </c>
    </row>
    <row r="378" spans="10:20" ht="15.75" thickBot="1" x14ac:dyDescent="0.3">
      <c r="J378">
        <v>69</v>
      </c>
      <c r="M378">
        <v>65</v>
      </c>
      <c r="O378" s="425"/>
      <c r="P378" s="220">
        <v>185</v>
      </c>
      <c r="S378" s="425"/>
      <c r="T378" s="220">
        <v>185</v>
      </c>
    </row>
    <row r="379" spans="10:20" x14ac:dyDescent="0.25">
      <c r="J379">
        <v>70</v>
      </c>
      <c r="M379">
        <v>66</v>
      </c>
      <c r="O379" s="424" t="s">
        <v>266</v>
      </c>
      <c r="P379" s="219">
        <v>0.46289999999999998</v>
      </c>
      <c r="S379" s="424" t="s">
        <v>356</v>
      </c>
      <c r="T379" s="219">
        <v>0.45929999999999999</v>
      </c>
    </row>
    <row r="380" spans="10:20" ht="15.75" thickBot="1" x14ac:dyDescent="0.3">
      <c r="J380">
        <v>72</v>
      </c>
      <c r="M380">
        <v>67</v>
      </c>
      <c r="O380" s="425"/>
      <c r="P380" s="220">
        <v>186</v>
      </c>
      <c r="S380" s="425"/>
      <c r="T380" s="220">
        <v>186</v>
      </c>
    </row>
    <row r="381" spans="10:20" x14ac:dyDescent="0.25">
      <c r="J381">
        <v>74</v>
      </c>
      <c r="M381">
        <v>68</v>
      </c>
      <c r="O381" s="424" t="s">
        <v>324</v>
      </c>
      <c r="P381" s="219">
        <v>0.4526</v>
      </c>
      <c r="S381" s="424" t="s">
        <v>270</v>
      </c>
      <c r="T381" s="219">
        <v>0.45829999999999999</v>
      </c>
    </row>
    <row r="382" spans="10:20" ht="15.75" thickBot="1" x14ac:dyDescent="0.3">
      <c r="J382">
        <v>76</v>
      </c>
      <c r="M382">
        <v>70</v>
      </c>
      <c r="O382" s="425"/>
      <c r="P382" s="220">
        <v>187</v>
      </c>
      <c r="S382" s="425"/>
      <c r="T382" s="220">
        <v>187</v>
      </c>
    </row>
    <row r="383" spans="10:20" x14ac:dyDescent="0.25">
      <c r="J383">
        <v>77</v>
      </c>
      <c r="M383">
        <v>73</v>
      </c>
      <c r="O383" s="424" t="s">
        <v>109</v>
      </c>
      <c r="P383" s="219">
        <v>0.45119999999999999</v>
      </c>
      <c r="S383" s="424" t="s">
        <v>62</v>
      </c>
      <c r="T383" s="219">
        <v>0.4531</v>
      </c>
    </row>
    <row r="384" spans="10:20" ht="15.75" thickBot="1" x14ac:dyDescent="0.3">
      <c r="J384">
        <v>78</v>
      </c>
      <c r="M384">
        <v>75</v>
      </c>
      <c r="O384" s="425"/>
      <c r="P384" s="220">
        <v>188</v>
      </c>
      <c r="S384" s="425"/>
      <c r="T384" s="220">
        <v>188</v>
      </c>
    </row>
    <row r="385" spans="10:20" x14ac:dyDescent="0.25">
      <c r="J385">
        <v>82</v>
      </c>
      <c r="M385">
        <v>77</v>
      </c>
      <c r="O385" s="424" t="s">
        <v>88</v>
      </c>
      <c r="P385" s="219">
        <v>0.44990000000000002</v>
      </c>
      <c r="S385" s="424" t="s">
        <v>88</v>
      </c>
      <c r="T385" s="219">
        <v>0.45090000000000002</v>
      </c>
    </row>
    <row r="386" spans="10:20" ht="15.75" thickBot="1" x14ac:dyDescent="0.3">
      <c r="J386">
        <v>83</v>
      </c>
      <c r="M386">
        <v>78</v>
      </c>
      <c r="O386" s="425"/>
      <c r="P386" s="220">
        <v>189</v>
      </c>
      <c r="S386" s="425"/>
      <c r="T386" s="220">
        <v>189</v>
      </c>
    </row>
    <row r="387" spans="10:20" x14ac:dyDescent="0.25">
      <c r="J387">
        <v>84</v>
      </c>
      <c r="M387">
        <v>79</v>
      </c>
      <c r="O387" s="424" t="s">
        <v>328</v>
      </c>
      <c r="P387" s="219">
        <v>0.4471</v>
      </c>
      <c r="S387" s="424" t="s">
        <v>217</v>
      </c>
      <c r="T387" s="219">
        <v>0.44929999999999998</v>
      </c>
    </row>
    <row r="388" spans="10:20" ht="15.75" thickBot="1" x14ac:dyDescent="0.3">
      <c r="J388">
        <v>85</v>
      </c>
      <c r="M388">
        <v>81</v>
      </c>
      <c r="O388" s="425"/>
      <c r="P388" s="220">
        <v>190</v>
      </c>
      <c r="S388" s="425"/>
      <c r="T388" s="220">
        <v>190</v>
      </c>
    </row>
    <row r="389" spans="10:20" x14ac:dyDescent="0.25">
      <c r="J389">
        <v>86</v>
      </c>
      <c r="M389">
        <v>82</v>
      </c>
      <c r="O389" s="424" t="s">
        <v>366</v>
      </c>
      <c r="P389" s="219">
        <v>0.44319999999999998</v>
      </c>
      <c r="S389" s="424" t="s">
        <v>328</v>
      </c>
      <c r="T389" s="219">
        <v>0.4471</v>
      </c>
    </row>
    <row r="390" spans="10:20" ht="15.75" thickBot="1" x14ac:dyDescent="0.3">
      <c r="J390">
        <v>87</v>
      </c>
      <c r="M390">
        <v>83</v>
      </c>
      <c r="O390" s="425"/>
      <c r="P390" s="220">
        <v>191</v>
      </c>
      <c r="S390" s="425"/>
      <c r="T390" s="220">
        <v>191</v>
      </c>
    </row>
    <row r="391" spans="10:20" x14ac:dyDescent="0.25">
      <c r="J391">
        <v>88</v>
      </c>
      <c r="M391">
        <v>84</v>
      </c>
      <c r="O391" s="424" t="s">
        <v>58</v>
      </c>
      <c r="P391" s="219">
        <v>0.44169999999999998</v>
      </c>
      <c r="S391" s="424" t="s">
        <v>324</v>
      </c>
      <c r="T391" s="219">
        <v>0.44479999999999997</v>
      </c>
    </row>
    <row r="392" spans="10:20" ht="15.75" thickBot="1" x14ac:dyDescent="0.3">
      <c r="J392">
        <v>89</v>
      </c>
      <c r="M392">
        <v>85</v>
      </c>
      <c r="O392" s="425"/>
      <c r="P392" s="220">
        <v>192</v>
      </c>
      <c r="S392" s="425"/>
      <c r="T392" s="220">
        <v>192</v>
      </c>
    </row>
    <row r="393" spans="10:20" x14ac:dyDescent="0.25">
      <c r="J393">
        <v>90</v>
      </c>
      <c r="M393">
        <v>86</v>
      </c>
      <c r="O393" s="424" t="s">
        <v>387</v>
      </c>
      <c r="P393" s="219">
        <v>0.4375</v>
      </c>
      <c r="S393" s="424" t="s">
        <v>126</v>
      </c>
      <c r="T393" s="219">
        <v>0.44209999999999999</v>
      </c>
    </row>
    <row r="394" spans="10:20" ht="15.75" thickBot="1" x14ac:dyDescent="0.3">
      <c r="J394">
        <v>92</v>
      </c>
      <c r="M394">
        <v>89</v>
      </c>
      <c r="O394" s="425"/>
      <c r="P394" s="220">
        <v>193</v>
      </c>
      <c r="S394" s="425"/>
      <c r="T394" s="220">
        <v>193</v>
      </c>
    </row>
    <row r="395" spans="10:20" x14ac:dyDescent="0.25">
      <c r="J395">
        <v>93</v>
      </c>
      <c r="M395">
        <v>90</v>
      </c>
      <c r="O395" s="424" t="s">
        <v>103</v>
      </c>
      <c r="P395" s="219">
        <v>0.43569999999999998</v>
      </c>
      <c r="S395" s="424" t="s">
        <v>58</v>
      </c>
      <c r="T395" s="219">
        <v>0.44169999999999998</v>
      </c>
    </row>
    <row r="396" spans="10:20" ht="15.75" thickBot="1" x14ac:dyDescent="0.3">
      <c r="J396">
        <v>94</v>
      </c>
      <c r="M396">
        <v>91</v>
      </c>
      <c r="O396" s="425"/>
      <c r="P396" s="220">
        <v>194</v>
      </c>
      <c r="S396" s="425"/>
      <c r="T396" s="220">
        <v>194</v>
      </c>
    </row>
    <row r="397" spans="10:20" x14ac:dyDescent="0.25">
      <c r="J397">
        <v>95</v>
      </c>
      <c r="M397">
        <v>92</v>
      </c>
      <c r="O397" s="424" t="s">
        <v>60</v>
      </c>
      <c r="P397" s="219">
        <v>0.43159999999999998</v>
      </c>
      <c r="S397" s="424" t="s">
        <v>199</v>
      </c>
      <c r="T397" s="219">
        <v>0.43709999999999999</v>
      </c>
    </row>
    <row r="398" spans="10:20" ht="15.75" thickBot="1" x14ac:dyDescent="0.3">
      <c r="J398">
        <v>96</v>
      </c>
      <c r="M398">
        <v>93</v>
      </c>
      <c r="O398" s="425"/>
      <c r="P398" s="220">
        <v>195</v>
      </c>
      <c r="S398" s="425"/>
      <c r="T398" s="220">
        <v>195</v>
      </c>
    </row>
    <row r="399" spans="10:20" x14ac:dyDescent="0.25">
      <c r="J399">
        <v>97</v>
      </c>
      <c r="M399">
        <v>94</v>
      </c>
      <c r="O399" s="17" t="s">
        <v>277</v>
      </c>
      <c r="P399" s="219">
        <v>0.4244</v>
      </c>
      <c r="S399" s="17" t="s">
        <v>113</v>
      </c>
      <c r="T399" s="219">
        <v>0.437</v>
      </c>
    </row>
    <row r="400" spans="10:20" ht="15.75" thickBot="1" x14ac:dyDescent="0.3">
      <c r="J400">
        <v>99</v>
      </c>
      <c r="M400">
        <v>95</v>
      </c>
      <c r="O400" s="18" t="s">
        <v>420</v>
      </c>
      <c r="P400" s="220">
        <v>196</v>
      </c>
      <c r="S400" s="18" t="s">
        <v>427</v>
      </c>
      <c r="T400" s="220">
        <v>196</v>
      </c>
    </row>
    <row r="401" spans="10:20" x14ac:dyDescent="0.25">
      <c r="J401">
        <v>101</v>
      </c>
      <c r="M401">
        <v>96</v>
      </c>
      <c r="O401" s="424" t="s">
        <v>339</v>
      </c>
      <c r="P401" s="219">
        <v>0.42230000000000001</v>
      </c>
      <c r="S401" s="424" t="s">
        <v>103</v>
      </c>
      <c r="T401" s="219">
        <v>0.43240000000000001</v>
      </c>
    </row>
    <row r="402" spans="10:20" ht="15.75" thickBot="1" x14ac:dyDescent="0.3">
      <c r="J402">
        <v>103</v>
      </c>
      <c r="M402">
        <v>97</v>
      </c>
      <c r="O402" s="425"/>
      <c r="P402" s="220">
        <v>197</v>
      </c>
      <c r="S402" s="425"/>
      <c r="T402" s="220">
        <v>197</v>
      </c>
    </row>
    <row r="403" spans="10:20" x14ac:dyDescent="0.25">
      <c r="J403">
        <v>104</v>
      </c>
      <c r="M403">
        <v>99</v>
      </c>
      <c r="O403" s="424" t="s">
        <v>67</v>
      </c>
      <c r="P403" s="219">
        <v>0.41830000000000001</v>
      </c>
      <c r="S403" s="424" t="s">
        <v>339</v>
      </c>
      <c r="T403" s="219">
        <v>0.42230000000000001</v>
      </c>
    </row>
    <row r="404" spans="10:20" ht="15.75" thickBot="1" x14ac:dyDescent="0.3">
      <c r="J404">
        <v>107</v>
      </c>
      <c r="M404">
        <v>100</v>
      </c>
      <c r="O404" s="425"/>
      <c r="P404" s="220">
        <v>198</v>
      </c>
      <c r="S404" s="425"/>
      <c r="T404" s="220">
        <v>198</v>
      </c>
    </row>
    <row r="405" spans="10:20" x14ac:dyDescent="0.25">
      <c r="J405">
        <v>108</v>
      </c>
      <c r="M405">
        <v>101</v>
      </c>
      <c r="O405" s="424" t="s">
        <v>169</v>
      </c>
      <c r="P405" s="219">
        <v>0.41520000000000001</v>
      </c>
      <c r="S405" s="424" t="s">
        <v>387</v>
      </c>
      <c r="T405" s="219">
        <v>0.42180000000000001</v>
      </c>
    </row>
    <row r="406" spans="10:20" ht="15.75" thickBot="1" x14ac:dyDescent="0.3">
      <c r="J406">
        <v>110</v>
      </c>
      <c r="M406">
        <v>103</v>
      </c>
      <c r="O406" s="425"/>
      <c r="P406" s="220">
        <v>199</v>
      </c>
      <c r="S406" s="425"/>
      <c r="T406" s="220">
        <v>199</v>
      </c>
    </row>
    <row r="407" spans="10:20" x14ac:dyDescent="0.25">
      <c r="J407">
        <v>111</v>
      </c>
      <c r="M407">
        <v>104</v>
      </c>
      <c r="O407" s="424" t="s">
        <v>374</v>
      </c>
      <c r="P407" s="219">
        <v>0.41149999999999998</v>
      </c>
      <c r="S407" s="424" t="s">
        <v>169</v>
      </c>
      <c r="T407" s="219">
        <v>0.41520000000000001</v>
      </c>
    </row>
    <row r="408" spans="10:20" ht="15.75" thickBot="1" x14ac:dyDescent="0.3">
      <c r="J408">
        <v>113</v>
      </c>
      <c r="M408">
        <v>105</v>
      </c>
      <c r="O408" s="425"/>
      <c r="P408" s="220">
        <v>200</v>
      </c>
      <c r="S408" s="425"/>
      <c r="T408" s="220">
        <v>200</v>
      </c>
    </row>
    <row r="409" spans="10:20" ht="15.75" thickBot="1" x14ac:dyDescent="0.3">
      <c r="J409">
        <v>114</v>
      </c>
      <c r="M409">
        <v>106</v>
      </c>
      <c r="O409" s="14" t="s">
        <v>22</v>
      </c>
      <c r="P409" s="16" t="s">
        <v>393</v>
      </c>
      <c r="S409" s="14" t="s">
        <v>22</v>
      </c>
      <c r="T409" s="16" t="s">
        <v>393</v>
      </c>
    </row>
    <row r="410" spans="10:20" x14ac:dyDescent="0.25">
      <c r="J410">
        <v>115</v>
      </c>
      <c r="M410">
        <v>107</v>
      </c>
      <c r="O410" s="424" t="s">
        <v>253</v>
      </c>
      <c r="P410" s="219">
        <v>0.41039999999999999</v>
      </c>
      <c r="S410" s="424" t="s">
        <v>374</v>
      </c>
      <c r="T410" s="219">
        <v>0.41149999999999998</v>
      </c>
    </row>
    <row r="411" spans="10:20" ht="15.75" thickBot="1" x14ac:dyDescent="0.3">
      <c r="J411">
        <v>116</v>
      </c>
      <c r="M411">
        <v>108</v>
      </c>
      <c r="O411" s="425"/>
      <c r="P411" s="220">
        <v>201</v>
      </c>
      <c r="S411" s="425"/>
      <c r="T411" s="220">
        <v>201</v>
      </c>
    </row>
    <row r="412" spans="10:20" x14ac:dyDescent="0.25">
      <c r="J412">
        <v>117</v>
      </c>
      <c r="M412">
        <v>109</v>
      </c>
      <c r="O412" s="17" t="s">
        <v>358</v>
      </c>
      <c r="P412" s="219">
        <v>0.40849999999999997</v>
      </c>
      <c r="S412" s="424" t="s">
        <v>253</v>
      </c>
      <c r="T412" s="219">
        <v>0.41039999999999999</v>
      </c>
    </row>
    <row r="413" spans="10:20" ht="15.75" thickBot="1" x14ac:dyDescent="0.3">
      <c r="J413">
        <v>118</v>
      </c>
      <c r="M413">
        <v>112</v>
      </c>
      <c r="O413" s="18" t="s">
        <v>420</v>
      </c>
      <c r="P413" s="220">
        <v>202</v>
      </c>
      <c r="S413" s="425"/>
      <c r="T413" s="220">
        <v>202</v>
      </c>
    </row>
    <row r="414" spans="10:20" x14ac:dyDescent="0.25">
      <c r="J414">
        <v>119</v>
      </c>
      <c r="M414">
        <v>113</v>
      </c>
      <c r="O414" s="424" t="s">
        <v>268</v>
      </c>
      <c r="P414" s="219">
        <v>0.40739999999999998</v>
      </c>
      <c r="S414" s="424" t="s">
        <v>266</v>
      </c>
      <c r="T414" s="219">
        <v>0.40939999999999999</v>
      </c>
    </row>
    <row r="415" spans="10:20" ht="15.75" thickBot="1" x14ac:dyDescent="0.3">
      <c r="J415">
        <v>120</v>
      </c>
      <c r="M415">
        <v>114</v>
      </c>
      <c r="O415" s="425"/>
      <c r="P415" s="220">
        <v>203</v>
      </c>
      <c r="S415" s="425"/>
      <c r="T415" s="220">
        <v>203</v>
      </c>
    </row>
    <row r="416" spans="10:20" x14ac:dyDescent="0.25">
      <c r="J416">
        <v>123</v>
      </c>
      <c r="M416">
        <v>115</v>
      </c>
      <c r="O416" s="424" t="s">
        <v>290</v>
      </c>
      <c r="P416" s="219">
        <v>0.39910000000000001</v>
      </c>
      <c r="S416" s="17" t="s">
        <v>358</v>
      </c>
      <c r="T416" s="219">
        <v>0.40849999999999997</v>
      </c>
    </row>
    <row r="417" spans="10:20" ht="15.75" thickBot="1" x14ac:dyDescent="0.3">
      <c r="J417">
        <v>125</v>
      </c>
      <c r="M417">
        <v>116</v>
      </c>
      <c r="O417" s="425"/>
      <c r="P417" s="220">
        <v>204</v>
      </c>
      <c r="S417" s="18" t="s">
        <v>420</v>
      </c>
      <c r="T417" s="220">
        <v>204</v>
      </c>
    </row>
    <row r="418" spans="10:20" x14ac:dyDescent="0.25">
      <c r="J418">
        <v>126</v>
      </c>
      <c r="M418">
        <v>117</v>
      </c>
      <c r="O418" s="424" t="s">
        <v>120</v>
      </c>
      <c r="P418" s="219">
        <v>0.39779999999999999</v>
      </c>
      <c r="S418" s="424" t="s">
        <v>290</v>
      </c>
      <c r="T418" s="219">
        <v>0.39910000000000001</v>
      </c>
    </row>
    <row r="419" spans="10:20" ht="15.75" thickBot="1" x14ac:dyDescent="0.3">
      <c r="J419">
        <v>127</v>
      </c>
      <c r="M419">
        <v>119</v>
      </c>
      <c r="O419" s="425"/>
      <c r="P419" s="220">
        <v>205</v>
      </c>
      <c r="S419" s="425"/>
      <c r="T419" s="220">
        <v>205</v>
      </c>
    </row>
    <row r="420" spans="10:20" x14ac:dyDescent="0.25">
      <c r="J420">
        <v>128</v>
      </c>
      <c r="M420">
        <v>121</v>
      </c>
      <c r="O420" s="424" t="s">
        <v>270</v>
      </c>
      <c r="P420" s="219">
        <v>0.39679999999999999</v>
      </c>
      <c r="S420" s="424" t="s">
        <v>317</v>
      </c>
      <c r="T420" s="219">
        <v>0.39439999999999997</v>
      </c>
    </row>
    <row r="421" spans="10:20" ht="15.75" thickBot="1" x14ac:dyDescent="0.3">
      <c r="J421">
        <v>129</v>
      </c>
      <c r="M421">
        <v>122</v>
      </c>
      <c r="O421" s="425"/>
      <c r="P421" s="220">
        <v>206</v>
      </c>
      <c r="S421" s="425"/>
      <c r="T421" s="220">
        <v>206</v>
      </c>
    </row>
    <row r="422" spans="10:20" x14ac:dyDescent="0.25">
      <c r="J422">
        <v>130</v>
      </c>
      <c r="M422">
        <v>123</v>
      </c>
      <c r="O422" s="424" t="s">
        <v>317</v>
      </c>
      <c r="P422" s="219">
        <v>0.39439999999999997</v>
      </c>
      <c r="S422" s="424" t="s">
        <v>300</v>
      </c>
      <c r="T422" s="219">
        <v>0.39419999999999999</v>
      </c>
    </row>
    <row r="423" spans="10:20" ht="15.75" thickBot="1" x14ac:dyDescent="0.3">
      <c r="J423">
        <v>131</v>
      </c>
      <c r="M423">
        <v>124</v>
      </c>
      <c r="O423" s="425"/>
      <c r="P423" s="220">
        <v>207</v>
      </c>
      <c r="S423" s="425"/>
      <c r="T423" s="220">
        <v>207</v>
      </c>
    </row>
    <row r="424" spans="10:20" x14ac:dyDescent="0.25">
      <c r="J424">
        <v>132</v>
      </c>
      <c r="M424">
        <v>126</v>
      </c>
      <c r="O424" s="424" t="s">
        <v>245</v>
      </c>
      <c r="P424" s="219">
        <v>0.39290000000000003</v>
      </c>
      <c r="S424" s="424" t="s">
        <v>245</v>
      </c>
      <c r="T424" s="219">
        <v>0.39290000000000003</v>
      </c>
    </row>
    <row r="425" spans="10:20" ht="15.75" thickBot="1" x14ac:dyDescent="0.3">
      <c r="J425">
        <v>133</v>
      </c>
      <c r="M425">
        <v>127</v>
      </c>
      <c r="O425" s="425"/>
      <c r="P425" s="220">
        <v>208</v>
      </c>
      <c r="S425" s="425"/>
      <c r="T425" s="220">
        <v>208</v>
      </c>
    </row>
    <row r="426" spans="10:20" x14ac:dyDescent="0.25">
      <c r="J426">
        <v>134</v>
      </c>
      <c r="M426">
        <v>128</v>
      </c>
      <c r="O426" s="424" t="s">
        <v>36</v>
      </c>
      <c r="P426" s="219">
        <v>0.3911</v>
      </c>
      <c r="S426" s="424" t="s">
        <v>36</v>
      </c>
      <c r="T426" s="219">
        <v>0.3911</v>
      </c>
    </row>
    <row r="427" spans="10:20" ht="15.75" thickBot="1" x14ac:dyDescent="0.3">
      <c r="J427">
        <v>135</v>
      </c>
      <c r="M427">
        <v>129</v>
      </c>
      <c r="O427" s="425"/>
      <c r="P427" s="220">
        <v>209</v>
      </c>
      <c r="S427" s="425"/>
      <c r="T427" s="220">
        <v>209</v>
      </c>
    </row>
    <row r="428" spans="10:20" x14ac:dyDescent="0.25">
      <c r="J428">
        <v>136</v>
      </c>
      <c r="M428">
        <v>131</v>
      </c>
      <c r="O428" s="424" t="s">
        <v>257</v>
      </c>
      <c r="P428" s="219">
        <v>0.38950000000000001</v>
      </c>
      <c r="S428" s="424" t="s">
        <v>60</v>
      </c>
      <c r="T428" s="219">
        <v>0.38950000000000001</v>
      </c>
    </row>
    <row r="429" spans="10:20" ht="15.75" thickBot="1" x14ac:dyDescent="0.3">
      <c r="J429">
        <v>137</v>
      </c>
      <c r="M429">
        <v>132</v>
      </c>
      <c r="O429" s="425"/>
      <c r="P429" s="220">
        <v>210</v>
      </c>
      <c r="S429" s="425"/>
      <c r="T429" s="220">
        <v>210</v>
      </c>
    </row>
    <row r="430" spans="10:20" x14ac:dyDescent="0.25">
      <c r="J430">
        <v>138</v>
      </c>
      <c r="M430">
        <v>133</v>
      </c>
      <c r="O430" s="424" t="s">
        <v>330</v>
      </c>
      <c r="P430" s="219">
        <v>0.37709999999999999</v>
      </c>
      <c r="S430" s="424" t="s">
        <v>52</v>
      </c>
      <c r="T430" s="219">
        <v>0.3871</v>
      </c>
    </row>
    <row r="431" spans="10:20" ht="15.75" thickBot="1" x14ac:dyDescent="0.3">
      <c r="J431">
        <v>139</v>
      </c>
      <c r="M431">
        <v>135</v>
      </c>
      <c r="O431" s="425"/>
      <c r="P431" s="220">
        <v>211</v>
      </c>
      <c r="S431" s="425"/>
      <c r="T431" s="220">
        <v>211</v>
      </c>
    </row>
    <row r="432" spans="10:20" x14ac:dyDescent="0.25">
      <c r="J432">
        <v>140</v>
      </c>
      <c r="M432">
        <v>136</v>
      </c>
      <c r="O432" s="424" t="s">
        <v>336</v>
      </c>
      <c r="P432" s="219">
        <v>0.37</v>
      </c>
      <c r="S432" s="424" t="s">
        <v>338</v>
      </c>
      <c r="T432" s="219">
        <v>0.38690000000000002</v>
      </c>
    </row>
    <row r="433" spans="10:20" ht="15.75" thickBot="1" x14ac:dyDescent="0.3">
      <c r="J433">
        <v>141</v>
      </c>
      <c r="M433">
        <v>137</v>
      </c>
      <c r="O433" s="425"/>
      <c r="P433" s="220">
        <v>212</v>
      </c>
      <c r="S433" s="425"/>
      <c r="T433" s="220">
        <v>212</v>
      </c>
    </row>
    <row r="434" spans="10:20" x14ac:dyDescent="0.25">
      <c r="J434">
        <v>143</v>
      </c>
      <c r="M434">
        <v>138</v>
      </c>
      <c r="O434" s="424" t="s">
        <v>104</v>
      </c>
      <c r="P434" s="219">
        <v>0.36909999999999998</v>
      </c>
      <c r="S434" s="424" t="s">
        <v>120</v>
      </c>
      <c r="T434" s="219">
        <v>0.38540000000000002</v>
      </c>
    </row>
    <row r="435" spans="10:20" ht="15.75" thickBot="1" x14ac:dyDescent="0.3">
      <c r="J435">
        <v>144</v>
      </c>
      <c r="M435">
        <v>139</v>
      </c>
      <c r="O435" s="425"/>
      <c r="P435" s="220">
        <v>213</v>
      </c>
      <c r="S435" s="425"/>
      <c r="T435" s="220">
        <v>213</v>
      </c>
    </row>
    <row r="436" spans="10:20" x14ac:dyDescent="0.25">
      <c r="J436">
        <v>145</v>
      </c>
      <c r="M436">
        <v>140</v>
      </c>
      <c r="O436" s="17" t="s">
        <v>113</v>
      </c>
      <c r="P436" s="219">
        <v>0.36680000000000001</v>
      </c>
      <c r="S436" s="424" t="s">
        <v>336</v>
      </c>
      <c r="T436" s="219">
        <v>0.37</v>
      </c>
    </row>
    <row r="437" spans="10:20" ht="15.75" thickBot="1" x14ac:dyDescent="0.3">
      <c r="J437">
        <v>146</v>
      </c>
      <c r="M437">
        <v>141</v>
      </c>
      <c r="O437" s="18" t="s">
        <v>427</v>
      </c>
      <c r="P437" s="220">
        <v>214</v>
      </c>
      <c r="S437" s="425"/>
      <c r="T437" s="220">
        <v>214</v>
      </c>
    </row>
    <row r="438" spans="10:20" x14ac:dyDescent="0.25">
      <c r="J438">
        <v>147</v>
      </c>
      <c r="M438">
        <v>142</v>
      </c>
      <c r="O438" s="424" t="s">
        <v>92</v>
      </c>
      <c r="P438" s="219">
        <v>0.36459999999999998</v>
      </c>
      <c r="S438" s="424" t="s">
        <v>330</v>
      </c>
      <c r="T438" s="219">
        <v>0.3664</v>
      </c>
    </row>
    <row r="439" spans="10:20" ht="15.75" thickBot="1" x14ac:dyDescent="0.3">
      <c r="J439">
        <v>148</v>
      </c>
      <c r="M439">
        <v>143</v>
      </c>
      <c r="O439" s="425"/>
      <c r="P439" s="220">
        <v>215</v>
      </c>
      <c r="S439" s="425"/>
      <c r="T439" s="220">
        <v>215</v>
      </c>
    </row>
    <row r="440" spans="10:20" x14ac:dyDescent="0.25">
      <c r="J440">
        <v>149</v>
      </c>
      <c r="M440">
        <v>144</v>
      </c>
      <c r="O440" s="424" t="s">
        <v>160</v>
      </c>
      <c r="P440" s="219">
        <v>0.3624</v>
      </c>
      <c r="S440" s="424" t="s">
        <v>92</v>
      </c>
      <c r="T440" s="219">
        <v>0.36459999999999998</v>
      </c>
    </row>
    <row r="441" spans="10:20" ht="15.75" thickBot="1" x14ac:dyDescent="0.3">
      <c r="J441">
        <v>150</v>
      </c>
      <c r="M441">
        <v>145</v>
      </c>
      <c r="O441" s="425"/>
      <c r="P441" s="220">
        <v>216</v>
      </c>
      <c r="S441" s="425"/>
      <c r="T441" s="220">
        <v>216</v>
      </c>
    </row>
    <row r="442" spans="10:20" x14ac:dyDescent="0.25">
      <c r="J442">
        <v>151</v>
      </c>
      <c r="M442">
        <v>146</v>
      </c>
      <c r="O442" s="424" t="s">
        <v>207</v>
      </c>
      <c r="P442" s="219">
        <v>0.36209999999999998</v>
      </c>
      <c r="S442" s="424" t="s">
        <v>160</v>
      </c>
      <c r="T442" s="219">
        <v>0.3624</v>
      </c>
    </row>
    <row r="443" spans="10:20" ht="15.75" thickBot="1" x14ac:dyDescent="0.3">
      <c r="J443">
        <v>153</v>
      </c>
      <c r="M443">
        <v>147</v>
      </c>
      <c r="O443" s="425"/>
      <c r="P443" s="220">
        <v>217</v>
      </c>
      <c r="S443" s="425"/>
      <c r="T443" s="220">
        <v>217</v>
      </c>
    </row>
    <row r="444" spans="10:20" x14ac:dyDescent="0.25">
      <c r="J444">
        <v>155</v>
      </c>
      <c r="M444">
        <v>148</v>
      </c>
      <c r="O444" s="424" t="s">
        <v>349</v>
      </c>
      <c r="P444" s="219">
        <v>0.3609</v>
      </c>
      <c r="S444" s="424" t="s">
        <v>207</v>
      </c>
      <c r="T444" s="219">
        <v>0.36209999999999998</v>
      </c>
    </row>
    <row r="445" spans="10:20" ht="15.75" thickBot="1" x14ac:dyDescent="0.3">
      <c r="J445">
        <v>157</v>
      </c>
      <c r="M445">
        <v>149</v>
      </c>
      <c r="O445" s="425"/>
      <c r="P445" s="220">
        <v>218</v>
      </c>
      <c r="S445" s="425"/>
      <c r="T445" s="220">
        <v>218</v>
      </c>
    </row>
    <row r="446" spans="10:20" x14ac:dyDescent="0.25">
      <c r="J446">
        <v>158</v>
      </c>
      <c r="M446">
        <v>150</v>
      </c>
      <c r="O446" s="424" t="s">
        <v>110</v>
      </c>
      <c r="P446" s="219">
        <v>0.36009999999999998</v>
      </c>
      <c r="S446" s="424" t="s">
        <v>110</v>
      </c>
      <c r="T446" s="219">
        <v>0.36009999999999998</v>
      </c>
    </row>
    <row r="447" spans="10:20" ht="15.75" thickBot="1" x14ac:dyDescent="0.3">
      <c r="J447">
        <v>159</v>
      </c>
      <c r="M447">
        <v>152</v>
      </c>
      <c r="O447" s="425"/>
      <c r="P447" s="220">
        <v>219</v>
      </c>
      <c r="S447" s="425"/>
      <c r="T447" s="220">
        <v>219</v>
      </c>
    </row>
    <row r="448" spans="10:20" x14ac:dyDescent="0.25">
      <c r="J448">
        <v>160</v>
      </c>
      <c r="M448">
        <v>153</v>
      </c>
      <c r="O448" s="424" t="s">
        <v>300</v>
      </c>
      <c r="P448" s="219">
        <v>0.3599</v>
      </c>
      <c r="S448" s="424" t="s">
        <v>135</v>
      </c>
      <c r="T448" s="219">
        <v>0.35880000000000001</v>
      </c>
    </row>
    <row r="449" spans="10:20" ht="15.75" thickBot="1" x14ac:dyDescent="0.3">
      <c r="J449">
        <v>161</v>
      </c>
      <c r="M449">
        <v>155</v>
      </c>
      <c r="O449" s="425"/>
      <c r="P449" s="220">
        <v>220</v>
      </c>
      <c r="S449" s="425"/>
      <c r="T449" s="220">
        <v>220</v>
      </c>
    </row>
    <row r="450" spans="10:20" x14ac:dyDescent="0.25">
      <c r="J450">
        <v>162</v>
      </c>
      <c r="M450">
        <v>156</v>
      </c>
      <c r="O450" s="424" t="s">
        <v>135</v>
      </c>
      <c r="P450" s="219">
        <v>0.35880000000000001</v>
      </c>
      <c r="S450" s="424" t="s">
        <v>296</v>
      </c>
      <c r="T450" s="219">
        <v>0.35449999999999998</v>
      </c>
    </row>
    <row r="451" spans="10:20" ht="15.75" thickBot="1" x14ac:dyDescent="0.3">
      <c r="J451">
        <v>163</v>
      </c>
      <c r="M451">
        <v>158</v>
      </c>
      <c r="O451" s="425"/>
      <c r="P451" s="220">
        <v>221</v>
      </c>
      <c r="S451" s="425"/>
      <c r="T451" s="220">
        <v>221</v>
      </c>
    </row>
    <row r="452" spans="10:20" x14ac:dyDescent="0.25">
      <c r="J452">
        <v>164</v>
      </c>
      <c r="M452">
        <v>160</v>
      </c>
      <c r="O452" s="424" t="s">
        <v>296</v>
      </c>
      <c r="P452" s="219">
        <v>0.35449999999999998</v>
      </c>
      <c r="S452" s="424" t="s">
        <v>225</v>
      </c>
      <c r="T452" s="219">
        <v>0.3543</v>
      </c>
    </row>
    <row r="453" spans="10:20" ht="15.75" thickBot="1" x14ac:dyDescent="0.3">
      <c r="J453">
        <v>165</v>
      </c>
      <c r="M453">
        <v>161</v>
      </c>
      <c r="O453" s="425"/>
      <c r="P453" s="220">
        <v>222</v>
      </c>
      <c r="S453" s="425"/>
      <c r="T453" s="220">
        <v>222</v>
      </c>
    </row>
    <row r="454" spans="10:20" x14ac:dyDescent="0.25">
      <c r="J454">
        <v>166</v>
      </c>
      <c r="M454">
        <v>162</v>
      </c>
      <c r="O454" s="424" t="s">
        <v>225</v>
      </c>
      <c r="P454" s="219">
        <v>0.3543</v>
      </c>
      <c r="S454" s="424" t="s">
        <v>174</v>
      </c>
      <c r="T454" s="219">
        <v>0.35299999999999998</v>
      </c>
    </row>
    <row r="455" spans="10:20" ht="15.75" thickBot="1" x14ac:dyDescent="0.3">
      <c r="J455">
        <v>167</v>
      </c>
      <c r="M455">
        <v>163</v>
      </c>
      <c r="O455" s="425"/>
      <c r="P455" s="220">
        <v>223</v>
      </c>
      <c r="S455" s="425"/>
      <c r="T455" s="220">
        <v>223</v>
      </c>
    </row>
    <row r="456" spans="10:20" x14ac:dyDescent="0.25">
      <c r="J456">
        <v>168</v>
      </c>
      <c r="M456">
        <v>164</v>
      </c>
      <c r="O456" s="424" t="s">
        <v>188</v>
      </c>
      <c r="P456" s="219">
        <v>0.3498</v>
      </c>
      <c r="S456" s="424" t="s">
        <v>355</v>
      </c>
      <c r="T456" s="219">
        <v>0.34660000000000002</v>
      </c>
    </row>
    <row r="457" spans="10:20" ht="15.75" thickBot="1" x14ac:dyDescent="0.3">
      <c r="J457">
        <v>169</v>
      </c>
      <c r="M457">
        <v>165</v>
      </c>
      <c r="O457" s="425"/>
      <c r="P457" s="220">
        <v>224</v>
      </c>
      <c r="S457" s="425"/>
      <c r="T457" s="220">
        <v>224</v>
      </c>
    </row>
    <row r="458" spans="10:20" x14ac:dyDescent="0.25">
      <c r="J458">
        <v>170</v>
      </c>
      <c r="M458">
        <v>167</v>
      </c>
      <c r="O458" s="424" t="s">
        <v>355</v>
      </c>
      <c r="P458" s="219">
        <v>0.34660000000000002</v>
      </c>
      <c r="S458" s="424" t="s">
        <v>45</v>
      </c>
      <c r="T458" s="219">
        <v>0.34439999999999998</v>
      </c>
    </row>
    <row r="459" spans="10:20" ht="15.75" thickBot="1" x14ac:dyDescent="0.3">
      <c r="J459">
        <v>171</v>
      </c>
      <c r="M459">
        <v>168</v>
      </c>
      <c r="O459" s="425"/>
      <c r="P459" s="220">
        <v>225</v>
      </c>
      <c r="S459" s="425"/>
      <c r="T459" s="220">
        <v>225</v>
      </c>
    </row>
    <row r="460" spans="10:20" ht="15.75" thickBot="1" x14ac:dyDescent="0.3">
      <c r="J460">
        <v>172</v>
      </c>
      <c r="M460">
        <v>169</v>
      </c>
      <c r="O460" s="14" t="s">
        <v>22</v>
      </c>
      <c r="P460" s="16" t="s">
        <v>393</v>
      </c>
      <c r="S460" s="14" t="s">
        <v>22</v>
      </c>
      <c r="T460" s="16" t="s">
        <v>393</v>
      </c>
    </row>
    <row r="461" spans="10:20" x14ac:dyDescent="0.25">
      <c r="J461">
        <v>173</v>
      </c>
      <c r="M461">
        <v>170</v>
      </c>
      <c r="O461" s="424" t="s">
        <v>45</v>
      </c>
      <c r="P461" s="219">
        <v>0.34439999999999998</v>
      </c>
      <c r="S461" s="424" t="s">
        <v>172</v>
      </c>
      <c r="T461" s="219">
        <v>0.34179999999999999</v>
      </c>
    </row>
    <row r="462" spans="10:20" ht="15.75" thickBot="1" x14ac:dyDescent="0.3">
      <c r="J462">
        <v>174</v>
      </c>
      <c r="M462">
        <v>171</v>
      </c>
      <c r="O462" s="425"/>
      <c r="P462" s="220">
        <v>226</v>
      </c>
      <c r="S462" s="425"/>
      <c r="T462" s="220">
        <v>226</v>
      </c>
    </row>
    <row r="463" spans="10:20" x14ac:dyDescent="0.25">
      <c r="J463">
        <v>175</v>
      </c>
      <c r="M463">
        <v>172</v>
      </c>
      <c r="O463" s="424" t="s">
        <v>68</v>
      </c>
      <c r="P463" s="219">
        <v>0.34350000000000003</v>
      </c>
      <c r="S463" s="424" t="s">
        <v>341</v>
      </c>
      <c r="T463" s="219">
        <v>0.33639999999999998</v>
      </c>
    </row>
    <row r="464" spans="10:20" ht="15.75" thickBot="1" x14ac:dyDescent="0.3">
      <c r="J464">
        <v>176</v>
      </c>
      <c r="M464">
        <v>174</v>
      </c>
      <c r="O464" s="425"/>
      <c r="P464" s="220">
        <v>227</v>
      </c>
      <c r="S464" s="425"/>
      <c r="T464" s="220">
        <v>227</v>
      </c>
    </row>
    <row r="465" spans="10:20" x14ac:dyDescent="0.25">
      <c r="J465">
        <v>177</v>
      </c>
      <c r="M465">
        <v>175</v>
      </c>
      <c r="O465" s="424" t="s">
        <v>172</v>
      </c>
      <c r="P465" s="219">
        <v>0.34179999999999999</v>
      </c>
      <c r="S465" s="424" t="s">
        <v>68</v>
      </c>
      <c r="T465" s="219">
        <v>0.33360000000000001</v>
      </c>
    </row>
    <row r="466" spans="10:20" ht="15.75" thickBot="1" x14ac:dyDescent="0.3">
      <c r="J466">
        <v>178</v>
      </c>
      <c r="M466">
        <v>176</v>
      </c>
      <c r="O466" s="425"/>
      <c r="P466" s="220">
        <v>228</v>
      </c>
      <c r="S466" s="425"/>
      <c r="T466" s="220">
        <v>228</v>
      </c>
    </row>
    <row r="467" spans="10:20" x14ac:dyDescent="0.25">
      <c r="J467">
        <v>179</v>
      </c>
      <c r="M467">
        <v>177</v>
      </c>
      <c r="O467" s="424" t="s">
        <v>146</v>
      </c>
      <c r="P467" s="219">
        <v>0.33350000000000002</v>
      </c>
      <c r="S467" s="424" t="s">
        <v>138</v>
      </c>
      <c r="T467" s="219">
        <v>0.33139999999999997</v>
      </c>
    </row>
    <row r="468" spans="10:20" ht="15.75" thickBot="1" x14ac:dyDescent="0.3">
      <c r="J468">
        <v>180</v>
      </c>
      <c r="M468">
        <v>178</v>
      </c>
      <c r="O468" s="425"/>
      <c r="P468" s="220">
        <v>229</v>
      </c>
      <c r="S468" s="425"/>
      <c r="T468" s="220">
        <v>229</v>
      </c>
    </row>
    <row r="469" spans="10:20" x14ac:dyDescent="0.25">
      <c r="J469">
        <v>181</v>
      </c>
      <c r="M469">
        <v>179</v>
      </c>
      <c r="O469" s="424" t="s">
        <v>31</v>
      </c>
      <c r="P469" s="219">
        <v>0.33189999999999997</v>
      </c>
      <c r="S469" s="424" t="s">
        <v>304</v>
      </c>
      <c r="T469" s="219">
        <v>0.32669999999999999</v>
      </c>
    </row>
    <row r="470" spans="10:20" ht="15.75" thickBot="1" x14ac:dyDescent="0.3">
      <c r="J470">
        <v>182</v>
      </c>
      <c r="M470">
        <v>180</v>
      </c>
      <c r="O470" s="425"/>
      <c r="P470" s="220">
        <v>230</v>
      </c>
      <c r="S470" s="425"/>
      <c r="T470" s="220">
        <v>230</v>
      </c>
    </row>
    <row r="471" spans="10:20" x14ac:dyDescent="0.25">
      <c r="J471">
        <v>183</v>
      </c>
      <c r="M471">
        <v>181</v>
      </c>
      <c r="O471" s="424" t="s">
        <v>166</v>
      </c>
      <c r="P471" s="219">
        <v>0.33150000000000002</v>
      </c>
      <c r="S471" s="424" t="s">
        <v>67</v>
      </c>
      <c r="T471" s="219">
        <v>0.3236</v>
      </c>
    </row>
    <row r="472" spans="10:20" ht="15.75" thickBot="1" x14ac:dyDescent="0.3">
      <c r="J472">
        <v>184</v>
      </c>
      <c r="M472">
        <v>182</v>
      </c>
      <c r="O472" s="425"/>
      <c r="P472" s="220">
        <v>231</v>
      </c>
      <c r="S472" s="425"/>
      <c r="T472" s="220">
        <v>231</v>
      </c>
    </row>
    <row r="473" spans="10:20" x14ac:dyDescent="0.25">
      <c r="J473">
        <v>185</v>
      </c>
      <c r="M473">
        <v>183</v>
      </c>
      <c r="O473" s="424" t="s">
        <v>51</v>
      </c>
      <c r="P473" s="219">
        <v>0.32679999999999998</v>
      </c>
      <c r="S473" s="424" t="s">
        <v>323</v>
      </c>
      <c r="T473" s="219">
        <v>0.32250000000000001</v>
      </c>
    </row>
    <row r="474" spans="10:20" ht="15.75" thickBot="1" x14ac:dyDescent="0.3">
      <c r="J474">
        <v>186</v>
      </c>
      <c r="M474">
        <v>185</v>
      </c>
      <c r="O474" s="425"/>
      <c r="P474" s="220">
        <v>232</v>
      </c>
      <c r="S474" s="425"/>
      <c r="T474" s="220">
        <v>232</v>
      </c>
    </row>
    <row r="475" spans="10:20" x14ac:dyDescent="0.25">
      <c r="J475">
        <v>187</v>
      </c>
      <c r="M475">
        <v>186</v>
      </c>
      <c r="O475" s="424" t="s">
        <v>236</v>
      </c>
      <c r="P475" s="219">
        <v>0.32540000000000002</v>
      </c>
      <c r="S475" s="424" t="s">
        <v>104</v>
      </c>
      <c r="T475" s="219">
        <v>0.31950000000000001</v>
      </c>
    </row>
    <row r="476" spans="10:20" ht="15.75" thickBot="1" x14ac:dyDescent="0.3">
      <c r="J476">
        <v>188</v>
      </c>
      <c r="M476">
        <v>187</v>
      </c>
      <c r="O476" s="425"/>
      <c r="P476" s="220">
        <v>233</v>
      </c>
      <c r="S476" s="425"/>
      <c r="T476" s="220">
        <v>233</v>
      </c>
    </row>
    <row r="477" spans="10:20" x14ac:dyDescent="0.25">
      <c r="J477">
        <v>189</v>
      </c>
      <c r="M477">
        <v>188</v>
      </c>
      <c r="O477" s="424" t="s">
        <v>124</v>
      </c>
      <c r="P477" s="219">
        <v>0.3241</v>
      </c>
      <c r="S477" s="424" t="s">
        <v>194</v>
      </c>
      <c r="T477" s="219">
        <v>0.3175</v>
      </c>
    </row>
    <row r="478" spans="10:20" ht="15.75" thickBot="1" x14ac:dyDescent="0.3">
      <c r="J478">
        <v>190</v>
      </c>
      <c r="M478">
        <v>189</v>
      </c>
      <c r="O478" s="425"/>
      <c r="P478" s="220">
        <v>234</v>
      </c>
      <c r="S478" s="425"/>
      <c r="T478" s="220">
        <v>234</v>
      </c>
    </row>
    <row r="479" spans="10:20" x14ac:dyDescent="0.25">
      <c r="J479">
        <v>191</v>
      </c>
      <c r="M479">
        <v>190</v>
      </c>
      <c r="O479" s="424" t="s">
        <v>194</v>
      </c>
      <c r="P479" s="219">
        <v>0.3175</v>
      </c>
      <c r="S479" s="424" t="s">
        <v>261</v>
      </c>
      <c r="T479" s="219">
        <v>0.31630000000000003</v>
      </c>
    </row>
    <row r="480" spans="10:20" ht="15.75" thickBot="1" x14ac:dyDescent="0.3">
      <c r="J480">
        <v>192</v>
      </c>
      <c r="M480">
        <v>191</v>
      </c>
      <c r="O480" s="425"/>
      <c r="P480" s="220">
        <v>235</v>
      </c>
      <c r="S480" s="425"/>
      <c r="T480" s="220">
        <v>235</v>
      </c>
    </row>
    <row r="481" spans="10:20" x14ac:dyDescent="0.25">
      <c r="J481">
        <v>193</v>
      </c>
      <c r="M481">
        <v>192</v>
      </c>
      <c r="O481" s="424" t="s">
        <v>174</v>
      </c>
      <c r="P481" s="219">
        <v>0.31690000000000002</v>
      </c>
      <c r="S481" s="424" t="s">
        <v>375</v>
      </c>
      <c r="T481" s="219">
        <v>0.31580000000000003</v>
      </c>
    </row>
    <row r="482" spans="10:20" ht="15.75" thickBot="1" x14ac:dyDescent="0.3">
      <c r="J482">
        <v>194</v>
      </c>
      <c r="M482">
        <v>193</v>
      </c>
      <c r="O482" s="425"/>
      <c r="P482" s="220">
        <v>236</v>
      </c>
      <c r="S482" s="425"/>
      <c r="T482" s="220">
        <v>236</v>
      </c>
    </row>
    <row r="483" spans="10:20" x14ac:dyDescent="0.25">
      <c r="J483">
        <v>195</v>
      </c>
      <c r="M483">
        <v>194</v>
      </c>
      <c r="O483" s="424" t="s">
        <v>261</v>
      </c>
      <c r="P483" s="219">
        <v>0.31630000000000003</v>
      </c>
      <c r="S483" s="424" t="s">
        <v>369</v>
      </c>
      <c r="T483" s="219">
        <v>0.31409999999999999</v>
      </c>
    </row>
    <row r="484" spans="10:20" ht="15.75" thickBot="1" x14ac:dyDescent="0.3">
      <c r="J484">
        <v>197</v>
      </c>
      <c r="M484">
        <v>195</v>
      </c>
      <c r="O484" s="425"/>
      <c r="P484" s="220">
        <v>237</v>
      </c>
      <c r="S484" s="425"/>
      <c r="T484" s="220">
        <v>237</v>
      </c>
    </row>
    <row r="485" spans="10:20" x14ac:dyDescent="0.25">
      <c r="J485">
        <v>198</v>
      </c>
      <c r="M485">
        <v>197</v>
      </c>
      <c r="O485" s="424" t="s">
        <v>375</v>
      </c>
      <c r="P485" s="219">
        <v>0.31580000000000003</v>
      </c>
      <c r="S485" s="424" t="s">
        <v>258</v>
      </c>
      <c r="T485" s="219">
        <v>0.31240000000000001</v>
      </c>
    </row>
    <row r="486" spans="10:20" ht="15.75" thickBot="1" x14ac:dyDescent="0.3">
      <c r="J486">
        <v>199</v>
      </c>
      <c r="M486">
        <v>198</v>
      </c>
      <c r="O486" s="425"/>
      <c r="P486" s="220">
        <v>238</v>
      </c>
      <c r="S486" s="425"/>
      <c r="T486" s="220">
        <v>238</v>
      </c>
    </row>
    <row r="487" spans="10:20" x14ac:dyDescent="0.25">
      <c r="J487">
        <v>200</v>
      </c>
      <c r="M487">
        <v>199</v>
      </c>
      <c r="O487" s="424" t="s">
        <v>369</v>
      </c>
      <c r="P487" s="219">
        <v>0.31409999999999999</v>
      </c>
      <c r="S487" s="424" t="s">
        <v>31</v>
      </c>
      <c r="T487" s="219">
        <v>0.30990000000000001</v>
      </c>
    </row>
    <row r="488" spans="10:20" ht="15.75" thickBot="1" x14ac:dyDescent="0.3">
      <c r="J488">
        <v>201</v>
      </c>
      <c r="M488">
        <v>200</v>
      </c>
      <c r="O488" s="425"/>
      <c r="P488" s="220">
        <v>239</v>
      </c>
      <c r="S488" s="425"/>
      <c r="T488" s="220">
        <v>239</v>
      </c>
    </row>
    <row r="489" spans="10:20" x14ac:dyDescent="0.25">
      <c r="J489">
        <v>202</v>
      </c>
      <c r="M489">
        <v>201</v>
      </c>
      <c r="O489" s="424" t="s">
        <v>341</v>
      </c>
      <c r="P489" s="219">
        <v>0.31280000000000002</v>
      </c>
      <c r="S489" s="424" t="s">
        <v>366</v>
      </c>
      <c r="T489" s="219">
        <v>0.30959999999999999</v>
      </c>
    </row>
    <row r="490" spans="10:20" ht="15.75" thickBot="1" x14ac:dyDescent="0.3">
      <c r="J490">
        <v>203</v>
      </c>
      <c r="M490">
        <v>203</v>
      </c>
      <c r="O490" s="425"/>
      <c r="P490" s="220">
        <v>240</v>
      </c>
      <c r="S490" s="425"/>
      <c r="T490" s="220">
        <v>240</v>
      </c>
    </row>
    <row r="491" spans="10:20" x14ac:dyDescent="0.25">
      <c r="J491">
        <v>205</v>
      </c>
      <c r="M491">
        <v>204</v>
      </c>
      <c r="O491" s="424" t="s">
        <v>258</v>
      </c>
      <c r="P491" s="219">
        <v>0.31240000000000001</v>
      </c>
      <c r="S491" s="424" t="s">
        <v>124</v>
      </c>
      <c r="T491" s="219">
        <v>0.3095</v>
      </c>
    </row>
    <row r="492" spans="10:20" ht="15.75" thickBot="1" x14ac:dyDescent="0.3">
      <c r="J492">
        <v>206</v>
      </c>
      <c r="M492">
        <v>205</v>
      </c>
      <c r="O492" s="425"/>
      <c r="P492" s="220">
        <v>241</v>
      </c>
      <c r="S492" s="425"/>
      <c r="T492" s="220">
        <v>241</v>
      </c>
    </row>
    <row r="493" spans="10:20" x14ac:dyDescent="0.25">
      <c r="J493">
        <v>207</v>
      </c>
      <c r="M493">
        <v>206</v>
      </c>
      <c r="O493" s="424" t="s">
        <v>138</v>
      </c>
      <c r="P493" s="219">
        <v>0.31190000000000001</v>
      </c>
      <c r="S493" s="424" t="s">
        <v>182</v>
      </c>
      <c r="T493" s="219">
        <v>0.30719999999999997</v>
      </c>
    </row>
    <row r="494" spans="10:20" ht="15.75" thickBot="1" x14ac:dyDescent="0.3">
      <c r="J494">
        <v>208</v>
      </c>
      <c r="M494">
        <v>207</v>
      </c>
      <c r="O494" s="425"/>
      <c r="P494" s="220">
        <v>242</v>
      </c>
      <c r="S494" s="425"/>
      <c r="T494" s="220">
        <v>242</v>
      </c>
    </row>
    <row r="495" spans="10:20" x14ac:dyDescent="0.25">
      <c r="J495">
        <v>209</v>
      </c>
      <c r="M495">
        <v>208</v>
      </c>
      <c r="O495" s="424" t="s">
        <v>182</v>
      </c>
      <c r="P495" s="219">
        <v>0.30719999999999997</v>
      </c>
      <c r="S495" s="424" t="s">
        <v>382</v>
      </c>
      <c r="T495" s="219">
        <v>0.30590000000000001</v>
      </c>
    </row>
    <row r="496" spans="10:20" ht="15.75" thickBot="1" x14ac:dyDescent="0.3">
      <c r="J496">
        <v>210</v>
      </c>
      <c r="M496">
        <v>209</v>
      </c>
      <c r="O496" s="425"/>
      <c r="P496" s="220">
        <v>243</v>
      </c>
      <c r="S496" s="425"/>
      <c r="T496" s="220">
        <v>243</v>
      </c>
    </row>
    <row r="497" spans="10:20" x14ac:dyDescent="0.25">
      <c r="J497">
        <v>211</v>
      </c>
      <c r="M497">
        <v>210</v>
      </c>
      <c r="O497" s="424" t="s">
        <v>382</v>
      </c>
      <c r="P497" s="219">
        <v>0.30590000000000001</v>
      </c>
      <c r="S497" s="424" t="s">
        <v>106</v>
      </c>
      <c r="T497" s="219">
        <v>0.30370000000000003</v>
      </c>
    </row>
    <row r="498" spans="10:20" ht="15.75" thickBot="1" x14ac:dyDescent="0.3">
      <c r="J498">
        <v>212</v>
      </c>
      <c r="M498">
        <v>211</v>
      </c>
      <c r="O498" s="425"/>
      <c r="P498" s="220">
        <v>244</v>
      </c>
      <c r="S498" s="425"/>
      <c r="T498" s="220">
        <v>244</v>
      </c>
    </row>
    <row r="499" spans="10:20" x14ac:dyDescent="0.25">
      <c r="J499">
        <v>213</v>
      </c>
      <c r="M499">
        <v>212</v>
      </c>
      <c r="O499" s="424" t="s">
        <v>106</v>
      </c>
      <c r="P499" s="219">
        <v>0.30370000000000003</v>
      </c>
      <c r="S499" s="424" t="s">
        <v>222</v>
      </c>
      <c r="T499" s="219">
        <v>0.30349999999999999</v>
      </c>
    </row>
    <row r="500" spans="10:20" ht="15.75" thickBot="1" x14ac:dyDescent="0.3">
      <c r="J500">
        <v>214</v>
      </c>
      <c r="M500">
        <v>213</v>
      </c>
      <c r="O500" s="425"/>
      <c r="P500" s="220">
        <v>245</v>
      </c>
      <c r="S500" s="425"/>
      <c r="T500" s="220">
        <v>245</v>
      </c>
    </row>
    <row r="501" spans="10:20" x14ac:dyDescent="0.25">
      <c r="J501">
        <v>215</v>
      </c>
      <c r="M501">
        <v>215</v>
      </c>
      <c r="O501" s="424" t="s">
        <v>329</v>
      </c>
      <c r="P501" s="219">
        <v>0.3034</v>
      </c>
      <c r="S501" s="424" t="s">
        <v>329</v>
      </c>
      <c r="T501" s="219">
        <v>0.3034</v>
      </c>
    </row>
    <row r="502" spans="10:20" ht="15.75" thickBot="1" x14ac:dyDescent="0.3">
      <c r="J502">
        <v>216</v>
      </c>
      <c r="M502">
        <v>216</v>
      </c>
      <c r="O502" s="425"/>
      <c r="P502" s="220">
        <v>246</v>
      </c>
      <c r="S502" s="425"/>
      <c r="T502" s="220">
        <v>246</v>
      </c>
    </row>
    <row r="503" spans="10:20" x14ac:dyDescent="0.25">
      <c r="J503">
        <v>217</v>
      </c>
      <c r="M503">
        <v>217</v>
      </c>
      <c r="O503" s="424" t="s">
        <v>66</v>
      </c>
      <c r="P503" s="219">
        <v>0.30020000000000002</v>
      </c>
      <c r="S503" s="424" t="s">
        <v>158</v>
      </c>
      <c r="T503" s="219">
        <v>0.29580000000000001</v>
      </c>
    </row>
    <row r="504" spans="10:20" ht="15.75" thickBot="1" x14ac:dyDescent="0.3">
      <c r="J504">
        <v>218</v>
      </c>
      <c r="M504">
        <v>218</v>
      </c>
      <c r="O504" s="425"/>
      <c r="P504" s="220">
        <v>247</v>
      </c>
      <c r="S504" s="425"/>
      <c r="T504" s="220">
        <v>247</v>
      </c>
    </row>
    <row r="505" spans="10:20" x14ac:dyDescent="0.25">
      <c r="J505">
        <v>219</v>
      </c>
      <c r="M505">
        <v>219</v>
      </c>
      <c r="O505" s="424" t="s">
        <v>209</v>
      </c>
      <c r="P505" s="219">
        <v>0.29730000000000001</v>
      </c>
      <c r="S505" s="424" t="s">
        <v>186</v>
      </c>
      <c r="T505" s="219">
        <v>0.29559999999999997</v>
      </c>
    </row>
    <row r="506" spans="10:20" ht="15.75" thickBot="1" x14ac:dyDescent="0.3">
      <c r="J506">
        <v>220</v>
      </c>
      <c r="M506">
        <v>220</v>
      </c>
      <c r="O506" s="425"/>
      <c r="P506" s="220">
        <v>248</v>
      </c>
      <c r="S506" s="425"/>
      <c r="T506" s="220">
        <v>248</v>
      </c>
    </row>
    <row r="507" spans="10:20" x14ac:dyDescent="0.25">
      <c r="J507">
        <v>221</v>
      </c>
      <c r="M507">
        <v>221</v>
      </c>
      <c r="O507" s="424" t="s">
        <v>158</v>
      </c>
      <c r="P507" s="219">
        <v>0.29580000000000001</v>
      </c>
      <c r="S507" s="424" t="s">
        <v>134</v>
      </c>
      <c r="T507" s="219">
        <v>0.2949</v>
      </c>
    </row>
    <row r="508" spans="10:20" ht="15.75" thickBot="1" x14ac:dyDescent="0.3">
      <c r="J508">
        <v>222</v>
      </c>
      <c r="M508">
        <v>222</v>
      </c>
      <c r="O508" s="425"/>
      <c r="P508" s="220">
        <v>249</v>
      </c>
      <c r="S508" s="425"/>
      <c r="T508" s="220">
        <v>249</v>
      </c>
    </row>
    <row r="509" spans="10:20" x14ac:dyDescent="0.25">
      <c r="J509">
        <v>223</v>
      </c>
      <c r="M509">
        <v>223</v>
      </c>
      <c r="O509" s="424" t="s">
        <v>186</v>
      </c>
      <c r="P509" s="219">
        <v>0.29559999999999997</v>
      </c>
      <c r="S509" s="424" t="s">
        <v>274</v>
      </c>
      <c r="T509" s="219">
        <v>0.29210000000000003</v>
      </c>
    </row>
    <row r="510" spans="10:20" ht="15.75" thickBot="1" x14ac:dyDescent="0.3">
      <c r="J510">
        <v>224</v>
      </c>
      <c r="M510">
        <v>224</v>
      </c>
      <c r="O510" s="425"/>
      <c r="P510" s="220">
        <v>250</v>
      </c>
      <c r="S510" s="425"/>
      <c r="T510" s="220">
        <v>250</v>
      </c>
    </row>
    <row r="511" spans="10:20" ht="15.75" thickBot="1" x14ac:dyDescent="0.3">
      <c r="J511">
        <v>225</v>
      </c>
      <c r="M511">
        <v>225</v>
      </c>
      <c r="O511" s="14" t="s">
        <v>22</v>
      </c>
      <c r="P511" s="16" t="s">
        <v>393</v>
      </c>
      <c r="S511" s="14" t="s">
        <v>22</v>
      </c>
      <c r="T511" s="16" t="s">
        <v>393</v>
      </c>
    </row>
    <row r="512" spans="10:20" x14ac:dyDescent="0.25">
      <c r="J512">
        <v>226</v>
      </c>
      <c r="M512">
        <v>226</v>
      </c>
      <c r="O512" s="424" t="s">
        <v>134</v>
      </c>
      <c r="P512" s="219">
        <v>0.2949</v>
      </c>
      <c r="S512" s="424" t="s">
        <v>210</v>
      </c>
      <c r="T512" s="219">
        <v>0.29170000000000001</v>
      </c>
    </row>
    <row r="513" spans="10:20" ht="15.75" thickBot="1" x14ac:dyDescent="0.3">
      <c r="J513">
        <v>227</v>
      </c>
      <c r="M513">
        <v>227</v>
      </c>
      <c r="O513" s="425"/>
      <c r="P513" s="220">
        <v>251</v>
      </c>
      <c r="S513" s="425"/>
      <c r="T513" s="220">
        <v>251</v>
      </c>
    </row>
    <row r="514" spans="10:20" x14ac:dyDescent="0.25">
      <c r="J514">
        <v>228</v>
      </c>
      <c r="M514">
        <v>228</v>
      </c>
      <c r="O514" s="424" t="s">
        <v>210</v>
      </c>
      <c r="P514" s="217">
        <v>0.29170000000000001</v>
      </c>
      <c r="S514" s="424" t="s">
        <v>271</v>
      </c>
      <c r="T514" s="217">
        <v>0.28849999999999998</v>
      </c>
    </row>
    <row r="515" spans="10:20" ht="15.75" thickBot="1" x14ac:dyDescent="0.3">
      <c r="J515">
        <v>229</v>
      </c>
      <c r="M515">
        <v>229</v>
      </c>
      <c r="O515" s="425"/>
      <c r="P515" s="218">
        <v>252</v>
      </c>
      <c r="S515" s="425"/>
      <c r="T515" s="218">
        <v>252</v>
      </c>
    </row>
    <row r="516" spans="10:20" x14ac:dyDescent="0.25">
      <c r="J516">
        <v>230</v>
      </c>
      <c r="M516">
        <v>230</v>
      </c>
      <c r="O516" s="424" t="s">
        <v>271</v>
      </c>
      <c r="P516" s="221">
        <v>0.28849999999999998</v>
      </c>
      <c r="S516" s="424" t="s">
        <v>144</v>
      </c>
      <c r="T516" s="221">
        <v>0.28720000000000001</v>
      </c>
    </row>
    <row r="517" spans="10:20" ht="15.75" thickBot="1" x14ac:dyDescent="0.3">
      <c r="J517">
        <v>231</v>
      </c>
      <c r="M517">
        <v>231</v>
      </c>
      <c r="O517" s="425"/>
      <c r="P517" s="222">
        <v>253</v>
      </c>
      <c r="S517" s="425"/>
      <c r="T517" s="222">
        <v>253</v>
      </c>
    </row>
    <row r="518" spans="10:20" x14ac:dyDescent="0.25">
      <c r="J518">
        <v>232</v>
      </c>
      <c r="M518">
        <v>232</v>
      </c>
      <c r="O518" s="424" t="s">
        <v>44</v>
      </c>
      <c r="P518" s="223">
        <v>0.28420000000000001</v>
      </c>
      <c r="S518" s="424" t="s">
        <v>146</v>
      </c>
      <c r="T518" s="223">
        <v>0.28360000000000002</v>
      </c>
    </row>
    <row r="519" spans="10:20" ht="15.75" thickBot="1" x14ac:dyDescent="0.3">
      <c r="J519">
        <v>233</v>
      </c>
      <c r="M519">
        <v>233</v>
      </c>
      <c r="O519" s="425"/>
      <c r="P519" s="224">
        <v>254</v>
      </c>
      <c r="S519" s="425"/>
      <c r="T519" s="224">
        <v>254</v>
      </c>
    </row>
    <row r="520" spans="10:20" x14ac:dyDescent="0.25">
      <c r="J520">
        <v>234</v>
      </c>
      <c r="M520">
        <v>234</v>
      </c>
      <c r="O520" s="424" t="s">
        <v>144</v>
      </c>
      <c r="P520" s="225">
        <v>0.2802</v>
      </c>
      <c r="S520" s="424" t="s">
        <v>44</v>
      </c>
      <c r="T520" s="225">
        <v>0.28050000000000003</v>
      </c>
    </row>
    <row r="521" spans="10:20" ht="15.75" thickBot="1" x14ac:dyDescent="0.3">
      <c r="J521">
        <v>235</v>
      </c>
      <c r="M521">
        <v>235</v>
      </c>
      <c r="O521" s="425"/>
      <c r="P521" s="226">
        <v>255</v>
      </c>
      <c r="S521" s="425"/>
      <c r="T521" s="226">
        <v>255</v>
      </c>
    </row>
    <row r="522" spans="10:20" x14ac:dyDescent="0.25">
      <c r="J522">
        <v>236</v>
      </c>
      <c r="M522">
        <v>236</v>
      </c>
      <c r="O522" s="424" t="s">
        <v>82</v>
      </c>
      <c r="P522" s="227">
        <v>0.2797</v>
      </c>
      <c r="S522" s="424" t="s">
        <v>82</v>
      </c>
      <c r="T522" s="227">
        <v>0.2797</v>
      </c>
    </row>
    <row r="523" spans="10:20" ht="15.75" thickBot="1" x14ac:dyDescent="0.3">
      <c r="J523">
        <v>237</v>
      </c>
      <c r="M523">
        <v>237</v>
      </c>
      <c r="O523" s="425"/>
      <c r="P523" s="228">
        <v>256</v>
      </c>
      <c r="S523" s="425"/>
      <c r="T523" s="228">
        <v>256</v>
      </c>
    </row>
    <row r="524" spans="10:20" x14ac:dyDescent="0.25">
      <c r="J524">
        <v>238</v>
      </c>
      <c r="M524">
        <v>238</v>
      </c>
      <c r="O524" s="424" t="s">
        <v>323</v>
      </c>
      <c r="P524" s="229">
        <v>0.27829999999999999</v>
      </c>
      <c r="S524" s="424" t="s">
        <v>311</v>
      </c>
      <c r="T524" s="229">
        <v>0.2777</v>
      </c>
    </row>
    <row r="525" spans="10:20" ht="15.75" thickBot="1" x14ac:dyDescent="0.3">
      <c r="J525">
        <v>239</v>
      </c>
      <c r="M525">
        <v>239</v>
      </c>
      <c r="O525" s="425"/>
      <c r="P525" s="230">
        <v>257</v>
      </c>
      <c r="S525" s="425"/>
      <c r="T525" s="230">
        <v>257</v>
      </c>
    </row>
    <row r="526" spans="10:20" x14ac:dyDescent="0.25">
      <c r="J526">
        <v>240</v>
      </c>
      <c r="M526">
        <v>240</v>
      </c>
      <c r="O526" s="424" t="s">
        <v>311</v>
      </c>
      <c r="P526" s="231">
        <v>0.2777</v>
      </c>
      <c r="S526" s="424" t="s">
        <v>118</v>
      </c>
      <c r="T526" s="231">
        <v>0.27339999999999998</v>
      </c>
    </row>
    <row r="527" spans="10:20" ht="15.75" thickBot="1" x14ac:dyDescent="0.3">
      <c r="J527">
        <v>241</v>
      </c>
      <c r="M527">
        <v>241</v>
      </c>
      <c r="O527" s="425"/>
      <c r="P527" s="232">
        <v>258</v>
      </c>
      <c r="S527" s="425"/>
      <c r="T527" s="232">
        <v>258</v>
      </c>
    </row>
    <row r="528" spans="10:20" x14ac:dyDescent="0.25">
      <c r="J528">
        <v>242</v>
      </c>
      <c r="M528">
        <v>242</v>
      </c>
      <c r="O528" s="424" t="s">
        <v>269</v>
      </c>
      <c r="P528" s="231">
        <v>0.27500000000000002</v>
      </c>
      <c r="S528" s="424" t="s">
        <v>139</v>
      </c>
      <c r="T528" s="231">
        <v>0.27239999999999998</v>
      </c>
    </row>
    <row r="529" spans="10:20" ht="15.75" thickBot="1" x14ac:dyDescent="0.3">
      <c r="J529">
        <v>243</v>
      </c>
      <c r="M529">
        <v>243</v>
      </c>
      <c r="O529" s="425"/>
      <c r="P529" s="232">
        <v>259</v>
      </c>
      <c r="S529" s="425"/>
      <c r="T529" s="232">
        <v>259</v>
      </c>
    </row>
    <row r="530" spans="10:20" x14ac:dyDescent="0.25">
      <c r="J530">
        <v>244</v>
      </c>
      <c r="M530">
        <v>244</v>
      </c>
      <c r="O530" s="424" t="s">
        <v>304</v>
      </c>
      <c r="P530" s="233">
        <v>0.27439999999999998</v>
      </c>
      <c r="S530" s="424" t="s">
        <v>231</v>
      </c>
      <c r="T530" s="233">
        <v>0.2712</v>
      </c>
    </row>
    <row r="531" spans="10:20" ht="15.75" thickBot="1" x14ac:dyDescent="0.3">
      <c r="J531">
        <v>245</v>
      </c>
      <c r="M531">
        <v>245</v>
      </c>
      <c r="O531" s="425"/>
      <c r="P531" s="234">
        <v>260</v>
      </c>
      <c r="S531" s="425"/>
      <c r="T531" s="234">
        <v>260</v>
      </c>
    </row>
    <row r="532" spans="10:20" x14ac:dyDescent="0.25">
      <c r="J532">
        <v>246</v>
      </c>
      <c r="M532">
        <v>246</v>
      </c>
      <c r="O532" s="424" t="s">
        <v>118</v>
      </c>
      <c r="P532" s="235">
        <v>0.27339999999999998</v>
      </c>
      <c r="S532" s="424" t="s">
        <v>215</v>
      </c>
      <c r="T532" s="235">
        <v>0.2707</v>
      </c>
    </row>
    <row r="533" spans="10:20" ht="15.75" thickBot="1" x14ac:dyDescent="0.3">
      <c r="J533">
        <v>247</v>
      </c>
      <c r="M533">
        <v>247</v>
      </c>
      <c r="O533" s="425"/>
      <c r="P533" s="236">
        <v>261</v>
      </c>
      <c r="S533" s="425"/>
      <c r="T533" s="236">
        <v>261</v>
      </c>
    </row>
    <row r="534" spans="10:20" x14ac:dyDescent="0.25">
      <c r="J534">
        <v>248</v>
      </c>
      <c r="M534">
        <v>248</v>
      </c>
      <c r="O534" s="424" t="s">
        <v>338</v>
      </c>
      <c r="P534" s="237">
        <v>0.27339999999999998</v>
      </c>
      <c r="S534" s="424" t="s">
        <v>166</v>
      </c>
      <c r="T534" s="237">
        <v>0.26900000000000002</v>
      </c>
    </row>
    <row r="535" spans="10:20" ht="15.75" thickBot="1" x14ac:dyDescent="0.3">
      <c r="J535">
        <v>249</v>
      </c>
      <c r="M535">
        <v>249</v>
      </c>
      <c r="O535" s="425"/>
      <c r="P535" s="238">
        <v>262</v>
      </c>
      <c r="S535" s="425"/>
      <c r="T535" s="238">
        <v>262</v>
      </c>
    </row>
    <row r="536" spans="10:20" x14ac:dyDescent="0.25">
      <c r="J536">
        <v>250</v>
      </c>
      <c r="M536">
        <v>250</v>
      </c>
      <c r="O536" s="424" t="s">
        <v>139</v>
      </c>
      <c r="P536" s="239">
        <v>0.27239999999999998</v>
      </c>
      <c r="S536" s="424" t="s">
        <v>173</v>
      </c>
      <c r="T536" s="239">
        <v>0.26829999999999998</v>
      </c>
    </row>
    <row r="537" spans="10:20" ht="15.75" thickBot="1" x14ac:dyDescent="0.3">
      <c r="J537">
        <v>251</v>
      </c>
      <c r="M537">
        <v>251</v>
      </c>
      <c r="O537" s="425"/>
      <c r="P537" s="240">
        <v>263</v>
      </c>
      <c r="S537" s="425"/>
      <c r="T537" s="240">
        <v>263</v>
      </c>
    </row>
    <row r="538" spans="10:20" x14ac:dyDescent="0.25">
      <c r="J538">
        <v>252</v>
      </c>
      <c r="M538">
        <v>252</v>
      </c>
      <c r="O538" s="424" t="s">
        <v>231</v>
      </c>
      <c r="P538" s="241">
        <v>0.2712</v>
      </c>
      <c r="S538" s="424" t="s">
        <v>220</v>
      </c>
      <c r="T538" s="241">
        <v>0.26700000000000002</v>
      </c>
    </row>
    <row r="539" spans="10:20" ht="15.75" thickBot="1" x14ac:dyDescent="0.3">
      <c r="J539">
        <v>253</v>
      </c>
      <c r="M539">
        <v>253</v>
      </c>
      <c r="O539" s="425"/>
      <c r="P539" s="242">
        <v>264</v>
      </c>
      <c r="S539" s="425"/>
      <c r="T539" s="242">
        <v>264</v>
      </c>
    </row>
    <row r="540" spans="10:20" x14ac:dyDescent="0.25">
      <c r="J540">
        <v>254</v>
      </c>
      <c r="M540">
        <v>254</v>
      </c>
      <c r="O540" s="424" t="s">
        <v>215</v>
      </c>
      <c r="P540" s="241">
        <v>0.2707</v>
      </c>
      <c r="S540" s="424" t="s">
        <v>362</v>
      </c>
      <c r="T540" s="241">
        <v>0.26629999999999998</v>
      </c>
    </row>
    <row r="541" spans="10:20" ht="15.75" thickBot="1" x14ac:dyDescent="0.3">
      <c r="J541">
        <v>255</v>
      </c>
      <c r="M541">
        <v>255</v>
      </c>
      <c r="O541" s="425"/>
      <c r="P541" s="242">
        <v>265</v>
      </c>
      <c r="S541" s="425"/>
      <c r="T541" s="242">
        <v>265</v>
      </c>
    </row>
    <row r="542" spans="10:20" x14ac:dyDescent="0.25">
      <c r="J542">
        <v>256</v>
      </c>
      <c r="M542">
        <v>256</v>
      </c>
      <c r="O542" s="424" t="s">
        <v>173</v>
      </c>
      <c r="P542" s="243">
        <v>0.26829999999999998</v>
      </c>
      <c r="S542" s="424" t="s">
        <v>185</v>
      </c>
      <c r="T542" s="243">
        <v>0.26600000000000001</v>
      </c>
    </row>
    <row r="543" spans="10:20" ht="15.75" thickBot="1" x14ac:dyDescent="0.3">
      <c r="J543">
        <v>257</v>
      </c>
      <c r="M543">
        <v>257</v>
      </c>
      <c r="O543" s="425"/>
      <c r="P543" s="244">
        <v>266</v>
      </c>
      <c r="S543" s="425"/>
      <c r="T543" s="244">
        <v>266</v>
      </c>
    </row>
    <row r="544" spans="10:20" x14ac:dyDescent="0.25">
      <c r="J544">
        <v>258</v>
      </c>
      <c r="M544">
        <v>258</v>
      </c>
      <c r="O544" s="424" t="s">
        <v>362</v>
      </c>
      <c r="P544" s="245">
        <v>0.26629999999999998</v>
      </c>
      <c r="S544" s="424" t="s">
        <v>209</v>
      </c>
      <c r="T544" s="245">
        <v>0.2591</v>
      </c>
    </row>
    <row r="545" spans="10:20" ht="15.75" thickBot="1" x14ac:dyDescent="0.3">
      <c r="J545">
        <v>259</v>
      </c>
      <c r="M545">
        <v>259</v>
      </c>
      <c r="O545" s="425"/>
      <c r="P545" s="246">
        <v>267</v>
      </c>
      <c r="S545" s="425"/>
      <c r="T545" s="246">
        <v>267</v>
      </c>
    </row>
    <row r="546" spans="10:20" x14ac:dyDescent="0.25">
      <c r="J546">
        <v>260</v>
      </c>
      <c r="M546">
        <v>260</v>
      </c>
      <c r="O546" s="424" t="s">
        <v>185</v>
      </c>
      <c r="P546" s="247">
        <v>0.26600000000000001</v>
      </c>
      <c r="S546" s="424" t="s">
        <v>236</v>
      </c>
      <c r="T546" s="247">
        <v>0.25640000000000002</v>
      </c>
    </row>
    <row r="547" spans="10:20" ht="15.75" thickBot="1" x14ac:dyDescent="0.3">
      <c r="J547">
        <v>261</v>
      </c>
      <c r="M547">
        <v>261</v>
      </c>
      <c r="O547" s="425"/>
      <c r="P547" s="248">
        <v>268</v>
      </c>
      <c r="S547" s="425"/>
      <c r="T547" s="248">
        <v>268</v>
      </c>
    </row>
    <row r="548" spans="10:20" x14ac:dyDescent="0.25">
      <c r="J548">
        <v>262</v>
      </c>
      <c r="M548">
        <v>262</v>
      </c>
      <c r="O548" s="424" t="s">
        <v>322</v>
      </c>
      <c r="P548" s="249">
        <v>0.2626</v>
      </c>
      <c r="S548" s="424" t="s">
        <v>90</v>
      </c>
      <c r="T548" s="249">
        <v>0.25619999999999998</v>
      </c>
    </row>
    <row r="549" spans="10:20" ht="15.75" thickBot="1" x14ac:dyDescent="0.3">
      <c r="J549">
        <v>263</v>
      </c>
      <c r="M549">
        <v>263</v>
      </c>
      <c r="O549" s="425"/>
      <c r="P549" s="250">
        <v>269</v>
      </c>
      <c r="S549" s="425"/>
      <c r="T549" s="250">
        <v>269</v>
      </c>
    </row>
    <row r="550" spans="10:20" x14ac:dyDescent="0.25">
      <c r="J550">
        <v>264</v>
      </c>
      <c r="M550">
        <v>264</v>
      </c>
      <c r="O550" s="424" t="s">
        <v>90</v>
      </c>
      <c r="P550" s="251">
        <v>0.25619999999999998</v>
      </c>
      <c r="S550" s="424" t="s">
        <v>107</v>
      </c>
      <c r="T550" s="251">
        <v>0.254</v>
      </c>
    </row>
    <row r="551" spans="10:20" ht="15.75" thickBot="1" x14ac:dyDescent="0.3">
      <c r="J551">
        <v>265</v>
      </c>
      <c r="M551">
        <v>265</v>
      </c>
      <c r="O551" s="425"/>
      <c r="P551" s="252">
        <v>270</v>
      </c>
      <c r="S551" s="425"/>
      <c r="T551" s="252">
        <v>270</v>
      </c>
    </row>
    <row r="552" spans="10:20" x14ac:dyDescent="0.25">
      <c r="J552">
        <v>266</v>
      </c>
      <c r="M552">
        <v>266</v>
      </c>
      <c r="O552" s="424" t="s">
        <v>107</v>
      </c>
      <c r="P552" s="253">
        <v>0.254</v>
      </c>
      <c r="S552" s="424" t="s">
        <v>71</v>
      </c>
      <c r="T552" s="253">
        <v>0.25269999999999998</v>
      </c>
    </row>
    <row r="553" spans="10:20" ht="15.75" thickBot="1" x14ac:dyDescent="0.3">
      <c r="J553">
        <v>267</v>
      </c>
      <c r="M553">
        <v>267</v>
      </c>
      <c r="O553" s="425"/>
      <c r="P553" s="254">
        <v>271</v>
      </c>
      <c r="S553" s="425"/>
      <c r="T553" s="254">
        <v>271</v>
      </c>
    </row>
    <row r="554" spans="10:20" x14ac:dyDescent="0.25">
      <c r="J554">
        <v>268</v>
      </c>
      <c r="M554">
        <v>268</v>
      </c>
      <c r="O554" s="424" t="s">
        <v>71</v>
      </c>
      <c r="P554" s="255">
        <v>0.25269999999999998</v>
      </c>
      <c r="S554" s="424" t="s">
        <v>234</v>
      </c>
      <c r="T554" s="255">
        <v>0.2475</v>
      </c>
    </row>
    <row r="555" spans="10:20" ht="15.75" thickBot="1" x14ac:dyDescent="0.3">
      <c r="J555">
        <v>269</v>
      </c>
      <c r="M555">
        <v>269</v>
      </c>
      <c r="O555" s="425"/>
      <c r="P555" s="256">
        <v>272</v>
      </c>
      <c r="S555" s="425"/>
      <c r="T555" s="256">
        <v>272</v>
      </c>
    </row>
    <row r="556" spans="10:20" x14ac:dyDescent="0.25">
      <c r="J556">
        <v>270</v>
      </c>
      <c r="M556">
        <v>270</v>
      </c>
      <c r="O556" s="424" t="s">
        <v>274</v>
      </c>
      <c r="P556" s="257">
        <v>0.24740000000000001</v>
      </c>
      <c r="S556" s="424" t="s">
        <v>156</v>
      </c>
      <c r="T556" s="257">
        <v>0.24660000000000001</v>
      </c>
    </row>
    <row r="557" spans="10:20" ht="15.75" thickBot="1" x14ac:dyDescent="0.3">
      <c r="J557">
        <v>271</v>
      </c>
      <c r="M557">
        <v>271</v>
      </c>
      <c r="O557" s="425"/>
      <c r="P557" s="258">
        <v>273</v>
      </c>
      <c r="S557" s="425"/>
      <c r="T557" s="258">
        <v>273</v>
      </c>
    </row>
    <row r="558" spans="10:20" x14ac:dyDescent="0.25">
      <c r="J558">
        <v>272</v>
      </c>
      <c r="M558">
        <v>272</v>
      </c>
      <c r="O558" s="424" t="s">
        <v>156</v>
      </c>
      <c r="P558" s="259">
        <v>0.24660000000000001</v>
      </c>
      <c r="S558" s="424" t="s">
        <v>372</v>
      </c>
      <c r="T558" s="259">
        <v>0.24529999999999999</v>
      </c>
    </row>
    <row r="559" spans="10:20" ht="15.75" thickBot="1" x14ac:dyDescent="0.3">
      <c r="J559">
        <v>273</v>
      </c>
      <c r="M559">
        <v>273</v>
      </c>
      <c r="O559" s="425"/>
      <c r="P559" s="260">
        <v>274</v>
      </c>
      <c r="S559" s="425"/>
      <c r="T559" s="260">
        <v>274</v>
      </c>
    </row>
    <row r="560" spans="10:20" x14ac:dyDescent="0.25">
      <c r="J560">
        <v>274</v>
      </c>
      <c r="M560">
        <v>274</v>
      </c>
      <c r="O560" s="424" t="s">
        <v>372</v>
      </c>
      <c r="P560" s="261">
        <v>0.24529999999999999</v>
      </c>
      <c r="S560" s="424" t="s">
        <v>250</v>
      </c>
      <c r="T560" s="261">
        <v>0.24460000000000001</v>
      </c>
    </row>
    <row r="561" spans="10:20" ht="15.75" thickBot="1" x14ac:dyDescent="0.3">
      <c r="J561">
        <v>275</v>
      </c>
      <c r="M561">
        <v>275</v>
      </c>
      <c r="O561" s="425"/>
      <c r="P561" s="262">
        <v>275</v>
      </c>
      <c r="S561" s="425"/>
      <c r="T561" s="262">
        <v>275</v>
      </c>
    </row>
    <row r="562" spans="10:20" ht="15.75" thickBot="1" x14ac:dyDescent="0.3">
      <c r="J562">
        <v>276</v>
      </c>
      <c r="M562">
        <v>276</v>
      </c>
      <c r="O562" s="14" t="s">
        <v>22</v>
      </c>
      <c r="P562" s="16" t="s">
        <v>393</v>
      </c>
      <c r="S562" s="14" t="s">
        <v>22</v>
      </c>
      <c r="T562" s="16" t="s">
        <v>393</v>
      </c>
    </row>
    <row r="563" spans="10:20" x14ac:dyDescent="0.25">
      <c r="J563">
        <v>277</v>
      </c>
      <c r="M563">
        <v>277</v>
      </c>
      <c r="O563" s="424" t="s">
        <v>222</v>
      </c>
      <c r="P563" s="263">
        <v>0.2447</v>
      </c>
      <c r="S563" s="424" t="s">
        <v>326</v>
      </c>
      <c r="T563" s="263">
        <v>0.24</v>
      </c>
    </row>
    <row r="564" spans="10:20" ht="15.75" thickBot="1" x14ac:dyDescent="0.3">
      <c r="J564">
        <v>278</v>
      </c>
      <c r="M564">
        <v>278</v>
      </c>
      <c r="O564" s="425"/>
      <c r="P564" s="264">
        <v>276</v>
      </c>
      <c r="S564" s="425"/>
      <c r="T564" s="264">
        <v>276</v>
      </c>
    </row>
    <row r="565" spans="10:20" x14ac:dyDescent="0.25">
      <c r="J565">
        <v>279</v>
      </c>
      <c r="M565">
        <v>279</v>
      </c>
      <c r="O565" s="424" t="s">
        <v>250</v>
      </c>
      <c r="P565" s="265">
        <v>0.24460000000000001</v>
      </c>
      <c r="S565" s="424" t="s">
        <v>227</v>
      </c>
      <c r="T565" s="265">
        <v>0.2382</v>
      </c>
    </row>
    <row r="566" spans="10:20" ht="15.75" thickBot="1" x14ac:dyDescent="0.3">
      <c r="J566">
        <v>280</v>
      </c>
      <c r="M566">
        <v>280</v>
      </c>
      <c r="O566" s="425"/>
      <c r="P566" s="266">
        <v>277</v>
      </c>
      <c r="S566" s="425"/>
      <c r="T566" s="266">
        <v>277</v>
      </c>
    </row>
    <row r="567" spans="10:20" x14ac:dyDescent="0.25">
      <c r="J567">
        <v>281</v>
      </c>
      <c r="M567">
        <v>281</v>
      </c>
      <c r="O567" s="424" t="s">
        <v>326</v>
      </c>
      <c r="P567" s="267">
        <v>0.24</v>
      </c>
      <c r="S567" s="424" t="s">
        <v>226</v>
      </c>
      <c r="T567" s="267">
        <v>0.23649999999999999</v>
      </c>
    </row>
    <row r="568" spans="10:20" ht="15.75" thickBot="1" x14ac:dyDescent="0.3">
      <c r="J568">
        <v>282</v>
      </c>
      <c r="M568">
        <v>282</v>
      </c>
      <c r="O568" s="425"/>
      <c r="P568" s="268">
        <v>278</v>
      </c>
      <c r="S568" s="425"/>
      <c r="T568" s="268">
        <v>278</v>
      </c>
    </row>
    <row r="569" spans="10:20" x14ac:dyDescent="0.25">
      <c r="J569">
        <v>283</v>
      </c>
      <c r="M569">
        <v>283</v>
      </c>
      <c r="O569" s="424" t="s">
        <v>226</v>
      </c>
      <c r="P569" s="269">
        <v>0.23910000000000001</v>
      </c>
      <c r="S569" s="424" t="s">
        <v>99</v>
      </c>
      <c r="T569" s="269">
        <v>0.2364</v>
      </c>
    </row>
    <row r="570" spans="10:20" ht="15.75" thickBot="1" x14ac:dyDescent="0.3">
      <c r="J570">
        <v>284</v>
      </c>
      <c r="M570">
        <v>284</v>
      </c>
      <c r="O570" s="425"/>
      <c r="P570" s="270">
        <v>279</v>
      </c>
      <c r="S570" s="425"/>
      <c r="T570" s="270">
        <v>279</v>
      </c>
    </row>
    <row r="571" spans="10:20" x14ac:dyDescent="0.25">
      <c r="J571">
        <v>285</v>
      </c>
      <c r="M571">
        <v>285</v>
      </c>
      <c r="O571" s="424" t="s">
        <v>227</v>
      </c>
      <c r="P571" s="271">
        <v>0.2382</v>
      </c>
      <c r="S571" s="424" t="s">
        <v>95</v>
      </c>
      <c r="T571" s="271">
        <v>0.23419999999999999</v>
      </c>
    </row>
    <row r="572" spans="10:20" ht="15.75" thickBot="1" x14ac:dyDescent="0.3">
      <c r="J572">
        <v>286</v>
      </c>
      <c r="M572">
        <v>286</v>
      </c>
      <c r="O572" s="425"/>
      <c r="P572" s="272">
        <v>280</v>
      </c>
      <c r="S572" s="425"/>
      <c r="T572" s="272">
        <v>280</v>
      </c>
    </row>
    <row r="573" spans="10:20" x14ac:dyDescent="0.25">
      <c r="J573">
        <v>287</v>
      </c>
      <c r="M573">
        <v>287</v>
      </c>
      <c r="O573" s="424" t="s">
        <v>83</v>
      </c>
      <c r="P573" s="273">
        <v>0.23769999999999999</v>
      </c>
      <c r="S573" s="424" t="s">
        <v>51</v>
      </c>
      <c r="T573" s="273">
        <v>0.22950000000000001</v>
      </c>
    </row>
    <row r="574" spans="10:20" ht="15.75" thickBot="1" x14ac:dyDescent="0.3">
      <c r="J574">
        <v>288</v>
      </c>
      <c r="M574">
        <v>288</v>
      </c>
      <c r="O574" s="425"/>
      <c r="P574" s="274">
        <v>281</v>
      </c>
      <c r="S574" s="425"/>
      <c r="T574" s="274">
        <v>281</v>
      </c>
    </row>
    <row r="575" spans="10:20" x14ac:dyDescent="0.25">
      <c r="J575">
        <v>289</v>
      </c>
      <c r="M575">
        <v>289</v>
      </c>
      <c r="O575" s="424" t="s">
        <v>99</v>
      </c>
      <c r="P575" s="275">
        <v>0.2364</v>
      </c>
      <c r="S575" s="424" t="s">
        <v>191</v>
      </c>
      <c r="T575" s="275">
        <v>0.22919999999999999</v>
      </c>
    </row>
    <row r="576" spans="10:20" ht="15.75" thickBot="1" x14ac:dyDescent="0.3">
      <c r="J576">
        <v>290</v>
      </c>
      <c r="M576">
        <v>290</v>
      </c>
      <c r="O576" s="425"/>
      <c r="P576" s="276">
        <v>282</v>
      </c>
      <c r="S576" s="425"/>
      <c r="T576" s="276">
        <v>282</v>
      </c>
    </row>
    <row r="577" spans="10:20" x14ac:dyDescent="0.25">
      <c r="J577">
        <v>291</v>
      </c>
      <c r="M577">
        <v>291</v>
      </c>
      <c r="O577" s="424" t="s">
        <v>95</v>
      </c>
      <c r="P577" s="277">
        <v>0.23419999999999999</v>
      </c>
      <c r="S577" s="424" t="s">
        <v>224</v>
      </c>
      <c r="T577" s="277">
        <v>0.22770000000000001</v>
      </c>
    </row>
    <row r="578" spans="10:20" ht="15.75" thickBot="1" x14ac:dyDescent="0.3">
      <c r="J578">
        <v>292</v>
      </c>
      <c r="M578">
        <v>292</v>
      </c>
      <c r="O578" s="425"/>
      <c r="P578" s="278">
        <v>283</v>
      </c>
      <c r="S578" s="425"/>
      <c r="T578" s="278">
        <v>283</v>
      </c>
    </row>
    <row r="579" spans="10:20" x14ac:dyDescent="0.25">
      <c r="J579">
        <v>293</v>
      </c>
      <c r="M579">
        <v>293</v>
      </c>
      <c r="O579" s="424" t="s">
        <v>224</v>
      </c>
      <c r="P579" s="279">
        <v>0.22770000000000001</v>
      </c>
      <c r="S579" s="424" t="s">
        <v>66</v>
      </c>
      <c r="T579" s="279">
        <v>0.22289999999999999</v>
      </c>
    </row>
    <row r="580" spans="10:20" ht="15.75" thickBot="1" x14ac:dyDescent="0.3">
      <c r="J580">
        <v>294</v>
      </c>
      <c r="M580">
        <v>294</v>
      </c>
      <c r="O580" s="425"/>
      <c r="P580" s="280">
        <v>284</v>
      </c>
      <c r="S580" s="425"/>
      <c r="T580" s="280">
        <v>284</v>
      </c>
    </row>
    <row r="581" spans="10:20" x14ac:dyDescent="0.25">
      <c r="J581">
        <v>295</v>
      </c>
      <c r="M581">
        <v>295</v>
      </c>
      <c r="O581" s="424" t="s">
        <v>367</v>
      </c>
      <c r="P581" s="281">
        <v>0.2261</v>
      </c>
      <c r="S581" s="424" t="s">
        <v>275</v>
      </c>
      <c r="T581" s="281">
        <v>0.2177</v>
      </c>
    </row>
    <row r="582" spans="10:20" ht="15.75" thickBot="1" x14ac:dyDescent="0.3">
      <c r="J582">
        <v>296</v>
      </c>
      <c r="M582">
        <v>296</v>
      </c>
      <c r="O582" s="425"/>
      <c r="P582" s="282">
        <v>285</v>
      </c>
      <c r="S582" s="425"/>
      <c r="T582" s="282">
        <v>285</v>
      </c>
    </row>
    <row r="583" spans="10:20" x14ac:dyDescent="0.25">
      <c r="J583">
        <v>297</v>
      </c>
      <c r="M583">
        <v>297</v>
      </c>
      <c r="O583" s="424" t="s">
        <v>191</v>
      </c>
      <c r="P583" s="283">
        <v>0.22559999999999999</v>
      </c>
      <c r="S583" s="424" t="s">
        <v>111</v>
      </c>
      <c r="T583" s="283">
        <v>0.21729999999999999</v>
      </c>
    </row>
    <row r="584" spans="10:20" ht="15.75" thickBot="1" x14ac:dyDescent="0.3">
      <c r="J584">
        <v>298</v>
      </c>
      <c r="M584">
        <v>298</v>
      </c>
      <c r="O584" s="425"/>
      <c r="P584" s="284">
        <v>286</v>
      </c>
      <c r="S584" s="425"/>
      <c r="T584" s="284">
        <v>286</v>
      </c>
    </row>
    <row r="585" spans="10:20" x14ac:dyDescent="0.25">
      <c r="J585">
        <v>299</v>
      </c>
      <c r="M585">
        <v>299</v>
      </c>
      <c r="O585" s="424" t="s">
        <v>275</v>
      </c>
      <c r="P585" s="285">
        <v>0.2177</v>
      </c>
      <c r="S585" s="424" t="s">
        <v>386</v>
      </c>
      <c r="T585" s="285">
        <v>0.20960000000000001</v>
      </c>
    </row>
    <row r="586" spans="10:20" ht="15.75" thickBot="1" x14ac:dyDescent="0.3">
      <c r="J586">
        <v>300</v>
      </c>
      <c r="M586">
        <v>300</v>
      </c>
      <c r="O586" s="425"/>
      <c r="P586" s="286">
        <v>287</v>
      </c>
      <c r="S586" s="425"/>
      <c r="T586" s="286">
        <v>287</v>
      </c>
    </row>
    <row r="587" spans="10:20" x14ac:dyDescent="0.25">
      <c r="J587">
        <v>301</v>
      </c>
      <c r="M587">
        <v>301</v>
      </c>
      <c r="O587" s="424" t="s">
        <v>111</v>
      </c>
      <c r="P587" s="287">
        <v>0.21729999999999999</v>
      </c>
      <c r="S587" s="424" t="s">
        <v>269</v>
      </c>
      <c r="T587" s="287">
        <v>0.2092</v>
      </c>
    </row>
    <row r="588" spans="10:20" ht="15.75" thickBot="1" x14ac:dyDescent="0.3">
      <c r="J588">
        <v>302</v>
      </c>
      <c r="M588">
        <v>302</v>
      </c>
      <c r="O588" s="425"/>
      <c r="P588" s="288">
        <v>288</v>
      </c>
      <c r="S588" s="425"/>
      <c r="T588" s="288">
        <v>288</v>
      </c>
    </row>
    <row r="589" spans="10:20" x14ac:dyDescent="0.25">
      <c r="J589">
        <v>303</v>
      </c>
      <c r="M589">
        <v>303</v>
      </c>
      <c r="O589" s="424" t="s">
        <v>114</v>
      </c>
      <c r="P589" s="289">
        <v>0.20619999999999999</v>
      </c>
      <c r="S589" s="424" t="s">
        <v>379</v>
      </c>
      <c r="T589" s="289">
        <v>0.2069</v>
      </c>
    </row>
    <row r="590" spans="10:20" ht="15.75" thickBot="1" x14ac:dyDescent="0.3">
      <c r="J590">
        <v>304</v>
      </c>
      <c r="M590">
        <v>304</v>
      </c>
      <c r="O590" s="425"/>
      <c r="P590" s="290">
        <v>289</v>
      </c>
      <c r="S590" s="425"/>
      <c r="T590" s="290">
        <v>289</v>
      </c>
    </row>
    <row r="591" spans="10:20" x14ac:dyDescent="0.25">
      <c r="J591">
        <v>305</v>
      </c>
      <c r="M591">
        <v>305</v>
      </c>
      <c r="O591" s="424" t="s">
        <v>132</v>
      </c>
      <c r="P591" s="291">
        <v>0.19950000000000001</v>
      </c>
      <c r="S591" s="424" t="s">
        <v>72</v>
      </c>
      <c r="T591" s="291">
        <v>0.19869999999999999</v>
      </c>
    </row>
    <row r="592" spans="10:20" ht="15.75" thickBot="1" x14ac:dyDescent="0.3">
      <c r="J592">
        <v>306</v>
      </c>
      <c r="M592">
        <v>306</v>
      </c>
      <c r="O592" s="425"/>
      <c r="P592" s="292">
        <v>290</v>
      </c>
      <c r="S592" s="425"/>
      <c r="T592" s="292">
        <v>290</v>
      </c>
    </row>
    <row r="593" spans="10:20" x14ac:dyDescent="0.25">
      <c r="J593">
        <v>307</v>
      </c>
      <c r="M593">
        <v>307</v>
      </c>
      <c r="O593" s="424" t="s">
        <v>149</v>
      </c>
      <c r="P593" s="293">
        <v>0.1986</v>
      </c>
      <c r="S593" s="424" t="s">
        <v>149</v>
      </c>
      <c r="T593" s="293">
        <v>0.1986</v>
      </c>
    </row>
    <row r="594" spans="10:20" ht="15.75" thickBot="1" x14ac:dyDescent="0.3">
      <c r="J594">
        <v>308</v>
      </c>
      <c r="M594">
        <v>308</v>
      </c>
      <c r="O594" s="425"/>
      <c r="P594" s="294">
        <v>291</v>
      </c>
      <c r="S594" s="425"/>
      <c r="T594" s="294">
        <v>291</v>
      </c>
    </row>
    <row r="595" spans="10:20" x14ac:dyDescent="0.25">
      <c r="J595">
        <v>310</v>
      </c>
      <c r="M595">
        <v>309</v>
      </c>
      <c r="O595" s="424" t="s">
        <v>141</v>
      </c>
      <c r="P595" s="295">
        <v>0.1953</v>
      </c>
      <c r="S595" s="424" t="s">
        <v>132</v>
      </c>
      <c r="T595" s="295">
        <v>0.1956</v>
      </c>
    </row>
    <row r="596" spans="10:20" ht="15.75" thickBot="1" x14ac:dyDescent="0.3">
      <c r="J596">
        <v>311</v>
      </c>
      <c r="M596">
        <v>310</v>
      </c>
      <c r="O596" s="425"/>
      <c r="P596" s="296">
        <v>292</v>
      </c>
      <c r="S596" s="425"/>
      <c r="T596" s="296">
        <v>292</v>
      </c>
    </row>
    <row r="597" spans="10:20" x14ac:dyDescent="0.25">
      <c r="J597">
        <v>312</v>
      </c>
      <c r="M597">
        <v>311</v>
      </c>
      <c r="O597" s="424" t="s">
        <v>234</v>
      </c>
      <c r="P597" s="297">
        <v>0.19389999999999999</v>
      </c>
      <c r="S597" s="424" t="s">
        <v>141</v>
      </c>
      <c r="T597" s="297">
        <v>0.1953</v>
      </c>
    </row>
    <row r="598" spans="10:20" ht="15.75" thickBot="1" x14ac:dyDescent="0.3">
      <c r="J598">
        <v>313</v>
      </c>
      <c r="M598">
        <v>312</v>
      </c>
      <c r="O598" s="425"/>
      <c r="P598" s="298">
        <v>293</v>
      </c>
      <c r="S598" s="425"/>
      <c r="T598" s="298">
        <v>293</v>
      </c>
    </row>
    <row r="599" spans="10:20" x14ac:dyDescent="0.25">
      <c r="J599">
        <v>314</v>
      </c>
      <c r="M599">
        <v>313</v>
      </c>
      <c r="O599" s="424" t="s">
        <v>77</v>
      </c>
      <c r="P599" s="299">
        <v>0.19359999999999999</v>
      </c>
      <c r="S599" s="424" t="s">
        <v>77</v>
      </c>
      <c r="T599" s="299">
        <v>0.19359999999999999</v>
      </c>
    </row>
    <row r="600" spans="10:20" ht="15.75" thickBot="1" x14ac:dyDescent="0.3">
      <c r="J600">
        <v>315</v>
      </c>
      <c r="M600">
        <v>314</v>
      </c>
      <c r="O600" s="425"/>
      <c r="P600" s="300">
        <v>294</v>
      </c>
      <c r="S600" s="425"/>
      <c r="T600" s="300">
        <v>294</v>
      </c>
    </row>
    <row r="601" spans="10:20" x14ac:dyDescent="0.25">
      <c r="J601">
        <v>316</v>
      </c>
      <c r="M601">
        <v>315</v>
      </c>
      <c r="O601" s="424" t="s">
        <v>167</v>
      </c>
      <c r="P601" s="301">
        <v>0.193</v>
      </c>
      <c r="S601" s="424" t="s">
        <v>167</v>
      </c>
      <c r="T601" s="301">
        <v>0.193</v>
      </c>
    </row>
    <row r="602" spans="10:20" ht="15.75" thickBot="1" x14ac:dyDescent="0.3">
      <c r="J602">
        <v>317</v>
      </c>
      <c r="M602">
        <v>316</v>
      </c>
      <c r="O602" s="425"/>
      <c r="P602" s="302">
        <v>295</v>
      </c>
      <c r="S602" s="425"/>
      <c r="T602" s="302">
        <v>295</v>
      </c>
    </row>
    <row r="603" spans="10:20" x14ac:dyDescent="0.25">
      <c r="J603">
        <v>318</v>
      </c>
      <c r="M603">
        <v>317</v>
      </c>
      <c r="O603" s="424" t="s">
        <v>200</v>
      </c>
      <c r="P603" s="303">
        <v>0.19259999999999999</v>
      </c>
      <c r="S603" s="424" t="s">
        <v>200</v>
      </c>
      <c r="T603" s="303">
        <v>0.19259999999999999</v>
      </c>
    </row>
    <row r="604" spans="10:20" ht="15.75" thickBot="1" x14ac:dyDescent="0.3">
      <c r="J604">
        <v>319</v>
      </c>
      <c r="M604">
        <v>318</v>
      </c>
      <c r="O604" s="425"/>
      <c r="P604" s="304">
        <v>296</v>
      </c>
      <c r="S604" s="425"/>
      <c r="T604" s="304">
        <v>296</v>
      </c>
    </row>
    <row r="605" spans="10:20" x14ac:dyDescent="0.25">
      <c r="J605">
        <v>320</v>
      </c>
      <c r="M605">
        <v>319</v>
      </c>
      <c r="O605" s="424" t="s">
        <v>386</v>
      </c>
      <c r="P605" s="305">
        <v>0.19089999999999999</v>
      </c>
      <c r="S605" s="424" t="s">
        <v>175</v>
      </c>
      <c r="T605" s="305">
        <v>0.18740000000000001</v>
      </c>
    </row>
    <row r="606" spans="10:20" ht="15.75" thickBot="1" x14ac:dyDescent="0.3">
      <c r="J606">
        <v>321</v>
      </c>
      <c r="M606">
        <v>320</v>
      </c>
      <c r="O606" s="425"/>
      <c r="P606" s="306">
        <v>297</v>
      </c>
      <c r="S606" s="425"/>
      <c r="T606" s="306">
        <v>297</v>
      </c>
    </row>
    <row r="607" spans="10:20" x14ac:dyDescent="0.25">
      <c r="J607">
        <v>322</v>
      </c>
      <c r="M607">
        <v>321</v>
      </c>
      <c r="O607" s="424" t="s">
        <v>175</v>
      </c>
      <c r="P607" s="307">
        <v>0.18740000000000001</v>
      </c>
      <c r="S607" s="424" t="s">
        <v>367</v>
      </c>
      <c r="T607" s="307">
        <v>0.18740000000000001</v>
      </c>
    </row>
    <row r="608" spans="10:20" ht="15.75" thickBot="1" x14ac:dyDescent="0.3">
      <c r="J608">
        <v>323</v>
      </c>
      <c r="M608">
        <v>322</v>
      </c>
      <c r="O608" s="425"/>
      <c r="P608" s="308">
        <v>298</v>
      </c>
      <c r="S608" s="425"/>
      <c r="T608" s="308">
        <v>298</v>
      </c>
    </row>
    <row r="609" spans="10:20" x14ac:dyDescent="0.25">
      <c r="J609">
        <v>324</v>
      </c>
      <c r="M609">
        <v>323</v>
      </c>
      <c r="O609" s="424" t="s">
        <v>220</v>
      </c>
      <c r="P609" s="309">
        <v>0.1867</v>
      </c>
      <c r="S609" s="424" t="s">
        <v>306</v>
      </c>
      <c r="T609" s="309">
        <v>0.18340000000000001</v>
      </c>
    </row>
    <row r="610" spans="10:20" ht="15.75" thickBot="1" x14ac:dyDescent="0.3">
      <c r="J610">
        <v>325</v>
      </c>
      <c r="M610">
        <v>324</v>
      </c>
      <c r="O610" s="425"/>
      <c r="P610" s="310">
        <v>299</v>
      </c>
      <c r="S610" s="425"/>
      <c r="T610" s="310">
        <v>299</v>
      </c>
    </row>
    <row r="611" spans="10:20" x14ac:dyDescent="0.25">
      <c r="J611">
        <v>326</v>
      </c>
      <c r="M611">
        <v>326</v>
      </c>
      <c r="O611" s="424" t="s">
        <v>379</v>
      </c>
      <c r="P611" s="311">
        <v>0.1855</v>
      </c>
      <c r="S611" s="424" t="s">
        <v>83</v>
      </c>
      <c r="T611" s="311">
        <v>0.18290000000000001</v>
      </c>
    </row>
    <row r="612" spans="10:20" ht="15.75" thickBot="1" x14ac:dyDescent="0.3">
      <c r="J612">
        <v>327</v>
      </c>
      <c r="M612">
        <v>327</v>
      </c>
      <c r="O612" s="425"/>
      <c r="P612" s="312">
        <v>300</v>
      </c>
      <c r="S612" s="425"/>
      <c r="T612" s="312">
        <v>300</v>
      </c>
    </row>
    <row r="613" spans="10:20" ht="15.75" thickBot="1" x14ac:dyDescent="0.3">
      <c r="J613">
        <v>328</v>
      </c>
      <c r="M613">
        <v>328</v>
      </c>
      <c r="O613" s="14" t="s">
        <v>22</v>
      </c>
      <c r="P613" s="16" t="s">
        <v>393</v>
      </c>
      <c r="S613" s="14" t="s">
        <v>22</v>
      </c>
      <c r="T613" s="16" t="s">
        <v>393</v>
      </c>
    </row>
    <row r="614" spans="10:20" x14ac:dyDescent="0.25">
      <c r="J614">
        <v>329</v>
      </c>
      <c r="M614">
        <v>329</v>
      </c>
      <c r="O614" s="424" t="s">
        <v>306</v>
      </c>
      <c r="P614" s="313">
        <v>0.18340000000000001</v>
      </c>
      <c r="S614" s="424" t="s">
        <v>322</v>
      </c>
      <c r="T614" s="313">
        <v>0.1825</v>
      </c>
    </row>
    <row r="615" spans="10:20" ht="15.75" thickBot="1" x14ac:dyDescent="0.3">
      <c r="J615">
        <v>330</v>
      </c>
      <c r="M615">
        <v>330</v>
      </c>
      <c r="O615" s="425"/>
      <c r="P615" s="314">
        <v>301</v>
      </c>
      <c r="S615" s="425"/>
      <c r="T615" s="314">
        <v>301</v>
      </c>
    </row>
    <row r="616" spans="10:20" x14ac:dyDescent="0.25">
      <c r="J616">
        <v>331</v>
      </c>
      <c r="M616">
        <v>331</v>
      </c>
      <c r="O616" s="424" t="s">
        <v>335</v>
      </c>
      <c r="P616" s="315">
        <v>0.1825</v>
      </c>
      <c r="S616" s="424" t="s">
        <v>212</v>
      </c>
      <c r="T616" s="315">
        <v>0.17449999999999999</v>
      </c>
    </row>
    <row r="617" spans="10:20" ht="15.75" thickBot="1" x14ac:dyDescent="0.3">
      <c r="J617">
        <v>332</v>
      </c>
      <c r="M617">
        <v>332</v>
      </c>
      <c r="O617" s="425"/>
      <c r="P617" s="316">
        <v>302</v>
      </c>
      <c r="S617" s="425"/>
      <c r="T617" s="316">
        <v>302</v>
      </c>
    </row>
    <row r="618" spans="10:20" x14ac:dyDescent="0.25">
      <c r="J618">
        <v>333</v>
      </c>
      <c r="M618">
        <v>333</v>
      </c>
      <c r="O618" s="424" t="s">
        <v>212</v>
      </c>
      <c r="P618" s="317">
        <v>0.17449999999999999</v>
      </c>
      <c r="S618" s="424" t="s">
        <v>344</v>
      </c>
      <c r="T618" s="317">
        <v>0.1741</v>
      </c>
    </row>
    <row r="619" spans="10:20" ht="15.75" thickBot="1" x14ac:dyDescent="0.3">
      <c r="J619">
        <v>334</v>
      </c>
      <c r="M619">
        <v>334</v>
      </c>
      <c r="O619" s="425"/>
      <c r="P619" s="318">
        <v>303</v>
      </c>
      <c r="S619" s="425"/>
      <c r="T619" s="318">
        <v>303</v>
      </c>
    </row>
    <row r="620" spans="10:20" x14ac:dyDescent="0.25">
      <c r="J620">
        <v>335</v>
      </c>
      <c r="M620">
        <v>335</v>
      </c>
      <c r="O620" s="424" t="s">
        <v>344</v>
      </c>
      <c r="P620" s="319">
        <v>0.1741</v>
      </c>
      <c r="S620" s="424" t="s">
        <v>101</v>
      </c>
      <c r="T620" s="319">
        <v>0.17199999999999999</v>
      </c>
    </row>
    <row r="621" spans="10:20" ht="15.75" thickBot="1" x14ac:dyDescent="0.3">
      <c r="J621">
        <v>336</v>
      </c>
      <c r="M621">
        <v>336</v>
      </c>
      <c r="O621" s="425"/>
      <c r="P621" s="320">
        <v>304</v>
      </c>
      <c r="S621" s="425"/>
      <c r="T621" s="320">
        <v>304</v>
      </c>
    </row>
    <row r="622" spans="10:20" x14ac:dyDescent="0.25">
      <c r="J622">
        <v>337</v>
      </c>
      <c r="M622">
        <v>337</v>
      </c>
      <c r="O622" s="424" t="s">
        <v>101</v>
      </c>
      <c r="P622" s="321">
        <v>0.17199999999999999</v>
      </c>
      <c r="S622" s="424" t="s">
        <v>279</v>
      </c>
      <c r="T622" s="321">
        <v>0.1704</v>
      </c>
    </row>
    <row r="623" spans="10:20" ht="15.75" thickBot="1" x14ac:dyDescent="0.3">
      <c r="J623">
        <v>338</v>
      </c>
      <c r="M623">
        <v>338</v>
      </c>
      <c r="O623" s="425"/>
      <c r="P623" s="322">
        <v>305</v>
      </c>
      <c r="S623" s="425"/>
      <c r="T623" s="322">
        <v>305</v>
      </c>
    </row>
    <row r="624" spans="10:20" x14ac:dyDescent="0.25">
      <c r="J624">
        <v>339</v>
      </c>
      <c r="M624">
        <v>339</v>
      </c>
      <c r="O624" s="424" t="s">
        <v>279</v>
      </c>
      <c r="P624" s="323">
        <v>0.1704</v>
      </c>
      <c r="S624" s="424" t="s">
        <v>116</v>
      </c>
      <c r="T624" s="323">
        <v>0.16950000000000001</v>
      </c>
    </row>
    <row r="625" spans="10:20" ht="15.75" thickBot="1" x14ac:dyDescent="0.3">
      <c r="J625">
        <v>340</v>
      </c>
      <c r="M625">
        <v>340</v>
      </c>
      <c r="O625" s="425"/>
      <c r="P625" s="324">
        <v>306</v>
      </c>
      <c r="S625" s="425"/>
      <c r="T625" s="324">
        <v>306</v>
      </c>
    </row>
    <row r="626" spans="10:20" x14ac:dyDescent="0.25">
      <c r="J626">
        <v>341</v>
      </c>
      <c r="M626">
        <v>341</v>
      </c>
      <c r="O626" s="424" t="s">
        <v>116</v>
      </c>
      <c r="P626" s="325">
        <v>0.16950000000000001</v>
      </c>
      <c r="S626" s="424" t="s">
        <v>370</v>
      </c>
      <c r="T626" s="325">
        <v>0.16750000000000001</v>
      </c>
    </row>
    <row r="627" spans="10:20" ht="15.75" thickBot="1" x14ac:dyDescent="0.3">
      <c r="J627">
        <v>342</v>
      </c>
      <c r="M627">
        <v>342</v>
      </c>
      <c r="O627" s="425"/>
      <c r="P627" s="326">
        <v>307</v>
      </c>
      <c r="S627" s="425"/>
      <c r="T627" s="326">
        <v>307</v>
      </c>
    </row>
    <row r="628" spans="10:20" x14ac:dyDescent="0.25">
      <c r="J628">
        <v>343</v>
      </c>
      <c r="M628">
        <v>343</v>
      </c>
      <c r="O628" s="424" t="s">
        <v>370</v>
      </c>
      <c r="P628" s="327">
        <v>0.16750000000000001</v>
      </c>
      <c r="S628" s="424" t="s">
        <v>272</v>
      </c>
      <c r="T628" s="327">
        <v>0.16739999999999999</v>
      </c>
    </row>
    <row r="629" spans="10:20" ht="15.75" thickBot="1" x14ac:dyDescent="0.3">
      <c r="J629">
        <v>344</v>
      </c>
      <c r="M629">
        <v>344</v>
      </c>
      <c r="O629" s="425"/>
      <c r="P629" s="328">
        <v>308</v>
      </c>
      <c r="S629" s="425"/>
      <c r="T629" s="328">
        <v>308</v>
      </c>
    </row>
    <row r="630" spans="10:20" x14ac:dyDescent="0.25">
      <c r="J630">
        <v>345</v>
      </c>
      <c r="M630">
        <v>345</v>
      </c>
      <c r="O630" s="424" t="s">
        <v>272</v>
      </c>
      <c r="P630" s="329">
        <v>0.16739999999999999</v>
      </c>
      <c r="S630" s="17" t="s">
        <v>230</v>
      </c>
      <c r="T630" s="329">
        <v>0.16589999999999999</v>
      </c>
    </row>
    <row r="631" spans="10:20" ht="15.75" thickBot="1" x14ac:dyDescent="0.3">
      <c r="J631">
        <v>346</v>
      </c>
      <c r="M631">
        <v>346</v>
      </c>
      <c r="O631" s="425"/>
      <c r="P631" s="330">
        <v>309</v>
      </c>
      <c r="S631" s="18" t="s">
        <v>429</v>
      </c>
      <c r="T631" s="330">
        <v>309</v>
      </c>
    </row>
    <row r="632" spans="10:20" x14ac:dyDescent="0.25">
      <c r="J632">
        <v>347</v>
      </c>
      <c r="M632">
        <v>347</v>
      </c>
      <c r="O632" s="424" t="s">
        <v>259</v>
      </c>
      <c r="P632" s="331">
        <v>0.1636</v>
      </c>
      <c r="S632" s="424" t="s">
        <v>59</v>
      </c>
      <c r="T632" s="331">
        <v>0.16020000000000001</v>
      </c>
    </row>
    <row r="633" spans="10:20" ht="15.75" thickBot="1" x14ac:dyDescent="0.3">
      <c r="J633">
        <v>348</v>
      </c>
      <c r="M633">
        <v>348</v>
      </c>
      <c r="O633" s="425"/>
      <c r="P633" s="332">
        <v>310</v>
      </c>
      <c r="S633" s="425"/>
      <c r="T633" s="332">
        <v>310</v>
      </c>
    </row>
    <row r="634" spans="10:20" x14ac:dyDescent="0.25">
      <c r="J634">
        <v>349</v>
      </c>
      <c r="M634">
        <v>349</v>
      </c>
      <c r="O634" s="424" t="s">
        <v>72</v>
      </c>
      <c r="P634" s="333">
        <v>0.16350000000000001</v>
      </c>
      <c r="S634" s="424" t="s">
        <v>291</v>
      </c>
      <c r="T634" s="333">
        <v>0.1593</v>
      </c>
    </row>
    <row r="635" spans="10:20" ht="15.75" thickBot="1" x14ac:dyDescent="0.3">
      <c r="J635">
        <v>350</v>
      </c>
      <c r="M635">
        <v>350</v>
      </c>
      <c r="O635" s="425"/>
      <c r="P635" s="334">
        <v>311</v>
      </c>
      <c r="S635" s="425"/>
      <c r="T635" s="334">
        <v>311</v>
      </c>
    </row>
    <row r="636" spans="10:20" x14ac:dyDescent="0.25">
      <c r="J636">
        <v>351</v>
      </c>
      <c r="M636">
        <v>351</v>
      </c>
      <c r="O636" s="424" t="s">
        <v>59</v>
      </c>
      <c r="P636" s="335">
        <v>0.16020000000000001</v>
      </c>
      <c r="S636" s="424" t="s">
        <v>219</v>
      </c>
      <c r="T636" s="335">
        <v>0.15840000000000001</v>
      </c>
    </row>
    <row r="637" spans="10:20" ht="15.75" thickBot="1" x14ac:dyDescent="0.3">
      <c r="J637">
        <v>352</v>
      </c>
      <c r="M637">
        <v>352</v>
      </c>
      <c r="O637" s="425"/>
      <c r="P637" s="336">
        <v>312</v>
      </c>
      <c r="S637" s="425"/>
      <c r="T637" s="336">
        <v>312</v>
      </c>
    </row>
    <row r="638" spans="10:20" x14ac:dyDescent="0.25">
      <c r="J638">
        <v>353</v>
      </c>
      <c r="M638">
        <v>353</v>
      </c>
      <c r="O638" s="424" t="s">
        <v>291</v>
      </c>
      <c r="P638" s="337">
        <v>0.1593</v>
      </c>
      <c r="S638" s="424" t="s">
        <v>65</v>
      </c>
      <c r="T638" s="337">
        <v>0.15840000000000001</v>
      </c>
    </row>
    <row r="639" spans="10:20" ht="15.75" thickBot="1" x14ac:dyDescent="0.3">
      <c r="O639" s="425"/>
      <c r="P639" s="338">
        <v>313</v>
      </c>
      <c r="S639" s="425"/>
      <c r="T639" s="338">
        <v>313</v>
      </c>
    </row>
    <row r="640" spans="10:20" x14ac:dyDescent="0.25">
      <c r="O640" s="424" t="s">
        <v>219</v>
      </c>
      <c r="P640" s="339">
        <v>0.15840000000000001</v>
      </c>
      <c r="S640" s="424" t="s">
        <v>114</v>
      </c>
      <c r="T640" s="339">
        <v>0.15709999999999999</v>
      </c>
    </row>
    <row r="641" spans="15:20" ht="15.75" thickBot="1" x14ac:dyDescent="0.3">
      <c r="O641" s="425"/>
      <c r="P641" s="340">
        <v>314</v>
      </c>
      <c r="S641" s="425"/>
      <c r="T641" s="340">
        <v>314</v>
      </c>
    </row>
    <row r="642" spans="15:20" x14ac:dyDescent="0.25">
      <c r="O642" s="424" t="s">
        <v>65</v>
      </c>
      <c r="P642" s="341">
        <v>0.15840000000000001</v>
      </c>
      <c r="S642" s="424" t="s">
        <v>259</v>
      </c>
      <c r="T642" s="341">
        <v>0.15620000000000001</v>
      </c>
    </row>
    <row r="643" spans="15:20" ht="15.75" thickBot="1" x14ac:dyDescent="0.3">
      <c r="O643" s="425"/>
      <c r="P643" s="342">
        <v>315</v>
      </c>
      <c r="S643" s="425"/>
      <c r="T643" s="342">
        <v>315</v>
      </c>
    </row>
    <row r="644" spans="15:20" x14ac:dyDescent="0.25">
      <c r="O644" s="424" t="s">
        <v>43</v>
      </c>
      <c r="P644" s="343">
        <v>0.15440000000000001</v>
      </c>
      <c r="S644" s="424" t="s">
        <v>335</v>
      </c>
      <c r="T644" s="343">
        <v>0.15240000000000001</v>
      </c>
    </row>
    <row r="645" spans="15:20" ht="15.75" thickBot="1" x14ac:dyDescent="0.3">
      <c r="O645" s="425"/>
      <c r="P645" s="344">
        <v>316</v>
      </c>
      <c r="S645" s="425"/>
      <c r="T645" s="344">
        <v>316</v>
      </c>
    </row>
    <row r="646" spans="15:20" x14ac:dyDescent="0.25">
      <c r="O646" s="424" t="s">
        <v>152</v>
      </c>
      <c r="P646" s="345">
        <v>0.151</v>
      </c>
      <c r="S646" s="424" t="s">
        <v>152</v>
      </c>
      <c r="T646" s="345">
        <v>0.151</v>
      </c>
    </row>
    <row r="647" spans="15:20" ht="15.75" thickBot="1" x14ac:dyDescent="0.3">
      <c r="O647" s="425"/>
      <c r="P647" s="346">
        <v>317</v>
      </c>
      <c r="S647" s="425"/>
      <c r="T647" s="346">
        <v>317</v>
      </c>
    </row>
    <row r="648" spans="15:20" x14ac:dyDescent="0.25">
      <c r="O648" s="424" t="s">
        <v>340</v>
      </c>
      <c r="P648" s="347">
        <v>0.1489</v>
      </c>
      <c r="S648" s="424" t="s">
        <v>340</v>
      </c>
      <c r="T648" s="347">
        <v>0.14799999999999999</v>
      </c>
    </row>
    <row r="649" spans="15:20" ht="15.75" thickBot="1" x14ac:dyDescent="0.3">
      <c r="O649" s="425"/>
      <c r="P649" s="348">
        <v>318</v>
      </c>
      <c r="S649" s="425"/>
      <c r="T649" s="348">
        <v>318</v>
      </c>
    </row>
    <row r="650" spans="15:20" x14ac:dyDescent="0.25">
      <c r="O650" s="424" t="s">
        <v>318</v>
      </c>
      <c r="P650" s="349">
        <v>0.13850000000000001</v>
      </c>
      <c r="S650" s="424" t="s">
        <v>43</v>
      </c>
      <c r="T650" s="349">
        <v>0.1444</v>
      </c>
    </row>
    <row r="651" spans="15:20" ht="15.75" thickBot="1" x14ac:dyDescent="0.3">
      <c r="O651" s="425"/>
      <c r="P651" s="350">
        <v>319</v>
      </c>
      <c r="S651" s="425"/>
      <c r="T651" s="350">
        <v>319</v>
      </c>
    </row>
    <row r="652" spans="15:20" x14ac:dyDescent="0.25">
      <c r="O652" s="424" t="s">
        <v>112</v>
      </c>
      <c r="P652" s="351">
        <v>0.12920000000000001</v>
      </c>
      <c r="S652" s="424" t="s">
        <v>318</v>
      </c>
      <c r="T652" s="351">
        <v>0.13850000000000001</v>
      </c>
    </row>
    <row r="653" spans="15:20" ht="15.75" thickBot="1" x14ac:dyDescent="0.3">
      <c r="O653" s="425"/>
      <c r="P653" s="352">
        <v>320</v>
      </c>
      <c r="S653" s="425"/>
      <c r="T653" s="352">
        <v>320</v>
      </c>
    </row>
    <row r="654" spans="15:20" x14ac:dyDescent="0.25">
      <c r="O654" s="424" t="s">
        <v>353</v>
      </c>
      <c r="P654" s="353">
        <v>0.12889999999999999</v>
      </c>
      <c r="S654" s="424" t="s">
        <v>125</v>
      </c>
      <c r="T654" s="353">
        <v>0.1368</v>
      </c>
    </row>
    <row r="655" spans="15:20" ht="15.75" thickBot="1" x14ac:dyDescent="0.3">
      <c r="O655" s="425"/>
      <c r="P655" s="354">
        <v>321</v>
      </c>
      <c r="S655" s="425"/>
      <c r="T655" s="354">
        <v>321</v>
      </c>
    </row>
    <row r="656" spans="15:20" x14ac:dyDescent="0.25">
      <c r="O656" s="424" t="s">
        <v>223</v>
      </c>
      <c r="P656" s="355">
        <v>0.1288</v>
      </c>
      <c r="S656" s="424" t="s">
        <v>112</v>
      </c>
      <c r="T656" s="355">
        <v>0.12920000000000001</v>
      </c>
    </row>
    <row r="657" spans="15:20" ht="15.75" thickBot="1" x14ac:dyDescent="0.3">
      <c r="O657" s="425"/>
      <c r="P657" s="356">
        <v>322</v>
      </c>
      <c r="S657" s="425"/>
      <c r="T657" s="356">
        <v>322</v>
      </c>
    </row>
    <row r="658" spans="15:20" x14ac:dyDescent="0.25">
      <c r="O658" s="424" t="s">
        <v>319</v>
      </c>
      <c r="P658" s="357">
        <v>0.128</v>
      </c>
      <c r="S658" s="424" t="s">
        <v>353</v>
      </c>
      <c r="T658" s="357">
        <v>0.12889999999999999</v>
      </c>
    </row>
    <row r="659" spans="15:20" ht="15.75" thickBot="1" x14ac:dyDescent="0.3">
      <c r="O659" s="425"/>
      <c r="P659" s="358">
        <v>323</v>
      </c>
      <c r="S659" s="425"/>
      <c r="T659" s="358">
        <v>323</v>
      </c>
    </row>
    <row r="660" spans="15:20" x14ac:dyDescent="0.25">
      <c r="O660" s="424" t="s">
        <v>363</v>
      </c>
      <c r="P660" s="359">
        <v>0.1033</v>
      </c>
      <c r="S660" s="424" t="s">
        <v>223</v>
      </c>
      <c r="T660" s="359">
        <v>0.1288</v>
      </c>
    </row>
    <row r="661" spans="15:20" ht="15.75" thickBot="1" x14ac:dyDescent="0.3">
      <c r="O661" s="425"/>
      <c r="P661" s="360">
        <v>324</v>
      </c>
      <c r="S661" s="425"/>
      <c r="T661" s="360">
        <v>324</v>
      </c>
    </row>
    <row r="662" spans="15:20" x14ac:dyDescent="0.25">
      <c r="O662" s="17" t="s">
        <v>230</v>
      </c>
      <c r="P662" s="361">
        <v>9.9900000000000003E-2</v>
      </c>
      <c r="S662" s="424" t="s">
        <v>319</v>
      </c>
      <c r="T662" s="361">
        <v>0.128</v>
      </c>
    </row>
    <row r="663" spans="15:20" ht="15.75" thickBot="1" x14ac:dyDescent="0.3">
      <c r="O663" s="18" t="s">
        <v>429</v>
      </c>
      <c r="P663" s="362">
        <v>325</v>
      </c>
      <c r="S663" s="425"/>
      <c r="T663" s="362">
        <v>325</v>
      </c>
    </row>
    <row r="664" spans="15:20" ht="15.75" thickBot="1" x14ac:dyDescent="0.3">
      <c r="O664" s="14" t="s">
        <v>22</v>
      </c>
      <c r="P664" s="16" t="s">
        <v>393</v>
      </c>
      <c r="S664" s="14" t="s">
        <v>22</v>
      </c>
      <c r="T664" s="16" t="s">
        <v>393</v>
      </c>
    </row>
    <row r="665" spans="15:20" x14ac:dyDescent="0.25">
      <c r="O665" s="424" t="s">
        <v>211</v>
      </c>
      <c r="P665" s="363">
        <v>9.8100000000000007E-2</v>
      </c>
      <c r="S665" s="424" t="s">
        <v>295</v>
      </c>
      <c r="T665" s="363">
        <v>0.11409999999999999</v>
      </c>
    </row>
    <row r="666" spans="15:20" ht="15.75" thickBot="1" x14ac:dyDescent="0.3">
      <c r="O666" s="425"/>
      <c r="P666" s="364">
        <v>326</v>
      </c>
      <c r="S666" s="425"/>
      <c r="T666" s="364">
        <v>326</v>
      </c>
    </row>
    <row r="667" spans="15:20" x14ac:dyDescent="0.25">
      <c r="O667" s="424" t="s">
        <v>242</v>
      </c>
      <c r="P667" s="365">
        <v>9.5699999999999993E-2</v>
      </c>
      <c r="S667" s="424" t="s">
        <v>363</v>
      </c>
      <c r="T667" s="365">
        <v>0.1033</v>
      </c>
    </row>
    <row r="668" spans="15:20" ht="15.75" thickBot="1" x14ac:dyDescent="0.3">
      <c r="O668" s="425"/>
      <c r="P668" s="366">
        <v>327</v>
      </c>
      <c r="S668" s="425"/>
      <c r="T668" s="366">
        <v>327</v>
      </c>
    </row>
    <row r="669" spans="15:20" x14ac:dyDescent="0.25">
      <c r="O669" s="424" t="s">
        <v>310</v>
      </c>
      <c r="P669" s="367">
        <v>9.4500000000000001E-2</v>
      </c>
      <c r="S669" s="424" t="s">
        <v>229</v>
      </c>
      <c r="T669" s="367">
        <v>9.64E-2</v>
      </c>
    </row>
    <row r="670" spans="15:20" ht="15.75" thickBot="1" x14ac:dyDescent="0.3">
      <c r="O670" s="425"/>
      <c r="P670" s="368">
        <v>328</v>
      </c>
      <c r="S670" s="425"/>
      <c r="T670" s="368">
        <v>328</v>
      </c>
    </row>
    <row r="671" spans="15:20" x14ac:dyDescent="0.25">
      <c r="O671" s="424" t="s">
        <v>163</v>
      </c>
      <c r="P671" s="369">
        <v>9.2799999999999994E-2</v>
      </c>
      <c r="S671" s="424" t="s">
        <v>242</v>
      </c>
      <c r="T671" s="369">
        <v>9.5699999999999993E-2</v>
      </c>
    </row>
    <row r="672" spans="15:20" ht="15.75" thickBot="1" x14ac:dyDescent="0.3">
      <c r="O672" s="425"/>
      <c r="P672" s="370">
        <v>329</v>
      </c>
      <c r="S672" s="425"/>
      <c r="T672" s="370">
        <v>329</v>
      </c>
    </row>
    <row r="673" spans="15:20" x14ac:dyDescent="0.25">
      <c r="O673" s="424" t="s">
        <v>125</v>
      </c>
      <c r="P673" s="371">
        <v>9.0700000000000003E-2</v>
      </c>
      <c r="S673" s="424" t="s">
        <v>310</v>
      </c>
      <c r="T673" s="371">
        <v>9.4500000000000001E-2</v>
      </c>
    </row>
    <row r="674" spans="15:20" ht="15.75" thickBot="1" x14ac:dyDescent="0.3">
      <c r="O674" s="425"/>
      <c r="P674" s="372">
        <v>330</v>
      </c>
      <c r="S674" s="425"/>
      <c r="T674" s="372">
        <v>330</v>
      </c>
    </row>
    <row r="675" spans="15:20" x14ac:dyDescent="0.25">
      <c r="O675" s="424" t="s">
        <v>299</v>
      </c>
      <c r="P675" s="373">
        <v>8.6499999999999994E-2</v>
      </c>
      <c r="S675" s="424" t="s">
        <v>163</v>
      </c>
      <c r="T675" s="373">
        <v>9.2799999999999994E-2</v>
      </c>
    </row>
    <row r="676" spans="15:20" ht="15.75" thickBot="1" x14ac:dyDescent="0.3">
      <c r="O676" s="425"/>
      <c r="P676" s="374">
        <v>331</v>
      </c>
      <c r="S676" s="425"/>
      <c r="T676" s="374">
        <v>331</v>
      </c>
    </row>
    <row r="677" spans="15:20" x14ac:dyDescent="0.25">
      <c r="O677" s="424" t="s">
        <v>184</v>
      </c>
      <c r="P677" s="375">
        <v>8.5099999999999995E-2</v>
      </c>
      <c r="S677" s="424" t="s">
        <v>211</v>
      </c>
      <c r="T677" s="375">
        <v>8.8800000000000004E-2</v>
      </c>
    </row>
    <row r="678" spans="15:20" ht="15.75" thickBot="1" x14ac:dyDescent="0.3">
      <c r="O678" s="425"/>
      <c r="P678" s="376">
        <v>332</v>
      </c>
      <c r="S678" s="425"/>
      <c r="T678" s="376">
        <v>332</v>
      </c>
    </row>
    <row r="679" spans="15:20" x14ac:dyDescent="0.25">
      <c r="O679" s="424" t="s">
        <v>73</v>
      </c>
      <c r="P679" s="377">
        <v>8.1799999999999998E-2</v>
      </c>
      <c r="S679" s="424" t="s">
        <v>35</v>
      </c>
      <c r="T679" s="377">
        <v>8.8499999999999995E-2</v>
      </c>
    </row>
    <row r="680" spans="15:20" ht="15.75" thickBot="1" x14ac:dyDescent="0.3">
      <c r="O680" s="425"/>
      <c r="P680" s="378">
        <v>333</v>
      </c>
      <c r="S680" s="425"/>
      <c r="T680" s="378">
        <v>333</v>
      </c>
    </row>
    <row r="681" spans="15:20" x14ac:dyDescent="0.25">
      <c r="O681" s="424" t="s">
        <v>347</v>
      </c>
      <c r="P681" s="379">
        <v>8.0600000000000005E-2</v>
      </c>
      <c r="S681" s="424" t="s">
        <v>299</v>
      </c>
      <c r="T681" s="379">
        <v>8.6499999999999994E-2</v>
      </c>
    </row>
    <row r="682" spans="15:20" ht="15.75" thickBot="1" x14ac:dyDescent="0.3">
      <c r="O682" s="425"/>
      <c r="P682" s="380">
        <v>334</v>
      </c>
      <c r="S682" s="425"/>
      <c r="T682" s="380">
        <v>334</v>
      </c>
    </row>
    <row r="683" spans="15:20" x14ac:dyDescent="0.25">
      <c r="O683" s="424" t="s">
        <v>287</v>
      </c>
      <c r="P683" s="381">
        <v>7.9799999999999996E-2</v>
      </c>
      <c r="S683" s="424" t="s">
        <v>184</v>
      </c>
      <c r="T683" s="381">
        <v>8.5099999999999995E-2</v>
      </c>
    </row>
    <row r="684" spans="15:20" ht="15.75" thickBot="1" x14ac:dyDescent="0.3">
      <c r="O684" s="425"/>
      <c r="P684" s="382">
        <v>335</v>
      </c>
      <c r="S684" s="425"/>
      <c r="T684" s="382">
        <v>335</v>
      </c>
    </row>
    <row r="685" spans="15:20" x14ac:dyDescent="0.25">
      <c r="O685" s="424" t="s">
        <v>295</v>
      </c>
      <c r="P685" s="383">
        <v>7.8899999999999998E-2</v>
      </c>
      <c r="S685" s="424" t="s">
        <v>73</v>
      </c>
      <c r="T685" s="383">
        <v>8.1799999999999998E-2</v>
      </c>
    </row>
    <row r="686" spans="15:20" ht="15.75" thickBot="1" x14ac:dyDescent="0.3">
      <c r="O686" s="425"/>
      <c r="P686" s="384">
        <v>336</v>
      </c>
      <c r="S686" s="425"/>
      <c r="T686" s="384">
        <v>336</v>
      </c>
    </row>
    <row r="687" spans="15:20" x14ac:dyDescent="0.25">
      <c r="O687" s="424" t="s">
        <v>229</v>
      </c>
      <c r="P687" s="385">
        <v>7.0199999999999999E-2</v>
      </c>
      <c r="S687" s="424" t="s">
        <v>347</v>
      </c>
      <c r="T687" s="385">
        <v>8.0600000000000005E-2</v>
      </c>
    </row>
    <row r="688" spans="15:20" ht="15.75" thickBot="1" x14ac:dyDescent="0.3">
      <c r="O688" s="425"/>
      <c r="P688" s="386">
        <v>337</v>
      </c>
      <c r="S688" s="425"/>
      <c r="T688" s="386">
        <v>337</v>
      </c>
    </row>
    <row r="689" spans="15:20" x14ac:dyDescent="0.25">
      <c r="O689" s="424" t="s">
        <v>150</v>
      </c>
      <c r="P689" s="387">
        <v>6.5299999999999997E-2</v>
      </c>
      <c r="S689" s="424" t="s">
        <v>287</v>
      </c>
      <c r="T689" s="387">
        <v>7.9799999999999996E-2</v>
      </c>
    </row>
    <row r="690" spans="15:20" ht="15.75" thickBot="1" x14ac:dyDescent="0.3">
      <c r="O690" s="425"/>
      <c r="P690" s="388">
        <v>338</v>
      </c>
      <c r="S690" s="425"/>
      <c r="T690" s="388">
        <v>338</v>
      </c>
    </row>
    <row r="691" spans="15:20" x14ac:dyDescent="0.25">
      <c r="O691" s="424" t="s">
        <v>301</v>
      </c>
      <c r="P691" s="389">
        <v>6.2600000000000003E-2</v>
      </c>
      <c r="S691" s="424" t="s">
        <v>89</v>
      </c>
      <c r="T691" s="389">
        <v>7.0499999999999993E-2</v>
      </c>
    </row>
    <row r="692" spans="15:20" ht="15.75" thickBot="1" x14ac:dyDescent="0.3">
      <c r="O692" s="425"/>
      <c r="P692" s="390">
        <v>339</v>
      </c>
      <c r="S692" s="425"/>
      <c r="T692" s="390">
        <v>339</v>
      </c>
    </row>
    <row r="693" spans="15:20" x14ac:dyDescent="0.25">
      <c r="O693" s="424" t="s">
        <v>204</v>
      </c>
      <c r="P693" s="391">
        <v>6.2E-2</v>
      </c>
      <c r="S693" s="424" t="s">
        <v>301</v>
      </c>
      <c r="T693" s="391">
        <v>6.6400000000000001E-2</v>
      </c>
    </row>
    <row r="694" spans="15:20" ht="15.75" thickBot="1" x14ac:dyDescent="0.3">
      <c r="O694" s="425"/>
      <c r="P694" s="392">
        <v>340</v>
      </c>
      <c r="S694" s="425"/>
      <c r="T694" s="392">
        <v>340</v>
      </c>
    </row>
    <row r="695" spans="15:20" x14ac:dyDescent="0.25">
      <c r="O695" s="424" t="s">
        <v>35</v>
      </c>
      <c r="P695" s="393">
        <v>5.79E-2</v>
      </c>
      <c r="S695" s="424" t="s">
        <v>150</v>
      </c>
      <c r="T695" s="393">
        <v>6.5299999999999997E-2</v>
      </c>
    </row>
    <row r="696" spans="15:20" ht="15.75" thickBot="1" x14ac:dyDescent="0.3">
      <c r="O696" s="425"/>
      <c r="P696" s="394">
        <v>341</v>
      </c>
      <c r="S696" s="425"/>
      <c r="T696" s="394">
        <v>341</v>
      </c>
    </row>
    <row r="697" spans="15:20" x14ac:dyDescent="0.25">
      <c r="O697" s="424" t="s">
        <v>190</v>
      </c>
      <c r="P697" s="395">
        <v>5.4800000000000001E-2</v>
      </c>
      <c r="S697" s="424" t="s">
        <v>204</v>
      </c>
      <c r="T697" s="395">
        <v>6.2E-2</v>
      </c>
    </row>
    <row r="698" spans="15:20" ht="15.75" thickBot="1" x14ac:dyDescent="0.3">
      <c r="O698" s="425"/>
      <c r="P698" s="396">
        <v>342</v>
      </c>
      <c r="S698" s="425"/>
      <c r="T698" s="396">
        <v>342</v>
      </c>
    </row>
    <row r="699" spans="15:20" x14ac:dyDescent="0.25">
      <c r="O699" s="424" t="s">
        <v>97</v>
      </c>
      <c r="P699" s="397">
        <v>5.1900000000000002E-2</v>
      </c>
      <c r="S699" s="424" t="s">
        <v>97</v>
      </c>
      <c r="T699" s="397">
        <v>5.1900000000000002E-2</v>
      </c>
    </row>
    <row r="700" spans="15:20" ht="15.75" thickBot="1" x14ac:dyDescent="0.3">
      <c r="O700" s="425"/>
      <c r="P700" s="398">
        <v>343</v>
      </c>
      <c r="S700" s="425"/>
      <c r="T700" s="398">
        <v>343</v>
      </c>
    </row>
    <row r="701" spans="15:20" x14ac:dyDescent="0.25">
      <c r="O701" s="424" t="s">
        <v>34</v>
      </c>
      <c r="P701" s="399">
        <v>5.1299999999999998E-2</v>
      </c>
      <c r="S701" s="424" t="s">
        <v>34</v>
      </c>
      <c r="T701" s="399">
        <v>5.1299999999999998E-2</v>
      </c>
    </row>
    <row r="702" spans="15:20" ht="15.75" thickBot="1" x14ac:dyDescent="0.3">
      <c r="O702" s="425"/>
      <c r="P702" s="400">
        <v>344</v>
      </c>
      <c r="S702" s="425"/>
      <c r="T702" s="400">
        <v>344</v>
      </c>
    </row>
    <row r="703" spans="15:20" x14ac:dyDescent="0.25">
      <c r="O703" s="424" t="s">
        <v>89</v>
      </c>
      <c r="P703" s="401">
        <v>5.1299999999999998E-2</v>
      </c>
      <c r="S703" s="424" t="s">
        <v>157</v>
      </c>
      <c r="T703" s="401">
        <v>5.1200000000000002E-2</v>
      </c>
    </row>
    <row r="704" spans="15:20" ht="15.75" thickBot="1" x14ac:dyDescent="0.3">
      <c r="O704" s="425"/>
      <c r="P704" s="402">
        <v>345</v>
      </c>
      <c r="S704" s="425"/>
      <c r="T704" s="402">
        <v>345</v>
      </c>
    </row>
    <row r="705" spans="15:20" x14ac:dyDescent="0.25">
      <c r="O705" s="424" t="s">
        <v>157</v>
      </c>
      <c r="P705" s="403">
        <v>5.1200000000000002E-2</v>
      </c>
      <c r="S705" s="424" t="s">
        <v>342</v>
      </c>
      <c r="T705" s="403">
        <v>4.6699999999999998E-2</v>
      </c>
    </row>
    <row r="706" spans="15:20" ht="15.75" thickBot="1" x14ac:dyDescent="0.3">
      <c r="O706" s="425"/>
      <c r="P706" s="404">
        <v>346</v>
      </c>
      <c r="S706" s="425"/>
      <c r="T706" s="404">
        <v>346</v>
      </c>
    </row>
    <row r="707" spans="15:20" x14ac:dyDescent="0.25">
      <c r="O707" s="424" t="s">
        <v>342</v>
      </c>
      <c r="P707" s="405">
        <v>4.6699999999999998E-2</v>
      </c>
      <c r="S707" s="424" t="s">
        <v>192</v>
      </c>
      <c r="T707" s="405">
        <v>4.6600000000000003E-2</v>
      </c>
    </row>
    <row r="708" spans="15:20" ht="15.75" thickBot="1" x14ac:dyDescent="0.3">
      <c r="O708" s="425"/>
      <c r="P708" s="406">
        <v>347</v>
      </c>
      <c r="S708" s="425"/>
      <c r="T708" s="406">
        <v>347</v>
      </c>
    </row>
    <row r="709" spans="15:20" x14ac:dyDescent="0.25">
      <c r="O709" s="424" t="s">
        <v>192</v>
      </c>
      <c r="P709" s="407">
        <v>4.6600000000000003E-2</v>
      </c>
      <c r="S709" s="424" t="s">
        <v>145</v>
      </c>
      <c r="T709" s="407">
        <v>4.2900000000000001E-2</v>
      </c>
    </row>
    <row r="710" spans="15:20" ht="15.75" thickBot="1" x14ac:dyDescent="0.3">
      <c r="O710" s="425"/>
      <c r="P710" s="408">
        <v>348</v>
      </c>
      <c r="S710" s="425"/>
      <c r="T710" s="408">
        <v>348</v>
      </c>
    </row>
    <row r="711" spans="15:20" x14ac:dyDescent="0.25">
      <c r="O711" s="424" t="s">
        <v>285</v>
      </c>
      <c r="P711" s="409">
        <v>3.9800000000000002E-2</v>
      </c>
      <c r="S711" s="424" t="s">
        <v>37</v>
      </c>
      <c r="T711" s="409">
        <v>0.04</v>
      </c>
    </row>
    <row r="712" spans="15:20" ht="15.75" thickBot="1" x14ac:dyDescent="0.3">
      <c r="O712" s="425"/>
      <c r="P712" s="410">
        <v>349</v>
      </c>
      <c r="S712" s="425"/>
      <c r="T712" s="410">
        <v>349</v>
      </c>
    </row>
    <row r="713" spans="15:20" x14ac:dyDescent="0.25">
      <c r="O713" s="424" t="s">
        <v>96</v>
      </c>
      <c r="P713" s="411">
        <v>3.61E-2</v>
      </c>
      <c r="S713" s="424" t="s">
        <v>190</v>
      </c>
      <c r="T713" s="411">
        <v>3.7699999999999997E-2</v>
      </c>
    </row>
    <row r="714" spans="15:20" ht="15.75" thickBot="1" x14ac:dyDescent="0.3">
      <c r="O714" s="425"/>
      <c r="P714" s="412">
        <v>350</v>
      </c>
      <c r="S714" s="425"/>
      <c r="T714" s="412">
        <v>350</v>
      </c>
    </row>
    <row r="715" spans="15:20" x14ac:dyDescent="0.25">
      <c r="O715" s="424" t="s">
        <v>37</v>
      </c>
      <c r="P715" s="413">
        <v>3.5200000000000002E-2</v>
      </c>
      <c r="S715" s="424" t="s">
        <v>285</v>
      </c>
      <c r="T715" s="413">
        <v>3.5700000000000003E-2</v>
      </c>
    </row>
    <row r="716" spans="15:20" ht="15.75" thickBot="1" x14ac:dyDescent="0.3">
      <c r="O716" s="425"/>
      <c r="P716" s="414">
        <v>351</v>
      </c>
      <c r="S716" s="425"/>
      <c r="T716" s="414">
        <v>351</v>
      </c>
    </row>
    <row r="717" spans="15:20" x14ac:dyDescent="0.25">
      <c r="O717" s="424" t="s">
        <v>145</v>
      </c>
      <c r="P717" s="413">
        <v>3.4500000000000003E-2</v>
      </c>
      <c r="S717" s="424" t="s">
        <v>96</v>
      </c>
      <c r="T717" s="413">
        <v>3.0800000000000001E-2</v>
      </c>
    </row>
    <row r="718" spans="15:20" ht="15.75" thickBot="1" x14ac:dyDescent="0.3">
      <c r="O718" s="425"/>
      <c r="P718" s="414">
        <v>352</v>
      </c>
      <c r="S718" s="425"/>
      <c r="T718" s="414">
        <v>352</v>
      </c>
    </row>
    <row r="719" spans="15:20" x14ac:dyDescent="0.25">
      <c r="O719" s="424" t="s">
        <v>79</v>
      </c>
      <c r="P719" s="413">
        <v>1.21E-2</v>
      </c>
      <c r="S719" s="424" t="s">
        <v>79</v>
      </c>
      <c r="T719" s="413">
        <v>1.2500000000000001E-2</v>
      </c>
    </row>
    <row r="720" spans="15:20" ht="15.75" thickBot="1" x14ac:dyDescent="0.3">
      <c r="O720" s="425"/>
      <c r="P720" s="414">
        <v>353</v>
      </c>
      <c r="S720" s="425"/>
      <c r="T720" s="414">
        <v>353</v>
      </c>
    </row>
    <row r="721" spans="15:20" ht="15.75" thickBot="1" x14ac:dyDescent="0.3">
      <c r="O721" s="14" t="s">
        <v>22</v>
      </c>
      <c r="P721" s="16" t="s">
        <v>393</v>
      </c>
      <c r="S721" s="14" t="s">
        <v>22</v>
      </c>
      <c r="T721" s="16" t="s">
        <v>393</v>
      </c>
    </row>
  </sheetData>
  <sortState xmlns:xlrd2="http://schemas.microsoft.com/office/spreadsheetml/2017/richdata2" ref="D2:F354">
    <sortCondition ref="D192:D354"/>
  </sortState>
  <mergeCells count="570">
    <mergeCell ref="O719:O720"/>
    <mergeCell ref="O715:O716"/>
    <mergeCell ref="O717:O718"/>
    <mergeCell ref="O711:O712"/>
    <mergeCell ref="O713:O714"/>
    <mergeCell ref="O707:O708"/>
    <mergeCell ref="O709:O710"/>
    <mergeCell ref="O703:O704"/>
    <mergeCell ref="O705:O706"/>
    <mergeCell ref="O699:O700"/>
    <mergeCell ref="O701:O702"/>
    <mergeCell ref="O695:O696"/>
    <mergeCell ref="O697:O698"/>
    <mergeCell ref="O691:O692"/>
    <mergeCell ref="O693:O694"/>
    <mergeCell ref="O687:O688"/>
    <mergeCell ref="O689:O690"/>
    <mergeCell ref="O683:O684"/>
    <mergeCell ref="O685:O686"/>
    <mergeCell ref="O679:O680"/>
    <mergeCell ref="O681:O682"/>
    <mergeCell ref="O675:O676"/>
    <mergeCell ref="O677:O678"/>
    <mergeCell ref="O671:O672"/>
    <mergeCell ref="O673:O674"/>
    <mergeCell ref="O667:O668"/>
    <mergeCell ref="O669:O670"/>
    <mergeCell ref="O665:O666"/>
    <mergeCell ref="O658:O659"/>
    <mergeCell ref="O660:O661"/>
    <mergeCell ref="O654:O655"/>
    <mergeCell ref="O656:O657"/>
    <mergeCell ref="O650:O651"/>
    <mergeCell ref="O652:O653"/>
    <mergeCell ref="O646:O647"/>
    <mergeCell ref="O648:O649"/>
    <mergeCell ref="O642:O643"/>
    <mergeCell ref="O644:O645"/>
    <mergeCell ref="O638:O639"/>
    <mergeCell ref="O640:O641"/>
    <mergeCell ref="O634:O635"/>
    <mergeCell ref="O636:O637"/>
    <mergeCell ref="O630:O631"/>
    <mergeCell ref="O632:O633"/>
    <mergeCell ref="O626:O627"/>
    <mergeCell ref="O628:O629"/>
    <mergeCell ref="O622:O623"/>
    <mergeCell ref="O624:O625"/>
    <mergeCell ref="O618:O619"/>
    <mergeCell ref="O620:O621"/>
    <mergeCell ref="O614:O615"/>
    <mergeCell ref="O616:O617"/>
    <mergeCell ref="O609:O610"/>
    <mergeCell ref="O611:O612"/>
    <mergeCell ref="O605:O606"/>
    <mergeCell ref="O607:O608"/>
    <mergeCell ref="O601:O602"/>
    <mergeCell ref="O603:O604"/>
    <mergeCell ref="O597:O598"/>
    <mergeCell ref="O599:O600"/>
    <mergeCell ref="O593:O594"/>
    <mergeCell ref="O595:O596"/>
    <mergeCell ref="O589:O590"/>
    <mergeCell ref="O591:O592"/>
    <mergeCell ref="O585:O586"/>
    <mergeCell ref="O587:O588"/>
    <mergeCell ref="O581:O582"/>
    <mergeCell ref="O583:O584"/>
    <mergeCell ref="O577:O578"/>
    <mergeCell ref="O579:O580"/>
    <mergeCell ref="O573:O574"/>
    <mergeCell ref="O575:O576"/>
    <mergeCell ref="O569:O570"/>
    <mergeCell ref="O571:O572"/>
    <mergeCell ref="O565:O566"/>
    <mergeCell ref="O567:O568"/>
    <mergeCell ref="O560:O561"/>
    <mergeCell ref="O563:O564"/>
    <mergeCell ref="O556:O557"/>
    <mergeCell ref="O558:O559"/>
    <mergeCell ref="O552:O553"/>
    <mergeCell ref="O554:O555"/>
    <mergeCell ref="O548:O549"/>
    <mergeCell ref="O550:O551"/>
    <mergeCell ref="O544:O545"/>
    <mergeCell ref="O546:O547"/>
    <mergeCell ref="O540:O541"/>
    <mergeCell ref="O542:O543"/>
    <mergeCell ref="O536:O537"/>
    <mergeCell ref="O538:O539"/>
    <mergeCell ref="O532:O533"/>
    <mergeCell ref="O534:O535"/>
    <mergeCell ref="O528:O529"/>
    <mergeCell ref="O530:O531"/>
    <mergeCell ref="O524:O525"/>
    <mergeCell ref="O526:O527"/>
    <mergeCell ref="O520:O521"/>
    <mergeCell ref="O522:O523"/>
    <mergeCell ref="O516:O517"/>
    <mergeCell ref="O518:O519"/>
    <mergeCell ref="O512:O513"/>
    <mergeCell ref="O514:O515"/>
    <mergeCell ref="O507:O508"/>
    <mergeCell ref="O509:O510"/>
    <mergeCell ref="O503:O504"/>
    <mergeCell ref="O505:O506"/>
    <mergeCell ref="O499:O500"/>
    <mergeCell ref="O501:O502"/>
    <mergeCell ref="O495:O496"/>
    <mergeCell ref="O497:O498"/>
    <mergeCell ref="O491:O492"/>
    <mergeCell ref="O493:O494"/>
    <mergeCell ref="O487:O488"/>
    <mergeCell ref="O489:O490"/>
    <mergeCell ref="O483:O484"/>
    <mergeCell ref="O485:O486"/>
    <mergeCell ref="O479:O480"/>
    <mergeCell ref="O481:O482"/>
    <mergeCell ref="O475:O476"/>
    <mergeCell ref="O477:O478"/>
    <mergeCell ref="O471:O472"/>
    <mergeCell ref="O473:O474"/>
    <mergeCell ref="O467:O468"/>
    <mergeCell ref="O469:O470"/>
    <mergeCell ref="O463:O464"/>
    <mergeCell ref="O465:O466"/>
    <mergeCell ref="O458:O459"/>
    <mergeCell ref="O461:O462"/>
    <mergeCell ref="O454:O455"/>
    <mergeCell ref="O456:O457"/>
    <mergeCell ref="O450:O451"/>
    <mergeCell ref="O452:O453"/>
    <mergeCell ref="O446:O447"/>
    <mergeCell ref="O448:O449"/>
    <mergeCell ref="O442:O443"/>
    <mergeCell ref="O444:O445"/>
    <mergeCell ref="O438:O439"/>
    <mergeCell ref="O440:O441"/>
    <mergeCell ref="O434:O435"/>
    <mergeCell ref="O430:O431"/>
    <mergeCell ref="O432:O433"/>
    <mergeCell ref="O426:O427"/>
    <mergeCell ref="O428:O429"/>
    <mergeCell ref="O422:O423"/>
    <mergeCell ref="O424:O425"/>
    <mergeCell ref="O418:O419"/>
    <mergeCell ref="O420:O421"/>
    <mergeCell ref="O414:O415"/>
    <mergeCell ref="O416:O417"/>
    <mergeCell ref="O410:O411"/>
    <mergeCell ref="O405:O406"/>
    <mergeCell ref="O407:O408"/>
    <mergeCell ref="O401:O402"/>
    <mergeCell ref="O403:O404"/>
    <mergeCell ref="O397:O398"/>
    <mergeCell ref="O393:O394"/>
    <mergeCell ref="O395:O396"/>
    <mergeCell ref="O389:O390"/>
    <mergeCell ref="O391:O392"/>
    <mergeCell ref="O385:O386"/>
    <mergeCell ref="O387:O388"/>
    <mergeCell ref="O381:O382"/>
    <mergeCell ref="O383:O384"/>
    <mergeCell ref="O377:O378"/>
    <mergeCell ref="O379:O380"/>
    <mergeCell ref="O373:O374"/>
    <mergeCell ref="O369:O370"/>
    <mergeCell ref="O371:O372"/>
    <mergeCell ref="O365:O366"/>
    <mergeCell ref="O367:O368"/>
    <mergeCell ref="O361:O362"/>
    <mergeCell ref="O363:O364"/>
    <mergeCell ref="O356:O357"/>
    <mergeCell ref="O359:O360"/>
    <mergeCell ref="O354:O355"/>
    <mergeCell ref="O348:O349"/>
    <mergeCell ref="O350:O351"/>
    <mergeCell ref="O344:O345"/>
    <mergeCell ref="O346:O347"/>
    <mergeCell ref="O340:O341"/>
    <mergeCell ref="O342:O343"/>
    <mergeCell ref="O336:O337"/>
    <mergeCell ref="O332:O333"/>
    <mergeCell ref="O334:O335"/>
    <mergeCell ref="O328:O329"/>
    <mergeCell ref="O330:O331"/>
    <mergeCell ref="O326:O327"/>
    <mergeCell ref="O322:O323"/>
    <mergeCell ref="O316:O317"/>
    <mergeCell ref="O318:O319"/>
    <mergeCell ref="O312:O313"/>
    <mergeCell ref="O310:O311"/>
    <mergeCell ref="O303:O304"/>
    <mergeCell ref="O305:O306"/>
    <mergeCell ref="O299:O300"/>
    <mergeCell ref="O301:O302"/>
    <mergeCell ref="O295:O296"/>
    <mergeCell ref="O297:O298"/>
    <mergeCell ref="O291:O292"/>
    <mergeCell ref="O293:O294"/>
    <mergeCell ref="O287:O288"/>
    <mergeCell ref="O289:O290"/>
    <mergeCell ref="O283:O284"/>
    <mergeCell ref="O285:O286"/>
    <mergeCell ref="O279:O280"/>
    <mergeCell ref="O281:O282"/>
    <mergeCell ref="O275:O276"/>
    <mergeCell ref="O277:O278"/>
    <mergeCell ref="O271:O272"/>
    <mergeCell ref="O267:O268"/>
    <mergeCell ref="O269:O270"/>
    <mergeCell ref="O263:O264"/>
    <mergeCell ref="O259:O260"/>
    <mergeCell ref="O261:O262"/>
    <mergeCell ref="O257:O258"/>
    <mergeCell ref="O250:O251"/>
    <mergeCell ref="O252:O253"/>
    <mergeCell ref="O246:O247"/>
    <mergeCell ref="O248:O249"/>
    <mergeCell ref="O242:O243"/>
    <mergeCell ref="O238:O239"/>
    <mergeCell ref="O234:O235"/>
    <mergeCell ref="O236:O237"/>
    <mergeCell ref="O230:O231"/>
    <mergeCell ref="O232:O233"/>
    <mergeCell ref="O228:O229"/>
    <mergeCell ref="O222:O223"/>
    <mergeCell ref="O218:O219"/>
    <mergeCell ref="O220:O221"/>
    <mergeCell ref="O214:O215"/>
    <mergeCell ref="O216:O217"/>
    <mergeCell ref="O210:O211"/>
    <mergeCell ref="O212:O213"/>
    <mergeCell ref="O206:O207"/>
    <mergeCell ref="O201:O202"/>
    <mergeCell ref="O203:O204"/>
    <mergeCell ref="O197:O198"/>
    <mergeCell ref="O193:O194"/>
    <mergeCell ref="O195:O196"/>
    <mergeCell ref="O189:O190"/>
    <mergeCell ref="O191:O192"/>
    <mergeCell ref="O185:O186"/>
    <mergeCell ref="O187:O188"/>
    <mergeCell ref="O181:O182"/>
    <mergeCell ref="O183:O184"/>
    <mergeCell ref="O173:O174"/>
    <mergeCell ref="O175:O176"/>
    <mergeCell ref="O169:O170"/>
    <mergeCell ref="O171:O172"/>
    <mergeCell ref="O165:O166"/>
    <mergeCell ref="O167:O168"/>
    <mergeCell ref="O161:O162"/>
    <mergeCell ref="O157:O158"/>
    <mergeCell ref="O159:O160"/>
    <mergeCell ref="O152:O153"/>
    <mergeCell ref="O148:O149"/>
    <mergeCell ref="O142:O143"/>
    <mergeCell ref="O136:O137"/>
    <mergeCell ref="O138:O139"/>
    <mergeCell ref="O132:O133"/>
    <mergeCell ref="O134:O135"/>
    <mergeCell ref="O130:O131"/>
    <mergeCell ref="O124:O125"/>
    <mergeCell ref="O126:O127"/>
    <mergeCell ref="O116:O117"/>
    <mergeCell ref="O118:O119"/>
    <mergeCell ref="O110:O111"/>
    <mergeCell ref="O104:O105"/>
    <mergeCell ref="O99:O100"/>
    <mergeCell ref="O101:O102"/>
    <mergeCell ref="S59:S60"/>
    <mergeCell ref="S24:S25"/>
    <mergeCell ref="O61:O62"/>
    <mergeCell ref="O55:O56"/>
    <mergeCell ref="O57:O58"/>
    <mergeCell ref="O50:O51"/>
    <mergeCell ref="O44:O45"/>
    <mergeCell ref="O18:O19"/>
    <mergeCell ref="O95:O96"/>
    <mergeCell ref="O93:O94"/>
    <mergeCell ref="O87:O88"/>
    <mergeCell ref="O85:O86"/>
    <mergeCell ref="O79:O80"/>
    <mergeCell ref="O77:O78"/>
    <mergeCell ref="O73:O74"/>
    <mergeCell ref="O67:O68"/>
    <mergeCell ref="O69:O70"/>
    <mergeCell ref="S89:S90"/>
    <mergeCell ref="S91:S92"/>
    <mergeCell ref="S81:S82"/>
    <mergeCell ref="S83:S84"/>
    <mergeCell ref="S85:S86"/>
    <mergeCell ref="S75:S76"/>
    <mergeCell ref="S71:S72"/>
    <mergeCell ref="S73:S74"/>
    <mergeCell ref="S65:S66"/>
    <mergeCell ref="S126:S127"/>
    <mergeCell ref="S118:S119"/>
    <mergeCell ref="S122:S123"/>
    <mergeCell ref="S106:S107"/>
    <mergeCell ref="S110:S111"/>
    <mergeCell ref="S101:S102"/>
    <mergeCell ref="S104:S105"/>
    <mergeCell ref="S93:S94"/>
    <mergeCell ref="S95:S96"/>
    <mergeCell ref="S97:S98"/>
    <mergeCell ref="S155:S156"/>
    <mergeCell ref="S157:S158"/>
    <mergeCell ref="S159:S160"/>
    <mergeCell ref="S150:S151"/>
    <mergeCell ref="S142:S143"/>
    <mergeCell ref="S146:S147"/>
    <mergeCell ref="S136:S137"/>
    <mergeCell ref="S140:S141"/>
    <mergeCell ref="S130:S131"/>
    <mergeCell ref="S134:S135"/>
    <mergeCell ref="S187:S188"/>
    <mergeCell ref="S189:S190"/>
    <mergeCell ref="S179:S180"/>
    <mergeCell ref="S181:S182"/>
    <mergeCell ref="S183:S184"/>
    <mergeCell ref="S173:S174"/>
    <mergeCell ref="S175:S176"/>
    <mergeCell ref="S177:S178"/>
    <mergeCell ref="S167:S168"/>
    <mergeCell ref="S169:S170"/>
    <mergeCell ref="S171:S172"/>
    <mergeCell ref="S218:S219"/>
    <mergeCell ref="S220:S221"/>
    <mergeCell ref="S210:S211"/>
    <mergeCell ref="S212:S213"/>
    <mergeCell ref="S206:S207"/>
    <mergeCell ref="S197:S198"/>
    <mergeCell ref="S201:S202"/>
    <mergeCell ref="S191:S192"/>
    <mergeCell ref="S193:S194"/>
    <mergeCell ref="S195:S196"/>
    <mergeCell ref="S240:S241"/>
    <mergeCell ref="S242:S243"/>
    <mergeCell ref="S244:S245"/>
    <mergeCell ref="S234:S235"/>
    <mergeCell ref="S236:S237"/>
    <mergeCell ref="S238:S239"/>
    <mergeCell ref="S230:S231"/>
    <mergeCell ref="S232:S233"/>
    <mergeCell ref="S224:S225"/>
    <mergeCell ref="S226:S227"/>
    <mergeCell ref="S265:S266"/>
    <mergeCell ref="S267:S268"/>
    <mergeCell ref="S269:S270"/>
    <mergeCell ref="S259:S260"/>
    <mergeCell ref="S261:S262"/>
    <mergeCell ref="S263:S264"/>
    <mergeCell ref="S254:S255"/>
    <mergeCell ref="S257:S258"/>
    <mergeCell ref="S250:S251"/>
    <mergeCell ref="S291:S292"/>
    <mergeCell ref="S293:S294"/>
    <mergeCell ref="S283:S284"/>
    <mergeCell ref="S285:S286"/>
    <mergeCell ref="S287:S288"/>
    <mergeCell ref="S277:S278"/>
    <mergeCell ref="S279:S280"/>
    <mergeCell ref="S281:S282"/>
    <mergeCell ref="S271:S272"/>
    <mergeCell ref="S273:S274"/>
    <mergeCell ref="S275:S276"/>
    <mergeCell ref="S316:S317"/>
    <mergeCell ref="S308:S309"/>
    <mergeCell ref="S312:S313"/>
    <mergeCell ref="S301:S302"/>
    <mergeCell ref="S303:S304"/>
    <mergeCell ref="S305:S306"/>
    <mergeCell ref="S295:S296"/>
    <mergeCell ref="S297:S298"/>
    <mergeCell ref="S299:S300"/>
    <mergeCell ref="S332:S333"/>
    <mergeCell ref="S334:S335"/>
    <mergeCell ref="S336:S337"/>
    <mergeCell ref="S326:S327"/>
    <mergeCell ref="S328:S329"/>
    <mergeCell ref="S330:S331"/>
    <mergeCell ref="S320:S321"/>
    <mergeCell ref="S322:S323"/>
    <mergeCell ref="S324:S325"/>
    <mergeCell ref="S350:S351"/>
    <mergeCell ref="S352:S353"/>
    <mergeCell ref="S354:S355"/>
    <mergeCell ref="S344:S345"/>
    <mergeCell ref="S346:S347"/>
    <mergeCell ref="S348:S349"/>
    <mergeCell ref="S338:S339"/>
    <mergeCell ref="S340:S341"/>
    <mergeCell ref="S342:S343"/>
    <mergeCell ref="S369:S370"/>
    <mergeCell ref="S371:S372"/>
    <mergeCell ref="S373:S374"/>
    <mergeCell ref="S363:S364"/>
    <mergeCell ref="S365:S366"/>
    <mergeCell ref="S367:S368"/>
    <mergeCell ref="S356:S357"/>
    <mergeCell ref="S359:S360"/>
    <mergeCell ref="S361:S362"/>
    <mergeCell ref="S387:S388"/>
    <mergeCell ref="S389:S390"/>
    <mergeCell ref="S391:S392"/>
    <mergeCell ref="S381:S382"/>
    <mergeCell ref="S383:S384"/>
    <mergeCell ref="S385:S386"/>
    <mergeCell ref="S375:S376"/>
    <mergeCell ref="S377:S378"/>
    <mergeCell ref="S379:S380"/>
    <mergeCell ref="S412:S413"/>
    <mergeCell ref="S414:S415"/>
    <mergeCell ref="S405:S406"/>
    <mergeCell ref="S407:S408"/>
    <mergeCell ref="S410:S411"/>
    <mergeCell ref="S401:S402"/>
    <mergeCell ref="S403:S404"/>
    <mergeCell ref="S393:S394"/>
    <mergeCell ref="S395:S396"/>
    <mergeCell ref="S397:S398"/>
    <mergeCell ref="S430:S431"/>
    <mergeCell ref="S432:S433"/>
    <mergeCell ref="S434:S435"/>
    <mergeCell ref="S424:S425"/>
    <mergeCell ref="S426:S427"/>
    <mergeCell ref="S428:S429"/>
    <mergeCell ref="S418:S419"/>
    <mergeCell ref="S420:S421"/>
    <mergeCell ref="S422:S423"/>
    <mergeCell ref="S448:S449"/>
    <mergeCell ref="S450:S451"/>
    <mergeCell ref="S452:S453"/>
    <mergeCell ref="S442:S443"/>
    <mergeCell ref="S444:S445"/>
    <mergeCell ref="S446:S447"/>
    <mergeCell ref="S436:S437"/>
    <mergeCell ref="S438:S439"/>
    <mergeCell ref="S440:S441"/>
    <mergeCell ref="S467:S468"/>
    <mergeCell ref="S469:S470"/>
    <mergeCell ref="S471:S472"/>
    <mergeCell ref="S461:S462"/>
    <mergeCell ref="S463:S464"/>
    <mergeCell ref="S465:S466"/>
    <mergeCell ref="S454:S455"/>
    <mergeCell ref="S456:S457"/>
    <mergeCell ref="S458:S459"/>
    <mergeCell ref="S485:S486"/>
    <mergeCell ref="S487:S488"/>
    <mergeCell ref="S489:S490"/>
    <mergeCell ref="S479:S480"/>
    <mergeCell ref="S481:S482"/>
    <mergeCell ref="S483:S484"/>
    <mergeCell ref="S473:S474"/>
    <mergeCell ref="S475:S476"/>
    <mergeCell ref="S477:S478"/>
    <mergeCell ref="S503:S504"/>
    <mergeCell ref="S505:S506"/>
    <mergeCell ref="S507:S508"/>
    <mergeCell ref="S497:S498"/>
    <mergeCell ref="S499:S500"/>
    <mergeCell ref="S501:S502"/>
    <mergeCell ref="S491:S492"/>
    <mergeCell ref="S493:S494"/>
    <mergeCell ref="S495:S496"/>
    <mergeCell ref="S522:S523"/>
    <mergeCell ref="S524:S525"/>
    <mergeCell ref="S526:S527"/>
    <mergeCell ref="S516:S517"/>
    <mergeCell ref="S518:S519"/>
    <mergeCell ref="S520:S521"/>
    <mergeCell ref="S509:S510"/>
    <mergeCell ref="S512:S513"/>
    <mergeCell ref="S514:S515"/>
    <mergeCell ref="S540:S541"/>
    <mergeCell ref="S542:S543"/>
    <mergeCell ref="S544:S545"/>
    <mergeCell ref="S534:S535"/>
    <mergeCell ref="S536:S537"/>
    <mergeCell ref="S538:S539"/>
    <mergeCell ref="S528:S529"/>
    <mergeCell ref="S530:S531"/>
    <mergeCell ref="S532:S533"/>
    <mergeCell ref="S558:S559"/>
    <mergeCell ref="S560:S561"/>
    <mergeCell ref="S563:S564"/>
    <mergeCell ref="S552:S553"/>
    <mergeCell ref="S554:S555"/>
    <mergeCell ref="S556:S557"/>
    <mergeCell ref="S546:S547"/>
    <mergeCell ref="S548:S549"/>
    <mergeCell ref="S550:S551"/>
    <mergeCell ref="S577:S578"/>
    <mergeCell ref="S579:S580"/>
    <mergeCell ref="S581:S582"/>
    <mergeCell ref="S571:S572"/>
    <mergeCell ref="S573:S574"/>
    <mergeCell ref="S575:S576"/>
    <mergeCell ref="S565:S566"/>
    <mergeCell ref="S567:S568"/>
    <mergeCell ref="S569:S570"/>
    <mergeCell ref="S595:S596"/>
    <mergeCell ref="S597:S598"/>
    <mergeCell ref="S599:S600"/>
    <mergeCell ref="S589:S590"/>
    <mergeCell ref="S591:S592"/>
    <mergeCell ref="S593:S594"/>
    <mergeCell ref="S583:S584"/>
    <mergeCell ref="S585:S586"/>
    <mergeCell ref="S587:S588"/>
    <mergeCell ref="S614:S615"/>
    <mergeCell ref="S616:S617"/>
    <mergeCell ref="S618:S619"/>
    <mergeCell ref="S607:S608"/>
    <mergeCell ref="S609:S610"/>
    <mergeCell ref="S611:S612"/>
    <mergeCell ref="S601:S602"/>
    <mergeCell ref="S603:S604"/>
    <mergeCell ref="S605:S606"/>
    <mergeCell ref="S638:S639"/>
    <mergeCell ref="S640:S641"/>
    <mergeCell ref="S642:S643"/>
    <mergeCell ref="S632:S633"/>
    <mergeCell ref="S634:S635"/>
    <mergeCell ref="S636:S637"/>
    <mergeCell ref="S626:S627"/>
    <mergeCell ref="S628:S629"/>
    <mergeCell ref="S620:S621"/>
    <mergeCell ref="S622:S623"/>
    <mergeCell ref="S624:S625"/>
    <mergeCell ref="S656:S657"/>
    <mergeCell ref="S658:S659"/>
    <mergeCell ref="S660:S661"/>
    <mergeCell ref="S650:S651"/>
    <mergeCell ref="S652:S653"/>
    <mergeCell ref="S654:S655"/>
    <mergeCell ref="S644:S645"/>
    <mergeCell ref="S646:S647"/>
    <mergeCell ref="S648:S649"/>
    <mergeCell ref="S675:S676"/>
    <mergeCell ref="S677:S678"/>
    <mergeCell ref="S679:S680"/>
    <mergeCell ref="S669:S670"/>
    <mergeCell ref="S671:S672"/>
    <mergeCell ref="S673:S674"/>
    <mergeCell ref="S662:S663"/>
    <mergeCell ref="S665:S666"/>
    <mergeCell ref="S667:S668"/>
    <mergeCell ref="S693:S694"/>
    <mergeCell ref="S695:S696"/>
    <mergeCell ref="S697:S698"/>
    <mergeCell ref="S687:S688"/>
    <mergeCell ref="S689:S690"/>
    <mergeCell ref="S691:S692"/>
    <mergeCell ref="S681:S682"/>
    <mergeCell ref="S683:S684"/>
    <mergeCell ref="S685:S686"/>
    <mergeCell ref="S717:S718"/>
    <mergeCell ref="S719:S720"/>
    <mergeCell ref="S711:S712"/>
    <mergeCell ref="S713:S714"/>
    <mergeCell ref="S715:S716"/>
    <mergeCell ref="S705:S706"/>
    <mergeCell ref="S707:S708"/>
    <mergeCell ref="S709:S710"/>
    <mergeCell ref="S699:S700"/>
    <mergeCell ref="S701:S702"/>
    <mergeCell ref="S703:S704"/>
  </mergeCells>
  <hyperlinks>
    <hyperlink ref="O1" r:id="rId1" display="https://barttorvik.com/trank.php?sort=0&amp;begin=20190131&amp;end=20190311&amp;conlimit=All&amp;year=2019&amp;top=0&amp;venue=A-N&amp;type=All&amp;mingames=0&amp;quad=5&amp;rpi=" xr:uid="{785C6C90-F7B9-4247-B5A0-176275FCD2A0}"/>
    <hyperlink ref="P1" r:id="rId2" display="https://barttorvik.com/trank.php?&amp;begin=20190131&amp;end=20190311&amp;conlimit=All&amp;year=2019&amp;top=0&amp;venue=A-N&amp;type=All&amp;mingames=0&amp;quad=5&amp;rpi=&amp;rev=0" xr:uid="{C210E0F9-B1CC-43BB-BE72-627C74D184DF}"/>
    <hyperlink ref="O2" r:id="rId3" display="https://barttorvik.com/team.php?team=North+Carolina&amp;year=2019" xr:uid="{3E5736C4-B40B-4B85-910A-2FBC95DDF91F}"/>
    <hyperlink ref="O3" r:id="rId4" display="https://barttorvik.com/team.php?team=North+Carolina&amp;year=2019" xr:uid="{A1A1B0A8-845A-4D28-82F8-8C2D4257809D}"/>
    <hyperlink ref="O4" r:id="rId5" display="https://barttorvik.com/team.php?team=Virginia&amp;year=2019" xr:uid="{254FE5DD-6FBA-437D-B331-30B5D4C07037}"/>
    <hyperlink ref="O5" r:id="rId6" display="https://barttorvik.com/team.php?team=Virginia&amp;year=2019" xr:uid="{DA0C6E58-150B-4C5F-BEB9-394E7222E7CC}"/>
    <hyperlink ref="O6" r:id="rId7" display="https://barttorvik.com/team.php?team=Texas+Tech&amp;year=2019" xr:uid="{4274709C-38AB-424D-92D8-755E3E506B07}"/>
    <hyperlink ref="O7" r:id="rId8" display="https://barttorvik.com/team.php?team=Texas+Tech&amp;year=2019" xr:uid="{6A9228CA-5CDA-4B43-B03B-4FE254481688}"/>
    <hyperlink ref="O8" r:id="rId9" display="https://barttorvik.com/team.php?team=Houston&amp;year=2019" xr:uid="{0707529C-BB79-4AFE-857F-5E668CE3F281}"/>
    <hyperlink ref="O9" r:id="rId10" display="https://barttorvik.com/team.php?team=Houston&amp;year=2019" xr:uid="{6C46A804-4B5E-4410-B7DA-8A90E6E80A63}"/>
    <hyperlink ref="O10" r:id="rId11" display="https://barttorvik.com/team.php?team=Gonzaga&amp;year=2019" xr:uid="{15D25946-7CA1-4728-8DB6-2AC0666E4714}"/>
    <hyperlink ref="O11" r:id="rId12" display="https://barttorvik.com/team.php?team=Gonzaga&amp;year=2019" xr:uid="{4BA820BB-308E-4A5F-948F-B04C871AE9A7}"/>
    <hyperlink ref="O12" r:id="rId13" display="https://barttorvik.com/team.php?team=VCU&amp;year=2019" xr:uid="{20A360E5-8CFF-453B-8327-92E39D297294}"/>
    <hyperlink ref="O13" r:id="rId14" display="https://barttorvik.com/team.php?team=VCU&amp;year=2019" xr:uid="{9E9E519A-ECD5-487F-AE2D-1B0B4053E800}"/>
    <hyperlink ref="O14" r:id="rId15" display="https://barttorvik.com/team.php?team=Florida+St.&amp;year=2019" xr:uid="{6088FC52-4F85-4620-BC08-917222028ADC}"/>
    <hyperlink ref="O15" r:id="rId16" display="https://barttorvik.com/team.php?team=Florida+St.&amp;year=2019" xr:uid="{8518B387-8B9A-4007-AC72-AFCF831A5712}"/>
    <hyperlink ref="O16" r:id="rId17" display="https://barttorvik.com/team.php?team=Duke&amp;year=2019" xr:uid="{AC859864-B85A-461F-A7E7-633CAF0AB7A1}"/>
    <hyperlink ref="O17" r:id="rId18" display="https://barttorvik.com/team.php?team=Duke&amp;year=2019" xr:uid="{885E05C8-3965-4176-816B-D7DDE3D228B1}"/>
    <hyperlink ref="O18" r:id="rId19" display="https://barttorvik.com/team.php?team=Clemson&amp;year=2019" xr:uid="{2C7E999B-2BD4-45F0-AEDD-7D103594B0B2}"/>
    <hyperlink ref="O20" r:id="rId20" display="https://barttorvik.com/team.php?team=Kansas+St.&amp;year=2019" xr:uid="{AE9D0869-D620-4D99-B946-A125C5349C3C}"/>
    <hyperlink ref="O21" r:id="rId21" display="https://barttorvik.com/team.php?team=Kansas+St.&amp;year=2019" xr:uid="{775B9CD7-2173-48BD-8F07-0338CDB60F6B}"/>
    <hyperlink ref="O22" r:id="rId22" display="https://barttorvik.com/team.php?team=Virginia+Tech&amp;year=2019" xr:uid="{0284F1A5-3A36-4066-888B-91B1CA84F126}"/>
    <hyperlink ref="O23" r:id="rId23" display="https://barttorvik.com/team.php?team=Virginia+Tech&amp;year=2019" xr:uid="{088FB0F8-91F7-4B17-A8CD-EA9204C01911}"/>
    <hyperlink ref="O24" r:id="rId24" display="https://barttorvik.com/team.php?team=Kentucky&amp;year=2019" xr:uid="{D8BB0DEE-4E34-47BA-B048-54A9FBE68558}"/>
    <hyperlink ref="O25" r:id="rId25" display="https://barttorvik.com/team.php?team=Kentucky&amp;year=2019" xr:uid="{A726341E-551C-4B95-B358-3DCA88A4CFC6}"/>
    <hyperlink ref="O26" r:id="rId26" display="https://barttorvik.com/team.php?team=Florida&amp;year=2019" xr:uid="{C1C69E58-328D-4CDA-8D91-4C5805AFAEC4}"/>
    <hyperlink ref="O27" r:id="rId27" display="https://barttorvik.com/team.php?team=Florida&amp;year=2019" xr:uid="{49B12162-2A0E-4C7E-94B2-1D54BC9F3E9D}"/>
    <hyperlink ref="O28" r:id="rId28" display="https://barttorvik.com/team.php?team=Marquette&amp;year=2019" xr:uid="{193843F3-7774-4405-8A10-050461102387}"/>
    <hyperlink ref="O29" r:id="rId29" display="https://barttorvik.com/team.php?team=Marquette&amp;year=2019" xr:uid="{12204C0A-44D6-4EAF-8832-A3A5DF7C2108}"/>
    <hyperlink ref="O30" r:id="rId30" display="https://barttorvik.com/team.php?team=Wisconsin&amp;year=2019" xr:uid="{67DBDC7B-A383-4C3D-BB95-4169D84FA880}"/>
    <hyperlink ref="O31" r:id="rId31" display="https://barttorvik.com/team.php?team=Wisconsin&amp;year=2019" xr:uid="{A9CBFA5D-F851-4784-92D6-133E659994A2}"/>
    <hyperlink ref="O32" r:id="rId32" display="https://barttorvik.com/team.php?team=Michigan+St.&amp;year=2019" xr:uid="{F919EF8B-DFEB-41B7-8AA8-2B4AC672BFE7}"/>
    <hyperlink ref="O33" r:id="rId33" display="https://barttorvik.com/team.php?team=Michigan+St.&amp;year=2019" xr:uid="{072F9C47-5BFC-47A0-8E48-3746F7F4D45C}"/>
    <hyperlink ref="O34" r:id="rId34" display="https://barttorvik.com/team.php?team=Tennessee&amp;year=2019" xr:uid="{C400281D-CFA3-45FF-8468-C2AB73D319E9}"/>
    <hyperlink ref="O35" r:id="rId35" display="https://barttorvik.com/team.php?team=Tennessee&amp;year=2019" xr:uid="{13D96B33-8AD6-4D6C-86D1-D5043EABEE67}"/>
    <hyperlink ref="O36" r:id="rId36" display="https://barttorvik.com/team.php?team=Wofford&amp;year=2019" xr:uid="{0B039168-BE5C-49C5-BE9E-CC7FC01B0FFE}"/>
    <hyperlink ref="O37" r:id="rId37" display="https://barttorvik.com/team.php?team=Wofford&amp;year=2019" xr:uid="{46FCB91F-FE61-4008-8306-957F2A057F67}"/>
    <hyperlink ref="O38" r:id="rId38" display="https://barttorvik.com/team.php?team=UCF&amp;year=2019" xr:uid="{1F7E6274-1939-49A2-ABC7-6D9C64965717}"/>
    <hyperlink ref="O39" r:id="rId39" display="https://barttorvik.com/team.php?team=UCF&amp;year=2019" xr:uid="{E5EA50B4-EB24-44A0-B59E-F420A8F2A73D}"/>
    <hyperlink ref="O40" r:id="rId40" display="https://barttorvik.com/team.php?team=LSU&amp;year=2019" xr:uid="{F2EBAD08-1863-4015-AEC5-2A0CB2DFA261}"/>
    <hyperlink ref="O41" r:id="rId41" display="https://barttorvik.com/team.php?team=LSU&amp;year=2019" xr:uid="{595E82A4-95F4-4EB9-A155-4E91A174194D}"/>
    <hyperlink ref="O42" r:id="rId42" display="https://barttorvik.com/team.php?team=Michigan&amp;year=2019" xr:uid="{FA58EC87-7992-4151-820E-78C0C6A382DB}"/>
    <hyperlink ref="O43" r:id="rId43" display="https://barttorvik.com/team.php?team=Michigan&amp;year=2019" xr:uid="{A6C2025B-6820-4F44-A1CB-146243A23C74}"/>
    <hyperlink ref="O44" r:id="rId44" display="https://barttorvik.com/team.php?team=Dayton&amp;year=2019" xr:uid="{26683E2E-9ADD-48D4-9C64-EA6700736685}"/>
    <hyperlink ref="O46" r:id="rId45" display="https://barttorvik.com/team.php?team=Purdue&amp;year=2019" xr:uid="{C3F9789A-9732-4CF0-A643-88795AA209B1}"/>
    <hyperlink ref="O47" r:id="rId46" display="https://barttorvik.com/team.php?team=Purdue&amp;year=2019" xr:uid="{ADA35FA2-2433-46E2-B605-0DA8FC1AAE4B}"/>
    <hyperlink ref="O48" r:id="rId47" display="https://barttorvik.com/team.php?team=Syracuse&amp;year=2019" xr:uid="{2A774B36-F0AF-4AAF-A645-CDE25FF3AFB7}"/>
    <hyperlink ref="O49" r:id="rId48" display="https://barttorvik.com/team.php?team=Syracuse&amp;year=2019" xr:uid="{410780A0-5971-47E8-BCAD-CB0723AA3E95}"/>
    <hyperlink ref="O50" r:id="rId49" display="https://barttorvik.com/team.php?team=Wichita+St.&amp;year=2019" xr:uid="{A9A23852-E652-4666-A49A-45ED43E9AA13}"/>
    <hyperlink ref="P52" r:id="rId50" display="https://barttorvik.com/trank.php?&amp;begin=20190131&amp;end=20190311&amp;conlimit=All&amp;year=2019&amp;top=0&amp;venue=A-N&amp;type=All&amp;mingames=0&amp;quad=5&amp;rpi=" xr:uid="{72124B25-61E6-4807-B7FB-67AD8915BDBF}"/>
    <hyperlink ref="O53" r:id="rId51" display="https://barttorvik.com/team.php?team=Mississippi&amp;year=2019" xr:uid="{365D4018-EC6B-4CC3-9D66-0350D11D76FB}"/>
    <hyperlink ref="O54" r:id="rId52" display="https://barttorvik.com/team.php?team=Mississippi&amp;year=2019" xr:uid="{0109BCC6-4D51-4885-8816-856B7EF7FE81}"/>
    <hyperlink ref="O55" r:id="rId53" display="https://barttorvik.com/team.php?team=North+Carolina+St.&amp;year=2019" xr:uid="{D3EE24F8-2DA3-4424-BD21-3BDFDB50F4BD}"/>
    <hyperlink ref="O57" r:id="rId54" display="https://barttorvik.com/team.php?team=Penn+St.&amp;year=2019" xr:uid="{A9DE10C4-850F-4DF9-A0E4-F0DAB0B29A0B}"/>
    <hyperlink ref="O59" r:id="rId55" display="https://barttorvik.com/team.php?team=Saint+Mary%27s&amp;year=2019" xr:uid="{E0D2FB79-CF09-4651-88E7-5BA33AFF0715}"/>
    <hyperlink ref="O60" r:id="rId56" display="https://barttorvik.com/team.php?team=Saint+Mary%27s&amp;year=2019" xr:uid="{1AABCBE5-D840-450F-8F93-31CBC8F56C2D}"/>
    <hyperlink ref="O61" r:id="rId57" display="https://barttorvik.com/team.php?team=Indiana&amp;year=2019" xr:uid="{E2B79384-60AF-4ADC-A615-D153CF199F4E}"/>
    <hyperlink ref="O63" r:id="rId58" display="https://barttorvik.com/team.php?team=Louisville&amp;year=2019" xr:uid="{2DC9843F-0E66-4ACC-A676-019ECC26BD89}"/>
    <hyperlink ref="O64" r:id="rId59" display="https://barttorvik.com/team.php?team=Louisville&amp;year=2019" xr:uid="{E58E49F0-5BF8-4DB6-8C1A-4B978345ED32}"/>
    <hyperlink ref="O65" r:id="rId60" display="https://barttorvik.com/team.php?team=Belmont&amp;year=2019" xr:uid="{9EDD6274-F6A3-41FD-9B31-8EB45836FC82}"/>
    <hyperlink ref="O66" r:id="rId61" display="https://barttorvik.com/team.php?team=Belmont&amp;year=2019" xr:uid="{D18EE9AF-037D-4B63-9052-4E80F9D34819}"/>
    <hyperlink ref="O67" r:id="rId62" display="https://barttorvik.com/team.php?team=Texas&amp;year=2019" xr:uid="{B2267469-1F6E-4F5A-8B91-199331704D6A}"/>
    <hyperlink ref="O69" r:id="rId63" display="https://barttorvik.com/team.php?team=Furman&amp;year=2019" xr:uid="{FD49A337-EF0F-4117-9657-B43D89EE0A86}"/>
    <hyperlink ref="O71" r:id="rId64" display="https://barttorvik.com/team.php?team=Cincinnati&amp;year=2019" xr:uid="{09D97D31-69C5-47BD-AE64-30E73FB789DC}"/>
    <hyperlink ref="O72" r:id="rId65" display="https://barttorvik.com/team.php?team=Cincinnati&amp;year=2019" xr:uid="{2382BDBF-832E-4990-8FBC-699E624A25D7}"/>
    <hyperlink ref="O73" r:id="rId66" display="https://barttorvik.com/team.php?team=Toledo&amp;year=2019" xr:uid="{33CC6034-18A1-4978-9BD0-B56B19811340}"/>
    <hyperlink ref="O75" r:id="rId67" display="https://barttorvik.com/team.php?team=Mississippi+St.&amp;year=2019" xr:uid="{B98CFAB9-1B7C-4AF1-9014-5B9A07399654}"/>
    <hyperlink ref="O76" r:id="rId68" display="https://barttorvik.com/team.php?team=Mississippi+St.&amp;year=2019" xr:uid="{CF7114C1-58C3-4E68-8330-FA30FCCBD905}"/>
    <hyperlink ref="O77" r:id="rId69" display="https://barttorvik.com/team.php?team=Arkansas&amp;year=2019" xr:uid="{43CD2428-FC25-4388-AE84-332F8D175DB4}"/>
    <hyperlink ref="O79" r:id="rId70" display="https://barttorvik.com/team.php?team=Fresno+St.&amp;year=2019" xr:uid="{69E7A27F-5D65-477C-B50D-EFDA699A4ADB}"/>
    <hyperlink ref="O81" r:id="rId71" display="https://barttorvik.com/team.php?team=UC+Irvine&amp;year=2019" xr:uid="{1EA4F44E-B902-456B-A35F-43C85725FC9C}"/>
    <hyperlink ref="O82" r:id="rId72" display="https://barttorvik.com/team.php?team=UC+Irvine&amp;year=2019" xr:uid="{9F14F9B6-D973-4C34-9B5D-AAFDA43D8371}"/>
    <hyperlink ref="O83" r:id="rId73" display="https://barttorvik.com/team.php?team=New+Mexico+St.&amp;year=2019" xr:uid="{21801517-38A2-4A61-B42A-A1D76E9D278C}"/>
    <hyperlink ref="O84" r:id="rId74" display="https://barttorvik.com/team.php?team=New+Mexico+St.&amp;year=2019" xr:uid="{26F8F8A7-E6A3-48EF-BF50-127182588471}"/>
    <hyperlink ref="O85" r:id="rId75" display="https://barttorvik.com/team.php?team=Illinois&amp;year=2019" xr:uid="{D7483080-BD0E-49DA-BCF8-1479E91220C6}"/>
    <hyperlink ref="O87" r:id="rId76" display="https://barttorvik.com/team.php?team=Creighton&amp;year=2019" xr:uid="{9195514F-6ADD-4DEF-958E-6339B9268249}"/>
    <hyperlink ref="O89" r:id="rId77" display="https://barttorvik.com/team.php?team=Buffalo&amp;year=2019" xr:uid="{66F08B5D-7A03-47C8-A98C-7F7B95F3DD6E}"/>
    <hyperlink ref="O90" r:id="rId78" display="https://barttorvik.com/team.php?team=Buffalo&amp;year=2019" xr:uid="{C7168B2F-3E34-49F9-B9A4-38EEFEA8B9E3}"/>
    <hyperlink ref="O91" r:id="rId79" display="https://barttorvik.com/team.php?team=Maryland&amp;year=2019" xr:uid="{B722FBEC-946A-4085-9E2A-72A4C4EC1203}"/>
    <hyperlink ref="O92" r:id="rId80" display="https://barttorvik.com/team.php?team=Maryland&amp;year=2019" xr:uid="{D79D9DA6-9550-46DC-9D73-A620D41632F4}"/>
    <hyperlink ref="O93" r:id="rId81" display="https://barttorvik.com/team.php?team=Missouri&amp;year=2019" xr:uid="{841EA633-4926-41DF-8B6D-5C3C052C7705}"/>
    <hyperlink ref="O95" r:id="rId82" display="https://barttorvik.com/team.php?team=TCU&amp;year=2019" xr:uid="{C9D4F58D-8E55-4D3E-9EBF-F4DFD78B8B5B}"/>
    <hyperlink ref="O97" r:id="rId83" display="https://barttorvik.com/team.php?team=Iowa+St.&amp;year=2019" xr:uid="{60A32DB3-9B93-4416-AB7E-49412B221A07}"/>
    <hyperlink ref="O98" r:id="rId84" display="https://barttorvik.com/team.php?team=Iowa+St.&amp;year=2019" xr:uid="{4FC2209F-EF3B-49A4-8D5C-A9A35C63D79B}"/>
    <hyperlink ref="O99" r:id="rId85" display="https://barttorvik.com/team.php?team=San+Diego&amp;year=2019" xr:uid="{775DBCDF-D315-44FE-ADB5-6A733D7B162D}"/>
    <hyperlink ref="O101" r:id="rId86" display="https://barttorvik.com/team.php?team=Lipscomb&amp;year=2019" xr:uid="{51596CA2-AD95-4D55-8BCA-EE337FF61D41}"/>
    <hyperlink ref="P103" r:id="rId87" display="https://barttorvik.com/trank.php?&amp;begin=20190131&amp;end=20190311&amp;conlimit=All&amp;year=2019&amp;top=0&amp;venue=A-N&amp;type=All&amp;mingames=0&amp;quad=5&amp;rpi=" xr:uid="{CA6B427F-B4E3-478B-96B0-C92A63C4C607}"/>
    <hyperlink ref="O104" r:id="rId88" display="https://barttorvik.com/team.php?team=South+Carolina&amp;year=2019" xr:uid="{9304F54D-0E34-418B-9A21-4E9AF0E24901}"/>
    <hyperlink ref="O106" r:id="rId89" display="https://barttorvik.com/team.php?team=Nevada&amp;year=2019" xr:uid="{600E3BBA-E1A3-41E4-BC84-30396F5EFA4C}"/>
    <hyperlink ref="O107" r:id="rId90" display="https://barttorvik.com/team.php?team=Nevada&amp;year=2019" xr:uid="{6C25E31E-CA18-4EF4-81CC-131D3A5326F6}"/>
    <hyperlink ref="O108" r:id="rId91" display="https://barttorvik.com/team.php?team=Liberty&amp;year=2019" xr:uid="{34F20457-C040-452C-BE0D-F9F54A75B0F4}"/>
    <hyperlink ref="O109" r:id="rId92" display="https://barttorvik.com/team.php?team=Liberty&amp;year=2019" xr:uid="{7A5711EF-0403-4A0F-B7BB-694C0829127A}"/>
    <hyperlink ref="O110" r:id="rId93" display="https://barttorvik.com/team.php?team=Xavier&amp;year=2019" xr:uid="{BEABC5BE-96F7-4C42-9404-233C96D37C06}"/>
    <hyperlink ref="O112" r:id="rId94" display="https://barttorvik.com/team.php?team=Minnesota&amp;year=2019" xr:uid="{3743B980-5313-4722-9FBF-17F865F8C05D}"/>
    <hyperlink ref="O113" r:id="rId95" display="https://barttorvik.com/team.php?team=Minnesota&amp;year=2019" xr:uid="{586D5895-560B-45B1-83C8-88C76BC2A5EF}"/>
    <hyperlink ref="O114" r:id="rId96" display="https://barttorvik.com/team.php?team=Auburn&amp;year=2019" xr:uid="{DDCA3182-CE9F-451B-AAE6-81FC323ED6F7}"/>
    <hyperlink ref="O115" r:id="rId97" display="https://barttorvik.com/team.php?team=Auburn&amp;year=2019" xr:uid="{7698F491-92D8-40B5-94FB-ABB919197B3D}"/>
    <hyperlink ref="O116" r:id="rId98" display="https://barttorvik.com/team.php?team=Texas+A%26M&amp;year=2019" xr:uid="{9D392DDC-509D-41E6-B5C9-70B09FBFBF1D}"/>
    <hyperlink ref="O118" r:id="rId99" display="https://barttorvik.com/team.php?team=Oregon+St.&amp;year=2019" xr:uid="{EDFF9BDB-DBD9-4E83-BF77-AB9CEAF73719}"/>
    <hyperlink ref="O120" r:id="rId100" display="https://barttorvik.com/team.php?team=Murray+St.&amp;year=2019" xr:uid="{F4F5367C-EAD6-4A9B-A8E6-8B1858D3184F}"/>
    <hyperlink ref="O121" r:id="rId101" display="https://barttorvik.com/team.php?team=Murray+St.&amp;year=2019" xr:uid="{3094CE4F-B51B-4921-BCD7-E1F7A7F6D3CF}"/>
    <hyperlink ref="O122" r:id="rId102" display="https://barttorvik.com/team.php?team=Utah+St.&amp;year=2019" xr:uid="{CB8B0984-C292-4AD4-AD6A-D1C19E871EB8}"/>
    <hyperlink ref="O123" r:id="rId103" display="https://barttorvik.com/team.php?team=Utah+St.&amp;year=2019" xr:uid="{E603C14A-0DD2-4ABC-8685-A651AEB0C68E}"/>
    <hyperlink ref="O124" r:id="rId104" display="https://barttorvik.com/team.php?team=Northern+Colorado&amp;year=2019" xr:uid="{2EA316B1-B90A-4112-BE16-76C497CCA320}"/>
    <hyperlink ref="O126" r:id="rId105" display="https://barttorvik.com/team.php?team=Georgia+Southern&amp;year=2019" xr:uid="{F552BD6F-89A6-4C64-AE49-734766347BB2}"/>
    <hyperlink ref="O128" r:id="rId106" display="https://barttorvik.com/team.php?team=Baylor&amp;year=2019" xr:uid="{5B4A9BB0-F992-45DE-B429-1190EA9EF518}"/>
    <hyperlink ref="O129" r:id="rId107" display="https://barttorvik.com/team.php?team=Baylor&amp;year=2019" xr:uid="{C5918CDE-73BF-4170-866B-C7694410DFAB}"/>
    <hyperlink ref="O130" r:id="rId108" display="https://barttorvik.com/team.php?team=Rutgers&amp;year=2019" xr:uid="{C455BDC3-819F-467D-9483-E57A02F7D5E9}"/>
    <hyperlink ref="O132" r:id="rId109" display="https://barttorvik.com/team.php?team=Southern+Miss&amp;year=2019" xr:uid="{CB1D5F4F-1ABC-42AF-B987-3E3055434D91}"/>
    <hyperlink ref="O134" r:id="rId110" display="https://barttorvik.com/team.php?team=St.+Bonaventure&amp;year=2019" xr:uid="{FEDEEF01-2045-49B4-B3D9-43E745F8AD47}"/>
    <hyperlink ref="O136" r:id="rId111" display="https://barttorvik.com/team.php?team=Notre+Dame&amp;year=2019" xr:uid="{2A444DB8-EB52-4626-9784-E6626730C42E}"/>
    <hyperlink ref="O138" r:id="rId112" display="https://barttorvik.com/team.php?team=USC&amp;year=2019" xr:uid="{76F3DD34-5C39-482C-8447-0FEFA19875CB}"/>
    <hyperlink ref="O140" r:id="rId113" display="https://barttorvik.com/team.php?team=Arizona+St.&amp;year=2019" xr:uid="{8DFD2C73-B272-452E-B0F8-7D7DC4D8CE59}"/>
    <hyperlink ref="O141" r:id="rId114" display="https://barttorvik.com/team.php?team=Arizona+St.&amp;year=2019" xr:uid="{837D4CDC-BC97-49A6-BF97-E27A8988C226}"/>
    <hyperlink ref="O142" r:id="rId115" display="https://barttorvik.com/team.php?team=Providence&amp;year=2019" xr:uid="{6B17031B-5585-4094-A3C8-6FC00573F049}"/>
    <hyperlink ref="O144" r:id="rId116" display="https://barttorvik.com/team.php?team=Abilene+Christian&amp;year=2019" xr:uid="{EC7E8B06-E909-4A2E-B3AD-828DBB1F1F52}"/>
    <hyperlink ref="O145" r:id="rId117" display="https://barttorvik.com/team.php?team=Abilene+Christian&amp;year=2019" xr:uid="{E89A865A-FCC4-4358-A1F9-F9E88CDBA8BC}"/>
    <hyperlink ref="O146" r:id="rId118" display="https://barttorvik.com/team.php?team=Iowa&amp;year=2019" xr:uid="{5734EF97-6420-4CBE-A470-B74521AC017A}"/>
    <hyperlink ref="O147" r:id="rId119" display="https://barttorvik.com/team.php?team=Iowa&amp;year=2019" xr:uid="{C4E8CF26-63FD-4A2E-AB6A-FD755A11CFDC}"/>
    <hyperlink ref="O148" r:id="rId120" display="https://barttorvik.com/team.php?team=Central+Michigan&amp;year=2019" xr:uid="{7B0A87A4-1C9D-4A7A-9B8A-EB2D4BF0AA9D}"/>
    <hyperlink ref="O150" r:id="rId121" display="https://barttorvik.com/team.php?team=Northeastern&amp;year=2019" xr:uid="{C21170D1-2D80-4A5D-8A4B-F3A6627B7118}"/>
    <hyperlink ref="O151" r:id="rId122" display="https://barttorvik.com/team.php?team=Northeastern&amp;year=2019" xr:uid="{D696289B-E0EF-4C2B-AFE7-E95B56A4B184}"/>
    <hyperlink ref="O152" r:id="rId123" display="https://barttorvik.com/team.php?team=UAB&amp;year=2019" xr:uid="{A35901B6-3673-415D-BA92-CF8C72E0AA10}"/>
    <hyperlink ref="P154" r:id="rId124" display="https://barttorvik.com/trank.php?&amp;begin=20190131&amp;end=20190311&amp;conlimit=All&amp;year=2019&amp;top=0&amp;venue=A-N&amp;type=All&amp;mingames=0&amp;quad=5&amp;rpi=" xr:uid="{3416E432-5E76-4314-B0C7-78DC98BFEACD}"/>
    <hyperlink ref="O155" r:id="rId125" display="https://barttorvik.com/team.php?team=Oklahoma&amp;year=2019" xr:uid="{814A1E6D-D778-4165-908C-A4FFB96E37B3}"/>
    <hyperlink ref="O156" r:id="rId126" display="https://barttorvik.com/team.php?team=Oklahoma&amp;year=2019" xr:uid="{00B7085A-47FC-478F-901D-E7948C4C2DA1}"/>
    <hyperlink ref="O157" r:id="rId127" display="https://barttorvik.com/team.php?team=Akron&amp;year=2019" xr:uid="{8E955B05-328E-45C1-9BBC-CBA4C4FB4FB6}"/>
    <hyperlink ref="O159" r:id="rId128" display="https://barttorvik.com/team.php?team=Radford&amp;year=2019" xr:uid="{8B84441D-A980-4819-9750-A18743F9883C}"/>
    <hyperlink ref="O161" r:id="rId129" display="https://barttorvik.com/team.php?team=Utah+Valley&amp;year=2019" xr:uid="{67FDC660-18BE-4B42-B1E3-17133D4B806A}"/>
    <hyperlink ref="O163" r:id="rId130" display="https://barttorvik.com/team.php?team=Temple&amp;year=2019" xr:uid="{ECF63E21-5DB7-4ED1-9575-C74F3EBC5120}"/>
    <hyperlink ref="O164" r:id="rId131" display="https://barttorvik.com/team.php?team=Temple&amp;year=2019" xr:uid="{66078353-F291-40C6-9216-20FA02E4A4E2}"/>
    <hyperlink ref="O165" r:id="rId132" display="https://barttorvik.com/team.php?team=Tulsa&amp;year=2019" xr:uid="{C8D8E553-5494-41DF-BA2E-BF2C4F8D9D51}"/>
    <hyperlink ref="O167" r:id="rId133" display="https://barttorvik.com/team.php?team=Colorado&amp;year=2019" xr:uid="{52198B2C-CA5A-4CA4-BEE5-76E58F078EAB}"/>
    <hyperlink ref="O169" r:id="rId134" display="https://barttorvik.com/team.php?team=UNC+Greensboro&amp;year=2019" xr:uid="{74ADB34C-8437-4A4E-A1AA-0B7C90C17AD5}"/>
    <hyperlink ref="O171" r:id="rId135" display="https://barttorvik.com/team.php?team=Pepperdine&amp;year=2019" xr:uid="{991CA50A-F616-458E-A8C6-88D0C40B6363}"/>
    <hyperlink ref="O173" r:id="rId136" display="https://barttorvik.com/team.php?team=Alabama&amp;year=2019" xr:uid="{D2775B48-4E9D-4941-884E-4E7886FFABF4}"/>
    <hyperlink ref="O175" r:id="rId137" display="https://barttorvik.com/team.php?team=Utah&amp;year=2019" xr:uid="{7A003170-E5B6-4448-80CD-F44E79740AEE}"/>
    <hyperlink ref="O177" r:id="rId138" display="https://barttorvik.com/team.php?team=Kansas&amp;year=2019" xr:uid="{07055FBE-C72E-4DB3-A66B-90DAA15AAFF8}"/>
    <hyperlink ref="O178" r:id="rId139" display="https://barttorvik.com/team.php?team=Kansas&amp;year=2019" xr:uid="{8093D42C-F62F-4543-8C39-0A37008A5F48}"/>
    <hyperlink ref="O179" r:id="rId140" display="https://barttorvik.com/team.php?team=Colgate&amp;year=2019" xr:uid="{185A3633-7752-45CB-B637-949F6CE1ADFB}"/>
    <hyperlink ref="O180" r:id="rId141" display="https://barttorvik.com/team.php?team=Colgate&amp;year=2019" xr:uid="{A427894E-4FEE-44EB-BA6A-6377563F7529}"/>
    <hyperlink ref="O181" r:id="rId142" display="https://barttorvik.com/team.php?team=Loyola+Marymount&amp;year=2019" xr:uid="{786CD652-8A66-465D-9C94-DED8665DAA14}"/>
    <hyperlink ref="O183" r:id="rId143" display="https://barttorvik.com/team.php?team=Miami+FL&amp;year=2019" xr:uid="{966FD7D8-444B-42C3-9E24-DAD56D5BD344}"/>
    <hyperlink ref="O185" r:id="rId144" display="https://barttorvik.com/team.php?team=Memphis&amp;year=2019" xr:uid="{009D834B-39B0-4EED-B172-74778DB10C67}"/>
    <hyperlink ref="O187" r:id="rId145" display="https://barttorvik.com/team.php?team=Penn&amp;year=2019" xr:uid="{CCC402C9-842B-4697-9A02-59FB202C468E}"/>
    <hyperlink ref="O189" r:id="rId146" display="https://barttorvik.com/team.php?team=Fort+Wayne&amp;year=2019" xr:uid="{E923ABD0-B3E8-4689-948C-B61B3731E8F6}"/>
    <hyperlink ref="O191" r:id="rId147" display="https://barttorvik.com/team.php?team=UT+Arlington&amp;year=2019" xr:uid="{E34A7C09-5EFB-46AB-88AF-BD820673B50E}"/>
    <hyperlink ref="O193" r:id="rId148" display="https://barttorvik.com/team.php?team=Austin+Peay&amp;year=2019" xr:uid="{0F9EBFD5-CF9D-4877-8170-2F588CBFB456}"/>
    <hyperlink ref="O195" r:id="rId149" display="https://barttorvik.com/team.php?team=Western+Kentucky&amp;year=2019" xr:uid="{35ED66C9-1678-421C-A6E2-2B0E5F268AE8}"/>
    <hyperlink ref="O197" r:id="rId150" display="https://barttorvik.com/team.php?team=Jacksonville+St.&amp;year=2019" xr:uid="{19AA2153-ABD6-4D77-8540-93998B5B52C0}"/>
    <hyperlink ref="O199" r:id="rId151" display="https://barttorvik.com/team.php?team=Yale&amp;year=2019" xr:uid="{AF5C9B22-45EB-4E4A-B11A-49452413C49A}"/>
    <hyperlink ref="O200" r:id="rId152" display="https://barttorvik.com/team.php?team=Yale&amp;year=2019" xr:uid="{7F3C06D7-08B8-421C-95B3-1686C3492A23}"/>
    <hyperlink ref="O201" r:id="rId153" display="https://barttorvik.com/team.php?team=Boston+College&amp;year=2019" xr:uid="{B797D9D3-C6C0-411A-A0D3-B0BAE50859F9}"/>
    <hyperlink ref="O203" r:id="rId154" display="https://barttorvik.com/team.php?team=Oklahoma+St.&amp;year=2019" xr:uid="{E9688846-F5AE-49FC-8BDC-CF497084B6E0}"/>
    <hyperlink ref="P205" r:id="rId155" display="https://barttorvik.com/trank.php?&amp;begin=20190131&amp;end=20190311&amp;conlimit=All&amp;year=2019&amp;top=0&amp;venue=A-N&amp;type=All&amp;mingames=0&amp;quad=5&amp;rpi=" xr:uid="{6F4CD212-9EC5-4F6A-88B1-18C5D7857D5C}"/>
    <hyperlink ref="O206" r:id="rId156" display="https://barttorvik.com/team.php?team=Bowling+Green&amp;year=2019" xr:uid="{A9B749CB-640B-4DC8-9450-A12B552B638F}"/>
    <hyperlink ref="O208" r:id="rId157" display="https://barttorvik.com/team.php?team=Oregon&amp;year=2019" xr:uid="{35176012-6CAE-4BBC-A726-A72281DE08B3}"/>
    <hyperlink ref="O209" r:id="rId158" display="https://barttorvik.com/team.php?team=Oregon&amp;year=2019" xr:uid="{865D9510-CFC5-46F6-8D80-4F3244F7F5DB}"/>
    <hyperlink ref="O210" r:id="rId159" display="https://barttorvik.com/team.php?team=Northwestern&amp;year=2019" xr:uid="{8A405327-734C-4C85-83C3-F63220A04F16}"/>
    <hyperlink ref="O212" r:id="rId160" display="https://barttorvik.com/team.php?team=College+of+Charleston&amp;year=2019" xr:uid="{49B955CF-33AD-4AE5-9780-E3E0981F8C51}"/>
    <hyperlink ref="O214" r:id="rId161" display="https://barttorvik.com/team.php?team=Davidson&amp;year=2019" xr:uid="{64221EE0-D9DF-4967-9FBB-8F8D32F22734}"/>
    <hyperlink ref="O216" r:id="rId162" display="https://barttorvik.com/team.php?team=BYU&amp;year=2019" xr:uid="{3DC6DD25-2EAC-4364-95AE-9AD24B15E3D2}"/>
    <hyperlink ref="O218" r:id="rId163" display="https://barttorvik.com/team.php?team=Lamar&amp;year=2019" xr:uid="{F13B09E7-D801-4602-9C22-EA95E97C15DF}"/>
    <hyperlink ref="O220" r:id="rId164" display="https://barttorvik.com/team.php?team=Southern+Illinois&amp;year=2019" xr:uid="{3C0B5CDD-EE67-411C-8922-7BBC69EFFEB9}"/>
    <hyperlink ref="O222" r:id="rId165" display="https://barttorvik.com/team.php?team=South+Florida&amp;year=2019" xr:uid="{BCD63815-881C-4CE4-828C-125719E67AA5}"/>
    <hyperlink ref="O224" r:id="rId166" display="https://barttorvik.com/team.php?team=Villanova&amp;year=2019" xr:uid="{F7E26726-1FBF-42C1-AB7E-67D7D4F77BBF}"/>
    <hyperlink ref="O225" r:id="rId167" display="https://barttorvik.com/team.php?team=Villanova&amp;year=2019" xr:uid="{305B4FC5-7610-4136-AED3-B0744E6AD638}"/>
    <hyperlink ref="O226" r:id="rId168" display="https://barttorvik.com/team.php?team=Old+Dominion&amp;year=2019" xr:uid="{282A5BF8-12B4-43CC-A48C-643F5BE28230}"/>
    <hyperlink ref="O227" r:id="rId169" display="https://barttorvik.com/team.php?team=Old+Dominion&amp;year=2019" xr:uid="{000A374F-E40F-404F-8E74-BE4DFB0853C7}"/>
    <hyperlink ref="O228" r:id="rId170" display="https://barttorvik.com/team.php?team=East+Tennessee+St.&amp;year=2019" xr:uid="{67F81BD3-7E68-4CE5-8D14-0AE9E5D723A0}"/>
    <hyperlink ref="O230" r:id="rId171" display="https://barttorvik.com/team.php?team=American&amp;year=2019" xr:uid="{59A6D9E8-EBBA-4420-B9B1-1EB40B4B6C0B}"/>
    <hyperlink ref="O232" r:id="rId172" display="https://barttorvik.com/team.php?team=SMU&amp;year=2019" xr:uid="{FC392CE9-52F1-45B3-A850-54C2A89AD414}"/>
    <hyperlink ref="O234" r:id="rId173" display="https://barttorvik.com/team.php?team=Kent+St.&amp;year=2019" xr:uid="{35359579-A46E-4788-BA53-1142FDFA9C6D}"/>
    <hyperlink ref="O236" r:id="rId174" display="https://barttorvik.com/team.php?team=Georgia+Tech&amp;year=2019" xr:uid="{715DEC76-30E6-4CB6-8A60-B6E67853CA0B}"/>
    <hyperlink ref="O238" r:id="rId175" display="https://barttorvik.com/team.php?team=Eastern+Michigan&amp;year=2019" xr:uid="{65A0F689-CF3C-456B-8E97-6DE106C01E2B}"/>
    <hyperlink ref="O240" r:id="rId176" display="https://barttorvik.com/team.php?team=St.+John%27s&amp;year=2019" xr:uid="{09BC0E3C-7578-4E87-A83F-71DC8BF75A7B}"/>
    <hyperlink ref="O241" r:id="rId177" display="https://barttorvik.com/team.php?team=St.+John%27s&amp;year=2019" xr:uid="{45CAAC08-1A98-425A-BC36-127DA6597430}"/>
    <hyperlink ref="O242" r:id="rId178" display="https://barttorvik.com/team.php?team=Wake+Forest&amp;year=2019" xr:uid="{9E95A721-4C3F-41B6-BB55-DF29DB2BB271}"/>
    <hyperlink ref="O244" r:id="rId179" display="https://barttorvik.com/team.php?team=Iona&amp;year=2019" xr:uid="{3924744F-CF6C-4DEB-B593-1D122219580C}"/>
    <hyperlink ref="O245" r:id="rId180" display="https://barttorvik.com/team.php?team=Iona&amp;year=2019" xr:uid="{B4180F3E-AAC8-48AE-9144-E5ACB4256F3F}"/>
    <hyperlink ref="O246" r:id="rId181" display="https://barttorvik.com/team.php?team=Missouri+St.&amp;year=2019" xr:uid="{A6A16174-6CFF-4816-AFB3-7AAA894317ED}"/>
    <hyperlink ref="O248" r:id="rId182" display="https://barttorvik.com/team.php?team=Northern+Iowa&amp;year=2019" xr:uid="{30460ED1-B24B-4D6B-8D12-544442E5A0A9}"/>
    <hyperlink ref="O250" r:id="rId183" display="https://barttorvik.com/team.php?team=Drake&amp;year=2019" xr:uid="{D6D80723-08B2-4FAF-B124-46E7530E40F0}"/>
    <hyperlink ref="O252" r:id="rId184" display="https://barttorvik.com/team.php?team=Princeton&amp;year=2019" xr:uid="{12D23B5D-1B54-4E87-A520-001889E65B3E}"/>
    <hyperlink ref="O254" r:id="rId185" display="https://barttorvik.com/team.php?team=Seton+Hall&amp;year=2019" xr:uid="{07B3E65D-D0EF-4B55-A494-43AB033D64A6}"/>
    <hyperlink ref="O255" r:id="rId186" display="https://barttorvik.com/team.php?team=Seton+Hall&amp;year=2019" xr:uid="{6C26E95E-C358-4C20-A39C-5D2E3C869270}"/>
    <hyperlink ref="P256" r:id="rId187" display="https://barttorvik.com/trank.php?&amp;begin=20190131&amp;end=20190311&amp;conlimit=All&amp;year=2019&amp;top=0&amp;venue=A-N&amp;type=All&amp;mingames=0&amp;quad=5&amp;rpi=" xr:uid="{4081E4FB-1B95-4C5F-9295-6237BC697C0B}"/>
    <hyperlink ref="O257" r:id="rId188" display="https://barttorvik.com/team.php?team=Hartford&amp;year=2019" xr:uid="{F57105EC-E817-4D6B-B018-66F3DDCA68BD}"/>
    <hyperlink ref="O259" r:id="rId189" display="https://barttorvik.com/team.php?team=Wright+St.&amp;year=2019" xr:uid="{30E4087E-3944-41E4-8702-48ACFA63795D}"/>
    <hyperlink ref="O261" r:id="rId190" display="https://barttorvik.com/team.php?team=Ball+St.&amp;year=2019" xr:uid="{1A048DA8-D74A-4A64-9199-61D681ABF358}"/>
    <hyperlink ref="O263" r:id="rId191" display="https://barttorvik.com/team.php?team=North+Florida&amp;year=2019" xr:uid="{4CC51B74-8432-470F-BFBE-0F971D4BC4A5}"/>
    <hyperlink ref="O265" r:id="rId192" display="https://barttorvik.com/team.php?team=Washington&amp;year=2019" xr:uid="{5ECE4C40-09E5-492D-BC68-7746A3AAC1F2}"/>
    <hyperlink ref="O266" r:id="rId193" display="https://barttorvik.com/team.php?team=Washington&amp;year=2019" xr:uid="{3DDBFDE0-84FB-438D-BC82-D655271F0737}"/>
    <hyperlink ref="O267" r:id="rId194" display="https://barttorvik.com/team.php?team=Florida+Atlantic&amp;year=2019" xr:uid="{35482131-EBE0-48A3-A582-E8F8C5156D74}"/>
    <hyperlink ref="O269" r:id="rId195" display="https://barttorvik.com/team.php?team=Santa+Clara&amp;year=2019" xr:uid="{497E08FD-3338-419A-B846-30AC653433EF}"/>
    <hyperlink ref="O271" r:id="rId196" display="https://barttorvik.com/team.php?team=Colorado+St.&amp;year=2019" xr:uid="{739F3088-36AF-4878-A717-AC360ED95A52}"/>
    <hyperlink ref="O273" r:id="rId197" display="https://barttorvik.com/team.php?team=Prairie+View+A%26M&amp;year=2019" xr:uid="{567884C8-418A-4FBD-8F3A-168E8C3BF77B}"/>
    <hyperlink ref="O274" r:id="rId198" display="https://barttorvik.com/team.php?team=Prairie+View+A%26M&amp;year=2019" xr:uid="{CBEDC0EE-10B3-4B31-84BE-54CFEF1184F7}"/>
    <hyperlink ref="O275" r:id="rId199" display="https://barttorvik.com/team.php?team=Hofstra&amp;year=2019" xr:uid="{26F70B83-2E06-400B-8F38-266ADC8CAC54}"/>
    <hyperlink ref="O277" r:id="rId200" display="https://barttorvik.com/team.php?team=Arizona&amp;year=2019" xr:uid="{5C4FC5CA-23F3-4C11-B756-48C85D8DF0C7}"/>
    <hyperlink ref="O279" r:id="rId201" display="https://barttorvik.com/team.php?team=DePaul&amp;year=2019" xr:uid="{FE637F5A-224A-468D-8774-1C56C9AA1CBD}"/>
    <hyperlink ref="O281" r:id="rId202" display="https://barttorvik.com/team.php?team=UNLV&amp;year=2019" xr:uid="{81B0C8F7-6D9E-4FD8-A592-B238421ED5CF}"/>
    <hyperlink ref="O283" r:id="rId203" display="https://barttorvik.com/team.php?team=Sam+Houston+St.&amp;year=2019" xr:uid="{24041570-66CB-43A3-B820-1A9F991457F6}"/>
    <hyperlink ref="O285" r:id="rId204" display="https://barttorvik.com/team.php?team=California&amp;year=2019" xr:uid="{EB1A006E-0475-459A-ACA6-ACD942119E06}"/>
    <hyperlink ref="O287" r:id="rId205" display="https://barttorvik.com/team.php?team=Harvard&amp;year=2019" xr:uid="{2CCF9D54-716C-40C3-A51E-FB1130EE8568}"/>
    <hyperlink ref="O289" r:id="rId206" display="https://barttorvik.com/team.php?team=Georgia&amp;year=2019" xr:uid="{CFA1C834-29B9-4011-AA93-4DEDBD6FC726}"/>
    <hyperlink ref="O291" r:id="rId207" display="https://barttorvik.com/team.php?team=South+Alabama&amp;year=2019" xr:uid="{1FFE8F2B-A4C3-472C-B4BE-A8BC5384F752}"/>
    <hyperlink ref="O293" r:id="rId208" display="https://barttorvik.com/team.php?team=Columbia&amp;year=2019" xr:uid="{057275F1-5B3C-4A2C-93D1-26EA3FBC375A}"/>
    <hyperlink ref="O295" r:id="rId209" display="https://barttorvik.com/team.php?team=Boston+University&amp;year=2019" xr:uid="{4F202B1C-EFB0-42CE-8FF9-1E4DC41F823F}"/>
    <hyperlink ref="O297" r:id="rId210" display="https://barttorvik.com/team.php?team=Loyola+Chicago&amp;year=2019" xr:uid="{F118F758-CC0D-4629-B6AE-2D13972DBAAF}"/>
    <hyperlink ref="O299" r:id="rId211" display="https://barttorvik.com/team.php?team=Northern+Illinois&amp;year=2019" xr:uid="{1E346CBF-3417-4276-865F-02FB4216CA86}"/>
    <hyperlink ref="O301" r:id="rId212" display="https://barttorvik.com/team.php?team=Seattle&amp;year=2019" xr:uid="{E8A8FAA0-EAE0-47F1-B416-223C8B16D2F9}"/>
    <hyperlink ref="O303" r:id="rId213" display="https://barttorvik.com/team.php?team=Butler&amp;year=2019" xr:uid="{82867F67-88C0-41D2-883C-5BBC8A8192C7}"/>
    <hyperlink ref="O305" r:id="rId214" display="https://barttorvik.com/team.php?team=Vanderbilt&amp;year=2019" xr:uid="{E6992F49-9A13-430C-A486-CF3227946C8D}"/>
    <hyperlink ref="P307" r:id="rId215" display="https://barttorvik.com/trank.php?&amp;begin=20190131&amp;end=20190311&amp;conlimit=All&amp;year=2019&amp;top=0&amp;venue=A-N&amp;type=All&amp;mingames=0&amp;quad=5&amp;rpi=" xr:uid="{295DD335-8197-47B5-80E1-E5D602FB13FC}"/>
    <hyperlink ref="O308" r:id="rId216" display="https://barttorvik.com/team.php?team=Bradley&amp;year=2019" xr:uid="{CE435887-A755-4050-B325-D3326B88D85A}"/>
    <hyperlink ref="O309" r:id="rId217" display="https://barttorvik.com/team.php?team=Bradley&amp;year=2019" xr:uid="{E35ABA30-A73A-4600-A52C-70422E6C03CF}"/>
    <hyperlink ref="O310" r:id="rId218" display="https://barttorvik.com/team.php?team=Boise+St.&amp;year=2019" xr:uid="{F1FB1A1B-7CCA-462C-9215-48FFC8F07133}"/>
    <hyperlink ref="O312" r:id="rId219" display="https://barttorvik.com/team.php?team=Binghamton&amp;year=2019" xr:uid="{46F7A1B2-7328-460F-8A19-4BD0F16E4232}"/>
    <hyperlink ref="O314" r:id="rId220" display="https://barttorvik.com/team.php?team=Gardner+Webb&amp;year=2019" xr:uid="{51DB2DEF-9BA4-42B8-B86D-B6ACC4BBB93A}"/>
    <hyperlink ref="O315" r:id="rId221" display="https://barttorvik.com/team.php?team=Gardner+Webb&amp;year=2019" xr:uid="{8C610228-06E7-47C9-AD2C-F41625B83D46}"/>
    <hyperlink ref="O316" r:id="rId222" display="https://barttorvik.com/team.php?team=Appalachian+St.&amp;year=2019" xr:uid="{9C6567BC-8D6F-45DC-B51D-C8797801B180}"/>
    <hyperlink ref="O318" r:id="rId223" display="https://barttorvik.com/team.php?team=Stanford&amp;year=2019" xr:uid="{19923C11-6319-4BB8-B0C2-E5356486002E}"/>
    <hyperlink ref="O320" r:id="rId224" display="https://barttorvik.com/team.php?team=Northern+Kentucky&amp;year=2019" xr:uid="{B3A47038-4E7C-4EBC-A739-B266EA71E214}"/>
    <hyperlink ref="O321" r:id="rId225" display="https://barttorvik.com/team.php?team=Northern+Kentucky&amp;year=2019" xr:uid="{802B9A1F-E7F6-4A0F-9D7D-5D1BEE927B43}"/>
    <hyperlink ref="O322" r:id="rId226" display="https://barttorvik.com/team.php?team=Georgetown&amp;year=2019" xr:uid="{3A5289CC-8E60-4F1A-A13A-C89D7194CB7E}"/>
    <hyperlink ref="O324" r:id="rId227" display="https://barttorvik.com/team.php?team=Georgia+St.&amp;year=2019" xr:uid="{E664F2DD-FBA9-4E90-A6FE-93E2101CF785}"/>
    <hyperlink ref="O325" r:id="rId228" display="https://barttorvik.com/team.php?team=Georgia+St.&amp;year=2019" xr:uid="{6D18312B-8EC9-45E8-991E-49360775E4F8}"/>
    <hyperlink ref="O326" r:id="rId229" display="https://barttorvik.com/team.php?team=Stony+Brook&amp;year=2019" xr:uid="{DD4FECB4-C20D-4179-BE62-7C8716B9AA0B}"/>
    <hyperlink ref="O328" r:id="rId230" display="https://barttorvik.com/team.php?team=Campbell&amp;year=2019" xr:uid="{CC4E6705-016F-4C2A-95B6-ABBC85FB160E}"/>
    <hyperlink ref="O330" r:id="rId231" display="https://barttorvik.com/team.php?team=Nebraska+Omaha&amp;year=2019" xr:uid="{FC4E1889-6795-4093-AFF4-112E2BC14450}"/>
    <hyperlink ref="O332" r:id="rId232" display="https://barttorvik.com/team.php?team=Oakland&amp;year=2019" xr:uid="{DB01C51F-8B71-4602-97AE-497261F03A2B}"/>
    <hyperlink ref="O334" r:id="rId233" display="https://barttorvik.com/team.php?team=West+Virginia&amp;year=2019" xr:uid="{AB791D3F-4955-4CB2-BC5E-A002AA28F2C8}"/>
    <hyperlink ref="O336" r:id="rId234" display="https://barttorvik.com/team.php?team=Cal+Baptist&amp;year=2019" xr:uid="{A5DE551D-C7DB-4B7E-8755-BE79790F62AB}"/>
    <hyperlink ref="O338" r:id="rId235" display="https://barttorvik.com/team.php?team=Montana&amp;year=2019" xr:uid="{87857B6E-C6CE-4AC6-A64C-C558C8DB8622}"/>
    <hyperlink ref="O339" r:id="rId236" display="https://barttorvik.com/team.php?team=Montana&amp;year=2019" xr:uid="{7C00BAD4-F1C7-41E8-AF9D-1FA2C2256641}"/>
    <hyperlink ref="O340" r:id="rId237" display="https://barttorvik.com/team.php?team=UC+Davis&amp;year=2019" xr:uid="{F17E5C41-117A-4C4A-A14C-C4738BA4FD42}"/>
    <hyperlink ref="O342" r:id="rId238" display="https://barttorvik.com/team.php?team=Grand+Canyon&amp;year=2019" xr:uid="{D3635BD8-A1BD-426E-A7B0-159BE77D6FA7}"/>
    <hyperlink ref="O344" r:id="rId239" display="https://barttorvik.com/team.php?team=Charleston+Southern&amp;year=2019" xr:uid="{D7B578F9-211F-443B-B156-4E6EC59BE05B}"/>
    <hyperlink ref="O346" r:id="rId240" display="https://barttorvik.com/team.php?team=UTSA&amp;year=2019" xr:uid="{43240E13-5091-40C1-A10C-7026928887F0}"/>
    <hyperlink ref="O348" r:id="rId241" display="https://barttorvik.com/team.php?team=Chattanooga&amp;year=2019" xr:uid="{96C5BA42-937A-4352-A36D-3196BCA2C478}"/>
    <hyperlink ref="O350" r:id="rId242" display="https://barttorvik.com/team.php?team=Nebraska&amp;year=2019" xr:uid="{E645FECA-EC60-434E-990F-0DEDB46076A5}"/>
    <hyperlink ref="O352" r:id="rId243" display="https://barttorvik.com/team.php?team=Ohio+St.&amp;year=2019" xr:uid="{D45B595C-4EC6-49D0-9DCE-A1ED379FE6F2}"/>
    <hyperlink ref="O353" r:id="rId244" display="https://barttorvik.com/team.php?team=Ohio+St.&amp;year=2019" xr:uid="{C2E7C960-A12D-419F-A8A0-A58E868FDE12}"/>
    <hyperlink ref="O354" r:id="rId245" display="https://barttorvik.com/team.php?team=Middle+Tennessee&amp;year=2019" xr:uid="{736B0D88-CAF1-471D-A96D-D3BE1E7DAC4F}"/>
    <hyperlink ref="O356" r:id="rId246" display="https://barttorvik.com/team.php?team=San+Francisco&amp;year=2019" xr:uid="{96683E6F-4775-43AE-A9AF-DE5A21687AFD}"/>
    <hyperlink ref="P358" r:id="rId247" display="https://barttorvik.com/trank.php?&amp;begin=20190131&amp;end=20190311&amp;conlimit=All&amp;year=2019&amp;top=0&amp;venue=A-N&amp;type=All&amp;mingames=0&amp;quad=5&amp;rpi=" xr:uid="{0809A8B7-05CF-41F9-8DA8-00DD4F2A69ED}"/>
    <hyperlink ref="O359" r:id="rId248" display="https://barttorvik.com/team.php?team=Louisiana+Tech&amp;year=2019" xr:uid="{9EFA49FA-06E7-4250-A56E-6A04A4B88858}"/>
    <hyperlink ref="O361" r:id="rId249" display="https://barttorvik.com/team.php?team=Illinois+Chicago&amp;year=2019" xr:uid="{AE449C42-3278-4728-9107-B8201F795FB5}"/>
    <hyperlink ref="O363" r:id="rId250" display="https://barttorvik.com/team.php?team=Samford&amp;year=2019" xr:uid="{2E304512-45E1-4788-AFCC-E4716D9C7B34}"/>
    <hyperlink ref="O365" r:id="rId251" display="https://barttorvik.com/team.php?team=Louisiana+Monroe&amp;year=2019" xr:uid="{9386A23E-8943-4741-BFA5-11309B62DE14}"/>
    <hyperlink ref="O367" r:id="rId252" display="https://barttorvik.com/team.php?team=St.+Francis+PA&amp;year=2019" xr:uid="{8DEA8392-BA4E-4380-AEC8-14D321E6FF64}"/>
    <hyperlink ref="O369" r:id="rId253" display="https://barttorvik.com/team.php?team=San+Diego+St.&amp;year=2019" xr:uid="{5F02A565-F96A-4CAD-8247-9B49C1FF8E38}"/>
    <hyperlink ref="O371" r:id="rId254" display="https://barttorvik.com/team.php?team=Saint+Joseph%27s&amp;year=2019" xr:uid="{B0C96193-3EB4-4B1F-96F5-5DF1F4483920}"/>
    <hyperlink ref="O373" r:id="rId255" display="https://barttorvik.com/team.php?team=South+Dakota+St.&amp;year=2019" xr:uid="{F5CDC0D0-CF66-48D9-8735-04C3EE8CF336}"/>
    <hyperlink ref="O375" r:id="rId256" display="https://barttorvik.com/team.php?team=North+Dakota+St.&amp;year=2019" xr:uid="{D91FDFCF-B797-4ACB-9DB8-06E23C3F6CEA}"/>
    <hyperlink ref="O376" r:id="rId257" display="https://barttorvik.com/team.php?team=North+Dakota+St.&amp;year=2019" xr:uid="{181637BE-14B3-4BBD-99E1-DE3B6726F9F7}"/>
    <hyperlink ref="O377" r:id="rId258" display="https://barttorvik.com/team.php?team=Miami+OH&amp;year=2019" xr:uid="{39283F62-ADC3-40B8-ABEA-7F622A4AB527}"/>
    <hyperlink ref="O379" r:id="rId259" display="https://barttorvik.com/team.php?team=Quinnipiac&amp;year=2019" xr:uid="{B5ADF361-7ED4-42CE-9CEB-117F1C118AE9}"/>
    <hyperlink ref="O381" r:id="rId260" display="https://barttorvik.com/team.php?team=Texas+St.&amp;year=2019" xr:uid="{10481F95-B9AD-4EA7-A136-E2163ED1B415}"/>
    <hyperlink ref="O383" r:id="rId261" display="https://barttorvik.com/team.php?team=Eastern+Washington&amp;year=2019" xr:uid="{B8430818-CC5E-4B7D-9284-152897300294}"/>
    <hyperlink ref="O385" r:id="rId262" display="https://barttorvik.com/team.php?team=Connecticut&amp;year=2019" xr:uid="{0D5C741B-8A59-4224-B120-8EFB34D15168}"/>
    <hyperlink ref="O387" r:id="rId263" display="https://barttorvik.com/team.php?team=Towson&amp;year=2019" xr:uid="{E6FFDD3F-7826-476E-95A9-0F0F4405416D}"/>
    <hyperlink ref="O389" r:id="rId264" display="https://barttorvik.com/team.php?team=Washington+St.&amp;year=2019" xr:uid="{185E9582-0585-46C4-9C6D-958A8E1D78EA}"/>
    <hyperlink ref="O391" r:id="rId265" display="https://barttorvik.com/team.php?team=Brown&amp;year=2019" xr:uid="{47C0A82F-6C81-4A18-A6C7-F734ACCE2A88}"/>
    <hyperlink ref="O393" r:id="rId266" display="https://barttorvik.com/team.php?team=Louisiana+Lafayette&amp;year=2019" xr:uid="{56EFFAB3-D601-48C0-91A4-9791846E9FBF}"/>
    <hyperlink ref="O395" r:id="rId267" display="https://barttorvik.com/team.php?team=Duquesne&amp;year=2019" xr:uid="{29392C50-854C-4D1D-8884-94D99AF2E9EB}"/>
    <hyperlink ref="O397" r:id="rId268" display="https://barttorvik.com/team.php?team=Bucknell&amp;year=2019" xr:uid="{BE7F082E-384E-4F5B-AC09-9C47C5AAD65A}"/>
    <hyperlink ref="O399" r:id="rId269" display="https://barttorvik.com/team.php?team=Saint+Louis&amp;year=2019" xr:uid="{53AD90D1-4E5C-4D62-B23A-FBA8E2CA75D3}"/>
    <hyperlink ref="O400" r:id="rId270" display="https://barttorvik.com/team.php?team=Saint+Louis&amp;year=2019" xr:uid="{70C5E47C-AFC7-41F9-BFDC-E0F21D8C9331}"/>
    <hyperlink ref="O401" r:id="rId271" display="https://barttorvik.com/team.php?team=UMass+Lowell&amp;year=2019" xr:uid="{4A5114A3-0EEC-43E1-90C2-B600C57F61BD}"/>
    <hyperlink ref="O403" r:id="rId272" display="https://barttorvik.com/team.php?team=Cal+St.+Fullerton&amp;year=2019" xr:uid="{1CE9D835-510A-4F40-AB85-87798846574F}"/>
    <hyperlink ref="O405" r:id="rId273" display="https://barttorvik.com/team.php?team=Lehigh&amp;year=2019" xr:uid="{795BDEC4-2309-4DF8-ACF8-F66FEE454290}"/>
    <hyperlink ref="O407" r:id="rId274" display="https://barttorvik.com/team.php?team=William+%26+Mary&amp;year=2019" xr:uid="{E844E9AB-749D-48E2-8279-AD76F963D301}"/>
    <hyperlink ref="P409" r:id="rId275" display="https://barttorvik.com/trank.php?&amp;begin=20190131&amp;end=20190311&amp;conlimit=All&amp;year=2019&amp;top=0&amp;venue=A-N&amp;type=All&amp;mingames=0&amp;quad=5&amp;rpi=" xr:uid="{F117DE66-9D8F-4DD2-91A4-C43C750FA8C7}"/>
    <hyperlink ref="O410" r:id="rId276" display="https://barttorvik.com/team.php?team=Pacific&amp;year=2019" xr:uid="{14CCEB89-E4B0-4C87-8406-0A9749CC7824}"/>
    <hyperlink ref="O412" r:id="rId277" display="https://barttorvik.com/team.php?team=Vermont&amp;year=2019" xr:uid="{C490DB59-8255-47C3-8511-F140A7E358B8}"/>
    <hyperlink ref="O413" r:id="rId278" display="https://barttorvik.com/team.php?team=Vermont&amp;year=2019" xr:uid="{12210C00-979F-42E6-BCEA-87579E71C4AE}"/>
    <hyperlink ref="O414" r:id="rId279" display="https://barttorvik.com/team.php?team=Rhode+Island&amp;year=2019" xr:uid="{DC1E6031-DC0C-463E-B466-21F760DA938B}"/>
    <hyperlink ref="O416" r:id="rId280" display="https://barttorvik.com/team.php?team=Siena&amp;year=2019" xr:uid="{804C886C-FFAA-4298-9978-49D4F27A5662}"/>
    <hyperlink ref="O418" r:id="rId281" display="https://barttorvik.com/team.php?team=Fordham&amp;year=2019" xr:uid="{BFEE28FE-D76E-4B19-8FC8-2C663FB25634}"/>
    <hyperlink ref="O420" r:id="rId282" display="https://barttorvik.com/team.php?team=Richmond&amp;year=2019" xr:uid="{B9F7CF42-578E-4BD9-99FC-4ABACD0C46B7}"/>
    <hyperlink ref="O422" r:id="rId283" display="https://barttorvik.com/team.php?team=Tennessee+Martin&amp;year=2019" xr:uid="{70DB94DC-0FF5-4010-B25B-961B63A471C6}"/>
    <hyperlink ref="O424" r:id="rId284" display="https://barttorvik.com/team.php?team=Ohio&amp;year=2019" xr:uid="{CC0DFFE9-EC98-4557-B7FF-7103EDBCD79E}"/>
    <hyperlink ref="O426" r:id="rId285" display="https://barttorvik.com/team.php?team=Albany&amp;year=2019" xr:uid="{458D0265-29F2-4FC2-99EA-2CBB62796764}"/>
    <hyperlink ref="O428" r:id="rId286" display="https://barttorvik.com/team.php?team=Pittsburgh&amp;year=2019" xr:uid="{9FCC5A5F-5182-4F13-841C-508F3DCAFC27}"/>
    <hyperlink ref="O430" r:id="rId287" display="https://barttorvik.com/team.php?team=Tulane&amp;year=2019" xr:uid="{D0260822-8D35-43EC-90B8-4CC60B6FEFBB}"/>
    <hyperlink ref="O432" r:id="rId288" display="https://barttorvik.com/team.php?team=UC+Santa+Barbara&amp;year=2019" xr:uid="{41657E3F-0E3D-47DC-B7F4-B2079E89512E}"/>
    <hyperlink ref="O434" r:id="rId289" display="https://barttorvik.com/team.php?team=East+Carolina&amp;year=2019" xr:uid="{9066BBFE-02B5-42EC-A162-907F6C246FB9}"/>
    <hyperlink ref="O436" r:id="rId290" display="https://barttorvik.com/team.php?team=Fairleigh+Dickinson&amp;year=2019" xr:uid="{F3C1F34A-81B2-4051-B18C-BED7D0E77619}"/>
    <hyperlink ref="O437" r:id="rId291" display="https://barttorvik.com/team.php?team=Fairleigh+Dickinson&amp;year=2019" xr:uid="{A7FB5991-48A1-412B-855A-5D701D6FE921}"/>
    <hyperlink ref="O438" r:id="rId292" display="https://barttorvik.com/team.php?team=Dartmouth&amp;year=2019" xr:uid="{0AD5B380-3F5E-4DA9-BC5E-256E6E6FD6A4}"/>
    <hyperlink ref="O440" r:id="rId293" display="https://barttorvik.com/team.php?team=James+Madison&amp;year=2019" xr:uid="{188DC919-56AE-4E14-BBC3-354FFC2A5D7D}"/>
    <hyperlink ref="O442" r:id="rId294" display="https://barttorvik.com/team.php?team=Monmouth&amp;year=2019" xr:uid="{5FDE183D-67F1-4FF1-8F5E-A1572593ABFC}"/>
    <hyperlink ref="O444" r:id="rId295" display="https://barttorvik.com/team.php?team=UT+Rio+Grande+Valley&amp;year=2019" xr:uid="{731A5EA7-308D-49CD-8FBB-622D3A9C00A2}"/>
    <hyperlink ref="O446" r:id="rId296" display="https://barttorvik.com/team.php?team=Elon&amp;year=2019" xr:uid="{C8630BB9-B6F4-4827-8336-C3F35F3E47AA}"/>
    <hyperlink ref="O448" r:id="rId297" display="https://barttorvik.com/team.php?team=Southeastern+Louisiana&amp;year=2019" xr:uid="{6EA833F4-86B1-4B53-A3F5-11F568DF7DE2}"/>
    <hyperlink ref="O450" r:id="rId298" display="https://barttorvik.com/team.php?team=Hampton&amp;year=2019" xr:uid="{128EF35B-39F8-4A98-8607-C08F973B475C}"/>
    <hyperlink ref="O452" r:id="rId299" display="https://barttorvik.com/team.php?team=South+Dakota&amp;year=2019" xr:uid="{866806BD-6C09-47E9-B42C-3C68AC7C6B11}"/>
    <hyperlink ref="O454" r:id="rId300" display="https://barttorvik.com/team.php?team=NJIT&amp;year=2019" xr:uid="{EC153E01-EB3F-4321-B114-3EB66C914CB0}"/>
    <hyperlink ref="O456" r:id="rId301" display="https://barttorvik.com/team.php?team=Marshall&amp;year=2019" xr:uid="{9F9C230B-15DD-42DE-9BDD-DD3989B91860}"/>
    <hyperlink ref="O458" r:id="rId302" display="https://barttorvik.com/team.php?team=Valparaiso&amp;year=2019" xr:uid="{227200C7-CFCA-4974-A8A3-2A22E2ADEE05}"/>
    <hyperlink ref="P460" r:id="rId303" display="https://barttorvik.com/trank.php?&amp;begin=20190131&amp;end=20190311&amp;conlimit=All&amp;year=2019&amp;top=0&amp;venue=A-N&amp;type=All&amp;mingames=0&amp;quad=5&amp;rpi=" xr:uid="{58640E58-903D-4910-B575-2307966E201A}"/>
    <hyperlink ref="O461" r:id="rId304" display="https://barttorvik.com/team.php?team=Army&amp;year=2019" xr:uid="{AB2154D0-FAFD-4ACB-AAC0-95E952793CA3}"/>
    <hyperlink ref="O463" r:id="rId305" display="https://barttorvik.com/team.php?team=Cal+St.+Northridge&amp;year=2019" xr:uid="{E722204A-A93A-44AE-966C-17D0221E1FB6}"/>
    <hyperlink ref="O465" r:id="rId306" display="https://barttorvik.com/team.php?team=Little+Rock&amp;year=2019" xr:uid="{B13CA03C-BAE4-478A-8799-1BE45B6E2D27}"/>
    <hyperlink ref="O467" r:id="rId307" display="https://barttorvik.com/team.php?team=Idaho+St.&amp;year=2019" xr:uid="{3F6CC902-8A27-4E32-B9BD-8C8D3A9B1E20}"/>
    <hyperlink ref="O469" r:id="rId308" display="https://barttorvik.com/team.php?team=Air+Force&amp;year=2019" xr:uid="{CA408792-A78A-41BD-B6DF-C988377AE8DC}"/>
    <hyperlink ref="O471" r:id="rId309" display="https://barttorvik.com/team.php?team=La+Salle&amp;year=2019" xr:uid="{386B7CDD-9C12-4DCF-B884-F30DEE60B492}"/>
    <hyperlink ref="O473" r:id="rId310" display="https://barttorvik.com/team.php?team=Bethune+Cookman&amp;year=2019" xr:uid="{6DDC15BF-4080-4AC7-B0C9-59A3B29B0429}"/>
    <hyperlink ref="O475" r:id="rId311" display="https://barttorvik.com/team.php?team=Northern+Arizona&amp;year=2019" xr:uid="{E9CDA8A8-92BD-49B6-BE75-DAE2985B9E06}"/>
    <hyperlink ref="O477" r:id="rId312" display="https://barttorvik.com/team.php?team=George+Mason&amp;year=2019" xr:uid="{24888F00-EAAB-496C-90F8-C12CF2733F0E}"/>
    <hyperlink ref="O479" r:id="rId313" display="https://barttorvik.com/team.php?team=Mercer&amp;year=2019" xr:uid="{B2429AE0-A213-4495-A850-D9CC53775AFC}"/>
    <hyperlink ref="O481" r:id="rId314" display="https://barttorvik.com/team.php?team=Long+Beach+St.&amp;year=2019" xr:uid="{95B3ACDA-021B-4280-A7C9-FE16D2A58344}"/>
    <hyperlink ref="O483" r:id="rId315" display="https://barttorvik.com/team.php?team=Presbyterian&amp;year=2019" xr:uid="{4FBF6D32-755D-4143-A20B-AF76A1328065}"/>
    <hyperlink ref="O485" r:id="rId316" display="https://barttorvik.com/team.php?team=Winthrop&amp;year=2019" xr:uid="{345FEC6B-7734-411F-B1FA-41CB85BCED57}"/>
    <hyperlink ref="O487" r:id="rId317" display="https://barttorvik.com/team.php?team=Western+Carolina&amp;year=2019" xr:uid="{73B08670-9575-42D9-9631-AC04E8990EE8}"/>
    <hyperlink ref="O489" r:id="rId318" display="https://barttorvik.com/team.php?team=UMKC&amp;year=2019" xr:uid="{E6914C68-1746-4D56-B79B-8D7FD7BF278C}"/>
    <hyperlink ref="O491" r:id="rId319" display="https://barttorvik.com/team.php?team=Portland&amp;year=2019" xr:uid="{39AAD3FE-A2A7-492D-8F80-3E9C71ABBF39}"/>
    <hyperlink ref="O493" r:id="rId320" display="https://barttorvik.com/team.php?team=Hawaii&amp;year=2019" xr:uid="{9008CBA2-F9C5-4619-A79D-61C0624D5A50}"/>
    <hyperlink ref="O495" r:id="rId321" display="https://barttorvik.com/team.php?team=Loyola+MD&amp;year=2019" xr:uid="{778D553A-E857-4A1A-A91C-6731559F094B}"/>
    <hyperlink ref="O497" r:id="rId322" display="https://barttorvik.com/team.php?team=Youngstown+St.&amp;year=2019" xr:uid="{4E622F2D-5450-4C5A-A020-E5CC92753CCF}"/>
    <hyperlink ref="O499" r:id="rId323" display="https://barttorvik.com/team.php?team=Eastern+Illinois&amp;year=2019" xr:uid="{D5A51963-756B-4F41-951B-783671D70161}"/>
    <hyperlink ref="O501" r:id="rId324" display="https://barttorvik.com/team.php?team=Troy&amp;year=2019" xr:uid="{531DF83A-570B-4C6B-A3DB-BE1BAC4E8772}"/>
    <hyperlink ref="O503" r:id="rId325" display="https://barttorvik.com/team.php?team=Cal+St.+Bakersfield&amp;year=2019" xr:uid="{F99511DD-3083-41AA-9492-6AB08AEAE43A}"/>
    <hyperlink ref="O505" r:id="rId326" display="https://barttorvik.com/team.php?team=Montana+St.&amp;year=2019" xr:uid="{5440B26C-79A1-4274-B77E-4D662B835C13}"/>
    <hyperlink ref="O507" r:id="rId327" display="https://barttorvik.com/team.php?team=Jacksonville&amp;year=2019" xr:uid="{5F01B983-B27D-4150-B356-C7EB7190A3C2}"/>
    <hyperlink ref="O509" r:id="rId328" display="https://barttorvik.com/team.php?team=Marist&amp;year=2019" xr:uid="{51B3B45E-7C2A-4C70-BC34-74918CFABD5A}"/>
    <hyperlink ref="P511" r:id="rId329" display="https://barttorvik.com/trank.php?&amp;begin=20190131&amp;end=20190311&amp;conlimit=All&amp;year=2019&amp;top=0&amp;venue=A-N&amp;type=All&amp;mingames=0&amp;quad=5&amp;rpi=" xr:uid="{17661D85-885E-4738-9D5D-D13F022C6E63}"/>
    <hyperlink ref="O512" r:id="rId330" display="https://barttorvik.com/team.php?team=Green+Bay&amp;year=2019" xr:uid="{DB84E125-F4B6-4574-AF9F-9EDB5A7F7597}"/>
    <hyperlink ref="O514" r:id="rId331" display="https://barttorvik.com/team.php?team=Morehead+St.&amp;year=2019" xr:uid="{9F4F3D05-377E-4A1C-9FCE-1244481DC817}"/>
    <hyperlink ref="O516" r:id="rId332" display="https://barttorvik.com/team.php?team=Rider&amp;year=2019" xr:uid="{048D7E42-8DAF-4694-B1EF-7D392406A1E5}"/>
    <hyperlink ref="O518" r:id="rId333" display="https://barttorvik.com/team.php?team=Arkansas+St.&amp;year=2019" xr:uid="{CC7097AB-56FA-4532-B8AF-E2F8B38C61D9}"/>
    <hyperlink ref="O520" r:id="rId334" display="https://barttorvik.com/team.php?team=Howard&amp;year=2019" xr:uid="{BDD0E423-DE4C-47C8-8327-B356F45B1628}"/>
    <hyperlink ref="O522" r:id="rId335" display="https://barttorvik.com/team.php?team=Cleveland+St.&amp;year=2019" xr:uid="{5C2C02B7-FAA8-41AD-85D2-AB261DB1EA04}"/>
    <hyperlink ref="O524" r:id="rId336" display="https://barttorvik.com/team.php?team=Texas+Southern&amp;year=2019" xr:uid="{6F2B0C6B-2E3C-4D40-923F-254BEF92E471}"/>
    <hyperlink ref="O526" r:id="rId337" display="https://barttorvik.com/team.php?team=Stetson&amp;year=2019" xr:uid="{E7980A0F-C44D-4214-87E6-1D8232E35927}"/>
    <hyperlink ref="O528" r:id="rId338" display="https://barttorvik.com/team.php?team=Rice&amp;year=2019" xr:uid="{610AFABA-D9A6-4B0E-97B8-8EC512B2070B}"/>
    <hyperlink ref="O530" r:id="rId339" display="https://barttorvik.com/team.php?team=Southern+Utah&amp;year=2019" xr:uid="{DF853CE0-4719-4373-860E-F11CE141E26F}"/>
    <hyperlink ref="O532" r:id="rId340" display="https://barttorvik.com/team.php?team=Florida+Gulf+Coast&amp;year=2019" xr:uid="{2A94854A-6754-4DE4-9693-24FD8CA1756E}"/>
    <hyperlink ref="O534" r:id="rId341" display="https://barttorvik.com/team.php?team=UCLA&amp;year=2019" xr:uid="{3641F19D-CCEC-43E5-8B71-DEF58BB3E9E9}"/>
    <hyperlink ref="O536" r:id="rId342" display="https://barttorvik.com/team.php?team=High+Point&amp;year=2019" xr:uid="{028390C9-3968-45DA-B3FE-FA231BA51EC9}"/>
    <hyperlink ref="O538" r:id="rId343" display="https://barttorvik.com/team.php?team=North+Dakota&amp;year=2019" xr:uid="{282BCC67-61F4-4FB5-997B-D4E00F20C685}"/>
    <hyperlink ref="O540" r:id="rId344" display="https://barttorvik.com/team.php?team=Navy&amp;year=2019" xr:uid="{BF47387F-B5B5-47C2-B097-FE647135C76C}"/>
    <hyperlink ref="O542" r:id="rId345" display="https://barttorvik.com/team.php?team=LIU+Brooklyn&amp;year=2019" xr:uid="{100A51CD-A753-44FC-97E2-B1EB53B06B45}"/>
    <hyperlink ref="O544" r:id="rId346" display="https://barttorvik.com/team.php?team=VMI&amp;year=2019" xr:uid="{63E41F8E-A74E-4D07-8A62-6FCAB4DDF8E5}"/>
    <hyperlink ref="O546" r:id="rId347" display="https://barttorvik.com/team.php?team=Manhattan&amp;year=2019" xr:uid="{D58ECB7C-F055-4444-9C01-0EF75907379E}"/>
    <hyperlink ref="O548" r:id="rId348" display="https://barttorvik.com/team.php?team=Texas+A%26M+Corpus+Chris&amp;year=2019" xr:uid="{0EA96EE0-2F7D-464A-A353-D97FB539FDBB}"/>
    <hyperlink ref="O550" r:id="rId349" display="https://barttorvik.com/team.php?team=Cornell&amp;year=2019" xr:uid="{4F63505C-1EC1-40F3-B0F8-0533A4EE79FF}"/>
    <hyperlink ref="O552" r:id="rId350" display="https://barttorvik.com/team.php?team=Eastern+Kentucky&amp;year=2019" xr:uid="{D62A9DB1-BACF-4474-878B-E13FC7D965C6}"/>
    <hyperlink ref="O554" r:id="rId351" display="https://barttorvik.com/team.php?team=Canisius&amp;year=2019" xr:uid="{2291CE2C-7728-41FE-B9B3-531B4EB02BC8}"/>
    <hyperlink ref="O556" r:id="rId352" display="https://barttorvik.com/team.php?team=Sacramento+St.&amp;year=2019" xr:uid="{A4FB2E79-71F4-46A9-ADF2-340C4374FB2D}"/>
    <hyperlink ref="O558" r:id="rId353" display="https://barttorvik.com/team.php?team=IUPUI&amp;year=2019" xr:uid="{BFE0B9FB-6DB6-4766-B4C4-0FEF6DA64E4A}"/>
    <hyperlink ref="O560" r:id="rId354" display="https://barttorvik.com/team.php?team=Western+Michigan&amp;year=2019" xr:uid="{4D349409-5B3D-4A1D-89E6-CB26A6383E4B}"/>
    <hyperlink ref="P562" r:id="rId355" display="https://barttorvik.com/trank.php?&amp;begin=20190131&amp;end=20190311&amp;conlimit=All&amp;year=2019&amp;top=0&amp;venue=A-N&amp;type=All&amp;mingames=0&amp;quad=5&amp;rpi=" xr:uid="{153D723D-6D95-4D55-BBAA-E7264D01DD9E}"/>
    <hyperlink ref="O563" r:id="rId356" display="https://barttorvik.com/team.php?team=New+Orleans&amp;year=2019" xr:uid="{6C9765F6-CEEA-4E44-9FF5-8480C7BCE069}"/>
    <hyperlink ref="O565" r:id="rId357" display="https://barttorvik.com/team.php?team=Oral+Roberts&amp;year=2019" xr:uid="{31823AF2-5DEF-4F7B-86AA-8A8045395550}"/>
    <hyperlink ref="O567" r:id="rId358" display="https://barttorvik.com/team.php?team=The+Citadel&amp;year=2019" xr:uid="{294AB0EA-5FC1-483D-92FF-56E78086F1D5}"/>
    <hyperlink ref="O569" r:id="rId359" display="https://barttorvik.com/team.php?team=Norfolk+St.&amp;year=2019" xr:uid="{CCD26606-E9B0-48A2-910B-D38615134E6B}"/>
    <hyperlink ref="O571" r:id="rId360" display="https://barttorvik.com/team.php?team=North+Alabama&amp;year=2019" xr:uid="{43FC3F04-70E3-4B26-8F72-628C12F0D87C}"/>
    <hyperlink ref="O573" r:id="rId361" display="https://barttorvik.com/team.php?team=Coastal+Carolina&amp;year=2019" xr:uid="{BFCA7C23-CC9D-44ED-85CC-85A8836461B1}"/>
    <hyperlink ref="O575" r:id="rId362" display="https://barttorvik.com/team.php?team=Detroit&amp;year=2019" xr:uid="{7718E3F2-F5B4-411B-9199-B5C94416D4D1}"/>
    <hyperlink ref="O577" r:id="rId363" display="https://barttorvik.com/team.php?team=Delaware&amp;year=2019" xr:uid="{DF36494C-E7C6-49E6-BBCF-5C877D79CED7}"/>
    <hyperlink ref="O579" r:id="rId364" display="https://barttorvik.com/team.php?team=Nicholls+St.&amp;year=2019" xr:uid="{8B668E14-BC55-4FA4-A245-2CC0F7C4E7FA}"/>
    <hyperlink ref="O581" r:id="rId365" display="https://barttorvik.com/team.php?team=Weber+St.&amp;year=2019" xr:uid="{7FB6B3A8-0F76-41E1-B640-28CA2EC9AA40}"/>
    <hyperlink ref="O583" r:id="rId366" display="https://barttorvik.com/team.php?team=Massachusetts&amp;year=2019" xr:uid="{0EB74596-60B8-4D7C-AF7A-C5551EE93D29}"/>
    <hyperlink ref="O585" r:id="rId367" display="https://barttorvik.com/team.php?team=Sacred+Heart&amp;year=2019" xr:uid="{98D9F87D-8090-4B63-A5F7-4EA712AD32B0}"/>
    <hyperlink ref="O587" r:id="rId368" display="https://barttorvik.com/team.php?team=Evansville&amp;year=2019" xr:uid="{89EA9ED9-8DD2-4138-BA85-287D19602C60}"/>
    <hyperlink ref="O589" r:id="rId369" display="https://barttorvik.com/team.php?team=FIU&amp;year=2019" xr:uid="{72B595B9-80F7-4929-B09E-866A7C29D613}"/>
    <hyperlink ref="O591" r:id="rId370" display="https://barttorvik.com/team.php?team=Grambling+St.&amp;year=2019" xr:uid="{2F17CB65-9B56-4394-A7E2-70AD883DCFD0}"/>
    <hyperlink ref="O593" r:id="rId371" display="https://barttorvik.com/team.php?team=Illinois+St.&amp;year=2019" xr:uid="{63206480-760E-4FB7-8396-CFA69636EE6D}"/>
    <hyperlink ref="O595" r:id="rId372" display="https://barttorvik.com/team.php?team=Holy+Cross&amp;year=2019" xr:uid="{27B17473-C83A-4440-A220-180E898D2936}"/>
    <hyperlink ref="O597" r:id="rId373" display="https://barttorvik.com/team.php?team=North+Texas&amp;year=2019" xr:uid="{9B8FF808-1D3D-4F46-86C6-50D994E728F7}"/>
    <hyperlink ref="O599" r:id="rId374" display="https://barttorvik.com/team.php?team=Charlotte&amp;year=2019" xr:uid="{35CACABD-2138-42D3-ABE0-ED08FFE99EC0}"/>
    <hyperlink ref="O601" r:id="rId375" display="https://barttorvik.com/team.php?team=Lafayette&amp;year=2019" xr:uid="{430AA76B-8460-4EA6-B92D-E8E3C0F86EE0}"/>
    <hyperlink ref="O603" r:id="rId376" display="https://barttorvik.com/team.php?team=Milwaukee&amp;year=2019" xr:uid="{86F8F519-CE9B-43AC-B062-28B4ECACBC94}"/>
    <hyperlink ref="O605" r:id="rId377" display="https://barttorvik.com/team.php?team=Houston+Christian&amp;year=2019" xr:uid="{BD45B163-80FE-4341-9A08-4C5A528FD28C}"/>
    <hyperlink ref="O607" r:id="rId378" display="https://barttorvik.com/team.php?team=Longwood&amp;year=2019" xr:uid="{A31F101A-AB61-418B-AE73-E8C990018703}"/>
    <hyperlink ref="O609" r:id="rId379" display="https://barttorvik.com/team.php?team=New+Mexico&amp;year=2019" xr:uid="{FD218E1A-9086-475A-A9AF-149814AF7888}"/>
    <hyperlink ref="O611" r:id="rId380" display="https://barttorvik.com/team.php?team=Wyoming&amp;year=2019" xr:uid="{2AA8FFCE-AFB6-4017-B627-ACF309BBAD3A}"/>
    <hyperlink ref="P613" r:id="rId381" display="https://barttorvik.com/trank.php?&amp;begin=20190131&amp;end=20190311&amp;conlimit=All&amp;year=2019&amp;top=0&amp;venue=A-N&amp;type=All&amp;mingames=0&amp;quad=5&amp;rpi=" xr:uid="{7C0E6B4D-960B-4818-B584-97477546B8CB}"/>
    <hyperlink ref="O614" r:id="rId382" display="https://barttorvik.com/team.php?team=St.+Francis+NY&amp;year=2019" xr:uid="{197324EC-CE9E-48D0-BDCD-D6774B625B6A}"/>
    <hyperlink ref="O616" r:id="rId383" display="https://barttorvik.com/team.php?team=UC+Riverside&amp;year=2019" xr:uid="{1E1408CF-840B-4D1F-AD3D-D5CB2BDECF5D}"/>
    <hyperlink ref="O618" r:id="rId384" display="https://barttorvik.com/team.php?team=Mount+St.+Mary%27s&amp;year=2019" xr:uid="{A0E06984-324B-464E-A646-AB4CBB8D002A}"/>
    <hyperlink ref="O620" r:id="rId385" display="https://barttorvik.com/team.php?team=UNC+Wilmington&amp;year=2019" xr:uid="{F02F7CD2-4F79-425D-AAC4-EEE23CB6DE99}"/>
    <hyperlink ref="O622" r:id="rId386" display="https://barttorvik.com/team.php?team=Drexel&amp;year=2019" xr:uid="{385E30B5-F62C-467F-B120-7C2A41884972}"/>
    <hyperlink ref="O624" r:id="rId387" display="https://barttorvik.com/team.php?team=Saint+Peter%27s&amp;year=2019" xr:uid="{690FA7E6-786A-4414-B5E7-5E04729AD166}"/>
    <hyperlink ref="O626" r:id="rId388" display="https://barttorvik.com/team.php?team=Florida+A%26M&amp;year=2019" xr:uid="{40DCFD02-2D8F-4D07-B4DA-6352DC02CBD7}"/>
    <hyperlink ref="O628" r:id="rId389" display="https://barttorvik.com/team.php?team=Western+Illinois&amp;year=2019" xr:uid="{8966A9F1-23A7-4A15-90C4-32FCD3BA3C24}"/>
    <hyperlink ref="O630" r:id="rId390" display="https://barttorvik.com/team.php?team=Robert+Morris&amp;year=2019" xr:uid="{34407A43-813D-45FD-9E52-210F28E101D0}"/>
    <hyperlink ref="O632" r:id="rId391" display="https://barttorvik.com/team.php?team=Portland+St.&amp;year=2019" xr:uid="{AC7BA19D-B9AB-4C04-851A-A0306DF86465}"/>
    <hyperlink ref="O634" r:id="rId392" display="https://barttorvik.com/team.php?team=Central+Arkansas&amp;year=2019" xr:uid="{49F17F3A-21B5-4974-9ED9-E3C4B04A4508}"/>
    <hyperlink ref="O636" r:id="rId393" display="https://barttorvik.com/team.php?team=Bryant&amp;year=2019" xr:uid="{04138FFD-3157-45B2-89F4-A9DFE50FED4C}"/>
    <hyperlink ref="O638" r:id="rId394" display="https://barttorvik.com/team.php?team=SIU+Edwardsville&amp;year=2019" xr:uid="{FD1D940C-D049-4076-84FA-F9F793229DC6}"/>
    <hyperlink ref="O640" r:id="rId395" display="https://barttorvik.com/team.php?team=New+Hampshire&amp;year=2019" xr:uid="{27568C6C-4513-42E1-B472-0146C4CD4DE6}"/>
    <hyperlink ref="O642" r:id="rId396" display="https://barttorvik.com/team.php?team=Cal+Poly&amp;year=2019" xr:uid="{F4C48922-5FD1-40D8-8DDF-95BE9F469ED5}"/>
    <hyperlink ref="O644" r:id="rId397" display="https://barttorvik.com/team.php?team=Arkansas+Pine+Bluff&amp;year=2019" xr:uid="{B58CB46D-E842-47C3-AFE8-E58AF7F69E19}"/>
    <hyperlink ref="O646" r:id="rId398" display="https://barttorvik.com/team.php?team=Indiana+St.&amp;year=2019" xr:uid="{BA436715-DFD9-4C88-AA6A-FA22C7EFFF06}"/>
    <hyperlink ref="O648" r:id="rId399" display="https://barttorvik.com/team.php?team=UMBC&amp;year=2019" xr:uid="{0D80E316-4B72-454B-A9C0-FC78D4F6B8AF}"/>
    <hyperlink ref="O650" r:id="rId400" display="https://barttorvik.com/team.php?team=Tennessee+St.&amp;year=2019" xr:uid="{75CDA220-B22D-47D6-BFA3-E46F4231DDF2}"/>
    <hyperlink ref="O652" r:id="rId401" display="https://barttorvik.com/team.php?team=Fairfield&amp;year=2019" xr:uid="{24C4883F-AF41-49FA-B860-A8CE9B087551}"/>
    <hyperlink ref="O654" r:id="rId402" display="https://barttorvik.com/team.php?team=UTEP&amp;year=2019" xr:uid="{173F8795-C474-4A3F-934F-0F421505CE5F}"/>
    <hyperlink ref="O656" r:id="rId403" display="https://barttorvik.com/team.php?team=Niagara&amp;year=2019" xr:uid="{7859C6B7-2BE3-4197-A735-FFDE875F11E1}"/>
    <hyperlink ref="O658" r:id="rId404" display="https://barttorvik.com/team.php?team=Tennessee+Tech&amp;year=2019" xr:uid="{8B1E3DBE-92B1-409A-807E-43A49F1F665F}"/>
    <hyperlink ref="O660" r:id="rId405" display="https://barttorvik.com/team.php?team=Wagner&amp;year=2019" xr:uid="{FCE9B1D1-5B40-4C7C-ACC3-C0C7C0EA73C5}"/>
    <hyperlink ref="O662" r:id="rId406" display="https://barttorvik.com/team.php?team=North+Carolina+Central&amp;year=2019" xr:uid="{6D0A66A1-1D34-4619-9104-B7F29FDE7BD6}"/>
    <hyperlink ref="O663" r:id="rId407" display="https://barttorvik.com/team.php?team=North+Carolina+Central&amp;year=2019" xr:uid="{A4DB6B8E-53CB-4AA3-B432-867AFE7C444F}"/>
    <hyperlink ref="P664" r:id="rId408" display="https://barttorvik.com/trank.php?&amp;begin=20190131&amp;end=20190311&amp;conlimit=All&amp;year=2019&amp;top=0&amp;venue=A-N&amp;type=All&amp;mingames=0&amp;quad=5&amp;rpi=" xr:uid="{9BCCD5B8-35E8-40ED-8FC3-E40F7B8EECBF}"/>
    <hyperlink ref="O665" r:id="rId409" display="https://barttorvik.com/team.php?team=Morgan+St.&amp;year=2019" xr:uid="{2460CE2D-20CA-4FFF-842A-284CC5F445C5}"/>
    <hyperlink ref="O667" r:id="rId410" display="https://barttorvik.com/team.php?team=Northwestern+St.&amp;year=2019" xr:uid="{3910258C-F942-46DF-BC3D-E016BE3C8EE3}"/>
    <hyperlink ref="O669" r:id="rId411" display="https://barttorvik.com/team.php?team=Stephen+F.+Austin&amp;year=2019" xr:uid="{CA14F877-48BA-48F7-BC13-88F7F7B62D26}"/>
    <hyperlink ref="O671" r:id="rId412" display="https://barttorvik.com/team.php?team=Kennesaw+St.&amp;year=2019" xr:uid="{82A1BF9E-4563-4DB4-916B-84B6739306B1}"/>
    <hyperlink ref="O673" r:id="rId413" display="https://barttorvik.com/team.php?team=George+Washington&amp;year=2019" xr:uid="{A7C1D73E-ACB1-4C5D-AD8C-64C105C220D6}"/>
    <hyperlink ref="O675" r:id="rId414" display="https://barttorvik.com/team.php?team=Southeast+Missouri+St.&amp;year=2019" xr:uid="{A94116A0-3ED5-410B-A69F-B35672EA49BE}"/>
    <hyperlink ref="O677" r:id="rId415" display="https://barttorvik.com/team.php?team=Maine&amp;year=2019" xr:uid="{71B1A46E-8E8B-46BA-A0B4-0FE2E8A52D60}"/>
    <hyperlink ref="O679" r:id="rId416" display="https://barttorvik.com/team.php?team=Central+Connecticut&amp;year=2019" xr:uid="{61E75E12-C90E-4163-AEA5-82993F49F23D}"/>
    <hyperlink ref="O681" r:id="rId417" display="https://barttorvik.com/team.php?team=USC+Upstate&amp;year=2019" xr:uid="{D7620A36-B668-4AE5-9BBA-FA34FF32D048}"/>
    <hyperlink ref="O683" r:id="rId418" display="https://barttorvik.com/team.php?team=Savannah+St.&amp;year=2019" xr:uid="{13FFE71C-4FE9-470B-97A8-40783F5A0BD0}"/>
    <hyperlink ref="O685" r:id="rId419" display="https://barttorvik.com/team.php?team=South+Carolina+St.&amp;year=2019" xr:uid="{BE8822C2-A60E-47D8-B118-76F405E99F98}"/>
    <hyperlink ref="O687" r:id="rId420" display="https://barttorvik.com/team.php?team=North+Carolina+A%26T&amp;year=2019" xr:uid="{FFD147E9-A638-4422-9C9D-C9D3715D954D}"/>
    <hyperlink ref="O689" r:id="rId421" display="https://barttorvik.com/team.php?team=Incarnate+Word&amp;year=2019" xr:uid="{61DDA19B-3B11-4CAE-98B5-E0CD25127680}"/>
    <hyperlink ref="O691" r:id="rId422" display="https://barttorvik.com/team.php?team=Southern&amp;year=2019" xr:uid="{53206EE0-1236-4FDE-9BDD-860E053FDB79}"/>
    <hyperlink ref="O693" r:id="rId423" display="https://barttorvik.com/team.php?team=Mississippi+Valley+St.&amp;year=2019" xr:uid="{82720095-BC53-4BDA-9D3F-A1AE72E43258}"/>
    <hyperlink ref="O695" r:id="rId424" display="https://barttorvik.com/team.php?team=Alabama+St.&amp;year=2019" xr:uid="{ED230BD7-9824-4610-9300-4C9763F325F5}"/>
    <hyperlink ref="O697" r:id="rId425" display="https://barttorvik.com/team.php?team=Maryland+Eastern+Shore&amp;year=2019" xr:uid="{80BD09E6-6922-4E69-B601-2A74B6901144}"/>
    <hyperlink ref="O699" r:id="rId426" display="https://barttorvik.com/team.php?team=Denver&amp;year=2019" xr:uid="{1DE17E9D-152C-4ED4-82CB-071443A1BC51}"/>
    <hyperlink ref="O701" r:id="rId427" display="https://barttorvik.com/team.php?team=Alabama+A%26M&amp;year=2019" xr:uid="{D101D6DA-B48B-42C2-893D-E589D68259A8}"/>
    <hyperlink ref="O703" r:id="rId428" display="https://barttorvik.com/team.php?team=Coppin+St.&amp;year=2019" xr:uid="{132BCDFB-422D-4EA0-A909-6EB69905F884}"/>
    <hyperlink ref="O705" r:id="rId429" display="https://barttorvik.com/team.php?team=Jackson+St.&amp;year=2019" xr:uid="{B8584C4D-4713-405A-A986-60D819176C2D}"/>
    <hyperlink ref="O707" r:id="rId430" display="https://barttorvik.com/team.php?team=UNC+Asheville&amp;year=2019" xr:uid="{994F8903-04CA-40EF-ACD5-460DCE04DA58}"/>
    <hyperlink ref="O709" r:id="rId431" display="https://barttorvik.com/team.php?team=McNeese+St.&amp;year=2019" xr:uid="{3F569C9F-533E-40CB-888C-643C9DD46FCA}"/>
    <hyperlink ref="O711" r:id="rId432" display="https://barttorvik.com/team.php?team=San+Jose+St.&amp;year=2019" xr:uid="{7B459F7C-60FF-4A45-9673-C08F954BDF1A}"/>
    <hyperlink ref="O713" r:id="rId433" display="https://barttorvik.com/team.php?team=Delaware+St.&amp;year=2019" xr:uid="{29981EC8-3111-4174-997F-AB4F678E8292}"/>
    <hyperlink ref="O715" r:id="rId434" display="https://barttorvik.com/team.php?team=Alcorn+St.&amp;year=2019" xr:uid="{12BC3D32-168A-4CE2-99F6-1C4C0B47CC1F}"/>
    <hyperlink ref="O717" r:id="rId435" display="https://barttorvik.com/team.php?team=Idaho&amp;year=2019" xr:uid="{56F4734E-3F5D-4B90-BE74-E6B1F61C8C37}"/>
    <hyperlink ref="O719" r:id="rId436" display="https://barttorvik.com/team.php?team=Chicago+St.&amp;year=2019" xr:uid="{F6E23EE8-AF52-4AF3-AE98-79CE148D2A0A}"/>
    <hyperlink ref="P721" r:id="rId437" display="https://barttorvik.com/trank.php?&amp;begin=20190131&amp;end=20190311&amp;conlimit=All&amp;year=2019&amp;top=0&amp;venue=A-N&amp;type=All&amp;mingames=0&amp;quad=5&amp;rpi=" xr:uid="{59E50C71-C2C3-426B-867F-0351D5ACAB64}"/>
    <hyperlink ref="S1" r:id="rId438" display="https://barttorvik.com/trank.php?sort=0&amp;begin=20190131&amp;end=20190318&amp;conlimit=All&amp;year=2019&amp;top=0&amp;venue=A-N&amp;type=All&amp;mingames=0&amp;quad=5&amp;rpi=" xr:uid="{639D25EC-0172-4F51-87F7-3E2CCAE24CB6}"/>
    <hyperlink ref="T1" r:id="rId439" display="https://barttorvik.com/trank.php?&amp;begin=20190131&amp;end=20190318&amp;conlimit=All&amp;year=2019&amp;top=0&amp;venue=A-N&amp;type=All&amp;mingames=0&amp;quad=5&amp;rpi=&amp;rev=0" xr:uid="{9537A9D9-B648-4FB3-8D50-216B63464EF4}"/>
    <hyperlink ref="S2" r:id="rId440" display="https://barttorvik.com/team.php?team=North+Carolina&amp;year=2019" xr:uid="{F32EAB99-5E08-47AB-BAFB-879A17AB5460}"/>
    <hyperlink ref="S3" r:id="rId441" display="https://barttorvik.com/team.php?team=North+Carolina&amp;year=2019" xr:uid="{7A1080E2-7A65-4549-97A4-2D7C3BC4AF25}"/>
    <hyperlink ref="S4" r:id="rId442" display="https://barttorvik.com/team.php?team=Houston&amp;year=2019" xr:uid="{0AD02D91-FF06-45DF-B455-6CA18F77DF2D}"/>
    <hyperlink ref="S5" r:id="rId443" display="https://barttorvik.com/team.php?team=Houston&amp;year=2019" xr:uid="{C42254D9-74FF-4F25-8B6C-5F2D688B71FF}"/>
    <hyperlink ref="S6" r:id="rId444" display="https://barttorvik.com/team.php?team=Virginia&amp;year=2019" xr:uid="{AC261BB3-4397-42B9-9E76-38CD84F9367A}"/>
    <hyperlink ref="S7" r:id="rId445" display="https://barttorvik.com/team.php?team=Virginia&amp;year=2019" xr:uid="{1D30DF42-DB28-4A10-A033-3948FF2B1400}"/>
    <hyperlink ref="S8" r:id="rId446" display="https://barttorvik.com/team.php?team=Florida+St.&amp;year=2019" xr:uid="{FD97C65A-EB23-4CCE-8779-11FECB5D84B3}"/>
    <hyperlink ref="S9" r:id="rId447" display="https://barttorvik.com/team.php?team=Florida+St.&amp;year=2019" xr:uid="{26232A56-2DB6-48EB-9C19-BD1F8AABAFDD}"/>
    <hyperlink ref="S10" r:id="rId448" display="https://barttorvik.com/team.php?team=Duke&amp;year=2019" xr:uid="{EC7C3683-13C3-44CB-A12A-09AA62E65E27}"/>
    <hyperlink ref="S11" r:id="rId449" display="https://barttorvik.com/team.php?team=Duke&amp;year=2019" xr:uid="{CA2C86E0-B379-465B-86F2-9A72AF7E691C}"/>
    <hyperlink ref="S12" r:id="rId450" display="https://barttorvik.com/team.php?team=Michigan&amp;year=2019" xr:uid="{24ACBA1D-2817-40E8-812B-2B4ACF91C8E6}"/>
    <hyperlink ref="S13" r:id="rId451" display="https://barttorvik.com/team.php?team=Michigan&amp;year=2019" xr:uid="{F9C36ACC-6882-4BB7-A042-B1CF066F3CF5}"/>
    <hyperlink ref="S14" r:id="rId452" display="https://barttorvik.com/team.php?team=Gonzaga&amp;year=2019" xr:uid="{C76633A5-101F-420F-B060-7A27018C977F}"/>
    <hyperlink ref="S15" r:id="rId453" display="https://barttorvik.com/team.php?team=Gonzaga&amp;year=2019" xr:uid="{47D505EC-9368-4787-A68B-819B06AB6D37}"/>
    <hyperlink ref="S16" r:id="rId454" display="https://barttorvik.com/team.php?team=Texas+Tech&amp;year=2019" xr:uid="{B21CA629-8747-49F9-8189-3B39D312A67A}"/>
    <hyperlink ref="S17" r:id="rId455" display="https://barttorvik.com/team.php?team=Texas+Tech&amp;year=2019" xr:uid="{3B0FBCED-C0AE-48D9-BD79-B69BB7361F3C}"/>
    <hyperlink ref="S18" r:id="rId456" display="https://barttorvik.com/team.php?team=Michigan+St.&amp;year=2019" xr:uid="{5D66EBEA-0A4F-4694-BB06-237A7B5A6564}"/>
    <hyperlink ref="S19" r:id="rId457" display="https://barttorvik.com/team.php?team=Michigan+St.&amp;year=2019" xr:uid="{09660AFB-4826-47BA-B0EE-65A069240760}"/>
    <hyperlink ref="S20" r:id="rId458" display="https://barttorvik.com/team.php?team=Kentucky&amp;year=2019" xr:uid="{EC737CF8-50A6-4552-B99D-4140DE10B829}"/>
    <hyperlink ref="S21" r:id="rId459" display="https://barttorvik.com/team.php?team=Kentucky&amp;year=2019" xr:uid="{7298A81C-C4AD-4C14-8771-621DD4B92837}"/>
    <hyperlink ref="S22" r:id="rId460" display="https://barttorvik.com/team.php?team=Virginia+Tech&amp;year=2019" xr:uid="{A5499B8F-E49D-4C19-8ADE-18DDFF61A14B}"/>
    <hyperlink ref="S23" r:id="rId461" display="https://barttorvik.com/team.php?team=Virginia+Tech&amp;year=2019" xr:uid="{FC3ADC86-6188-4A13-85F7-F2B234D3457C}"/>
    <hyperlink ref="S24" r:id="rId462" display="https://barttorvik.com/team.php?team=Clemson&amp;year=2019" xr:uid="{747F5E48-336C-4723-A31B-82E9F2CEED21}"/>
    <hyperlink ref="S26" r:id="rId463" display="https://barttorvik.com/team.php?team=Marquette&amp;year=2019" xr:uid="{DA035437-7012-468D-A38D-1FB359FC6F74}"/>
    <hyperlink ref="S27" r:id="rId464" display="https://barttorvik.com/team.php?team=Marquette&amp;year=2019" xr:uid="{5517299F-7FCA-4EC9-B85E-5EAD10E33D10}"/>
    <hyperlink ref="S28" r:id="rId465" display="https://barttorvik.com/team.php?team=Kansas+St.&amp;year=2019" xr:uid="{C73E92C8-4C6A-41E1-8FF3-706E1CF52345}"/>
    <hyperlink ref="S29" r:id="rId466" display="https://barttorvik.com/team.php?team=Kansas+St.&amp;year=2019" xr:uid="{F1E3D388-00B3-4334-BEE8-02C668455D70}"/>
    <hyperlink ref="S30" r:id="rId467" display="https://barttorvik.com/team.php?team=VCU&amp;year=2019" xr:uid="{64FD7730-8B1A-4BEA-985F-6E8254B4E171}"/>
    <hyperlink ref="S31" r:id="rId468" display="https://barttorvik.com/team.php?team=VCU&amp;year=2019" xr:uid="{2024E3A8-72E8-4F00-A5F2-1AC3C108A68D}"/>
    <hyperlink ref="S32" r:id="rId469" display="https://barttorvik.com/team.php?team=Saint+Mary%27s&amp;year=2019" xr:uid="{5194868E-D628-490C-95EE-4E3B48915864}"/>
    <hyperlink ref="S33" r:id="rId470" display="https://barttorvik.com/team.php?team=Saint+Mary%27s&amp;year=2019" xr:uid="{908A6851-5980-45B1-B4EC-398BBA2D4224}"/>
    <hyperlink ref="S34" r:id="rId471" display="https://barttorvik.com/team.php?team=Florida&amp;year=2019" xr:uid="{8A7EA954-C971-4047-A845-B687D56D6960}"/>
    <hyperlink ref="S35" r:id="rId472" display="https://barttorvik.com/team.php?team=Florida&amp;year=2019" xr:uid="{74E6D892-3551-496D-8393-06A369339EA5}"/>
    <hyperlink ref="S36" r:id="rId473" display="https://barttorvik.com/team.php?team=Wofford&amp;year=2019" xr:uid="{9B1CF4BD-385E-4621-B1EA-44FA8615E948}"/>
    <hyperlink ref="S37" r:id="rId474" display="https://barttorvik.com/team.php?team=Wofford&amp;year=2019" xr:uid="{1F44785B-32BA-4CE8-898B-C76E9B1F3D9F}"/>
    <hyperlink ref="S38" r:id="rId475" display="https://barttorvik.com/team.php?team=Tennessee&amp;year=2019" xr:uid="{E8FFDA83-EEA3-4E57-984A-1FBBF01E09CB}"/>
    <hyperlink ref="S39" r:id="rId476" display="https://barttorvik.com/team.php?team=Tennessee&amp;year=2019" xr:uid="{1EA6B8C7-B877-4034-86DE-FE45D78BDDD7}"/>
    <hyperlink ref="S40" r:id="rId477" display="https://barttorvik.com/team.php?team=LSU&amp;year=2019" xr:uid="{0CAA0BF2-F68D-4363-A60F-2828AB678DD2}"/>
    <hyperlink ref="S41" r:id="rId478" display="https://barttorvik.com/team.php?team=LSU&amp;year=2019" xr:uid="{32F5743A-75E6-42F6-BCFC-9EE2C9EE3099}"/>
    <hyperlink ref="S42" r:id="rId479" display="https://barttorvik.com/team.php?team=Mississippi+St.&amp;year=2019" xr:uid="{E7DF8748-8C21-48AE-807C-51D8114276C4}"/>
    <hyperlink ref="S43" r:id="rId480" display="https://barttorvik.com/team.php?team=Mississippi+St.&amp;year=2019" xr:uid="{C4F2069F-253D-49E5-84BC-07408D833C73}"/>
    <hyperlink ref="S44" r:id="rId481" display="https://barttorvik.com/team.php?team=Louisville&amp;year=2019" xr:uid="{17C9F963-E274-4784-8850-FB8E897EE2A0}"/>
    <hyperlink ref="S45" r:id="rId482" display="https://barttorvik.com/team.php?team=Louisville&amp;year=2019" xr:uid="{B825AD64-D9BC-42DA-A54E-F5FEDAAE86E7}"/>
    <hyperlink ref="S46" r:id="rId483" display="https://barttorvik.com/team.php?team=Wisconsin&amp;year=2019" xr:uid="{1C8F2F03-244B-4DCC-B96E-6A3A90700D24}"/>
    <hyperlink ref="S47" r:id="rId484" display="https://barttorvik.com/team.php?team=Wisconsin&amp;year=2019" xr:uid="{AFC11D79-85E6-4F22-B082-4C187ABCEAB0}"/>
    <hyperlink ref="S48" r:id="rId485" display="https://barttorvik.com/team.php?team=Iowa+St.&amp;year=2019" xr:uid="{4B9383EC-6F35-4A3C-9EC2-7D991EF00B87}"/>
    <hyperlink ref="S49" r:id="rId486" display="https://barttorvik.com/team.php?team=Iowa+St.&amp;year=2019" xr:uid="{A4DAFA66-FEF6-4040-A8FC-B090A907EA1A}"/>
    <hyperlink ref="S50" r:id="rId487" display="https://barttorvik.com/team.php?team=Cincinnati&amp;year=2019" xr:uid="{EF8D3AF7-98C6-48A8-B1FC-DFDACC8D1D5B}"/>
    <hyperlink ref="S51" r:id="rId488" display="https://barttorvik.com/team.php?team=Cincinnati&amp;year=2019" xr:uid="{6268D19A-2D02-476B-ABCE-DB2B548BD066}"/>
    <hyperlink ref="T52" r:id="rId489" display="https://barttorvik.com/trank.php?&amp;begin=20190131&amp;end=20190318&amp;conlimit=All&amp;year=2019&amp;top=0&amp;venue=A-N&amp;type=All&amp;mingames=0&amp;quad=5&amp;rpi=" xr:uid="{297E795C-0401-494D-B0E8-04031E71B6B7}"/>
    <hyperlink ref="S53" r:id="rId490" display="https://barttorvik.com/team.php?team=Purdue&amp;year=2019" xr:uid="{99302CCA-168D-4CD9-8E26-9261F015110E}"/>
    <hyperlink ref="S54" r:id="rId491" display="https://barttorvik.com/team.php?team=Purdue&amp;year=2019" xr:uid="{AE5385AE-EF7B-4B31-A2C5-5115E5887BA0}"/>
    <hyperlink ref="S55" r:id="rId492" display="https://barttorvik.com/team.php?team=Auburn&amp;year=2019" xr:uid="{C14F67A8-BFDA-4A69-AC69-2EDEB0076B5C}"/>
    <hyperlink ref="S56" r:id="rId493" display="https://barttorvik.com/team.php?team=Auburn&amp;year=2019" xr:uid="{AE8A3684-9CE8-419B-A31B-109DB59EFC9B}"/>
    <hyperlink ref="S57" r:id="rId494" display="https://barttorvik.com/team.php?team=Syracuse&amp;year=2019" xr:uid="{E385E957-C37B-4735-8100-D960BE5F9179}"/>
    <hyperlink ref="S58" r:id="rId495" display="https://barttorvik.com/team.php?team=Syracuse&amp;year=2019" xr:uid="{A3AA75D0-56A5-4A76-8E36-6BDE002C0373}"/>
    <hyperlink ref="S59" r:id="rId496" display="https://barttorvik.com/team.php?team=Wichita+St.&amp;year=2019" xr:uid="{4A2B53A4-A08A-4EB4-A2E7-6D46E77EF3EC}"/>
    <hyperlink ref="S61" r:id="rId497" display="https://barttorvik.com/team.php?team=Mississippi&amp;year=2019" xr:uid="{B620F1DF-8A9C-4DEB-A6FD-3A1BD61D55DE}"/>
    <hyperlink ref="S62" r:id="rId498" display="https://barttorvik.com/team.php?team=Mississippi&amp;year=2019" xr:uid="{31F32363-B176-4C14-80D3-BFDB71CBD032}"/>
    <hyperlink ref="S63" r:id="rId499" display="https://barttorvik.com/team.php?team=New+Mexico+St.&amp;year=2019" xr:uid="{13C9FA46-767D-43DC-885B-D61F4F5C1C3F}"/>
    <hyperlink ref="S64" r:id="rId500" display="https://barttorvik.com/team.php?team=New+Mexico+St.&amp;year=2019" xr:uid="{D37B8026-2C44-4DF9-9FDF-C98FD042F0DA}"/>
    <hyperlink ref="S65" r:id="rId501" display="https://barttorvik.com/team.php?team=Penn+St.&amp;year=2019" xr:uid="{BD0FAFCB-5107-4149-89A0-07312970D539}"/>
    <hyperlink ref="S67" r:id="rId502" display="https://barttorvik.com/team.php?team=Belmont&amp;year=2019" xr:uid="{A3C005AB-6056-4B8A-B061-7BFE07F72F77}"/>
    <hyperlink ref="S68" r:id="rId503" display="https://barttorvik.com/team.php?team=Belmont&amp;year=2019" xr:uid="{8DE21AB0-16C2-43AA-A094-050C3A65B555}"/>
    <hyperlink ref="S69" r:id="rId504" display="https://barttorvik.com/team.php?team=Buffalo&amp;year=2019" xr:uid="{128B5C10-747A-40D6-B43D-A6979E6A3346}"/>
    <hyperlink ref="S70" r:id="rId505" display="https://barttorvik.com/team.php?team=Buffalo&amp;year=2019" xr:uid="{DB686FB5-AB2F-487C-B2F5-75AF1726C1C2}"/>
    <hyperlink ref="S71" r:id="rId506" display="https://barttorvik.com/team.php?team=Dayton&amp;year=2019" xr:uid="{D427D848-EA31-4054-9993-CB58B5045185}"/>
    <hyperlink ref="S73" r:id="rId507" display="https://barttorvik.com/team.php?team=North+Carolina+St.&amp;year=2019" xr:uid="{4E996CFB-1BBD-42C9-AD28-7589B83C1C3B}"/>
    <hyperlink ref="S75" r:id="rId508" display="https://barttorvik.com/team.php?team=Furman&amp;year=2019" xr:uid="{16E75113-ACEF-4DF4-991B-8ECBFF8E2E66}"/>
    <hyperlink ref="S77" r:id="rId509" display="https://barttorvik.com/team.php?team=UC+Irvine&amp;year=2019" xr:uid="{D9A08FE4-49C1-48CE-85C0-222F60AE9AD9}"/>
    <hyperlink ref="S78" r:id="rId510" display="https://barttorvik.com/team.php?team=UC+Irvine&amp;year=2019" xr:uid="{F425D43C-9096-498C-B114-6801579494E8}"/>
    <hyperlink ref="S79" r:id="rId511" display="https://barttorvik.com/team.php?team=UCF&amp;year=2019" xr:uid="{867E8F20-820D-4DF3-BDA6-D44615FC34B3}"/>
    <hyperlink ref="S80" r:id="rId512" display="https://barttorvik.com/team.php?team=UCF&amp;year=2019" xr:uid="{E520B77F-0347-46CF-956E-88ADB45ED5CC}"/>
    <hyperlink ref="S81" r:id="rId513" display="https://barttorvik.com/team.php?team=Texas&amp;year=2019" xr:uid="{1ACFF85D-F7D1-4DEC-A853-6FA9694ECBA4}"/>
    <hyperlink ref="S83" r:id="rId514" display="https://barttorvik.com/team.php?team=Indiana&amp;year=2019" xr:uid="{39C927FA-FEDB-489F-B6AA-E8A7819D0D5B}"/>
    <hyperlink ref="S85" r:id="rId515" display="https://barttorvik.com/team.php?team=TCU&amp;year=2019" xr:uid="{33FCC7E4-880D-4B0A-BAE2-F85AA7BA10C1}"/>
    <hyperlink ref="S87" r:id="rId516" display="https://barttorvik.com/team.php?team=Utah+St.&amp;year=2019" xr:uid="{5A825103-224E-4F70-B447-D9E1358EA9EB}"/>
    <hyperlink ref="S88" r:id="rId517" display="https://barttorvik.com/team.php?team=Utah+St.&amp;year=2019" xr:uid="{2BB5B109-D051-40E7-BCCD-3484093F8565}"/>
    <hyperlink ref="S89" r:id="rId518" display="https://barttorvik.com/team.php?team=Arkansas&amp;year=2019" xr:uid="{2E0D30E2-7773-42B4-BAE1-C22CC0957482}"/>
    <hyperlink ref="S91" r:id="rId519" display="https://barttorvik.com/team.php?team=Missouri&amp;year=2019" xr:uid="{B3AC8C02-84FC-4BBC-81DB-1CA6900BB51E}"/>
    <hyperlink ref="S93" r:id="rId520" display="https://barttorvik.com/team.php?team=Creighton&amp;year=2019" xr:uid="{407376A5-C223-47F4-888C-F69F0BEAF0F7}"/>
    <hyperlink ref="S95" r:id="rId521" display="https://barttorvik.com/team.php?team=South+Carolina&amp;year=2019" xr:uid="{6273C815-2C65-4C3B-8265-8792C57DBFAD}"/>
    <hyperlink ref="S97" r:id="rId522" display="https://barttorvik.com/team.php?team=San+Diego&amp;year=2019" xr:uid="{CC7CFBC2-7523-4BA5-8F33-87ECD9E884F6}"/>
    <hyperlink ref="S99" r:id="rId523" display="https://barttorvik.com/team.php?team=Oregon&amp;year=2019" xr:uid="{197446BD-8904-4A82-BBE0-7782CA62B9CF}"/>
    <hyperlink ref="S100" r:id="rId524" display="https://barttorvik.com/team.php?team=Oregon&amp;year=2019" xr:uid="{A499A790-9A58-49D7-9653-2812B5A7D139}"/>
    <hyperlink ref="S101" r:id="rId525" display="https://barttorvik.com/team.php?team=Xavier&amp;year=2019" xr:uid="{A5282A9D-734F-4C00-9830-35022590C9D7}"/>
    <hyperlink ref="T103" r:id="rId526" display="https://barttorvik.com/trank.php?&amp;begin=20190131&amp;end=20190318&amp;conlimit=All&amp;year=2019&amp;top=0&amp;venue=A-N&amp;type=All&amp;mingames=0&amp;quad=5&amp;rpi=" xr:uid="{3EE93BD0-DC5B-4015-B8E6-DB7C5CA095DF}"/>
    <hyperlink ref="S104" r:id="rId527" display="https://barttorvik.com/team.php?team=Lipscomb&amp;year=2019" xr:uid="{4586D329-BDE9-4A2E-A4BC-7AFDBB33B12E}"/>
    <hyperlink ref="S106" r:id="rId528" display="https://barttorvik.com/team.php?team=Providence&amp;year=2019" xr:uid="{B8CE5101-4420-45F3-A018-A1BFA7073C8D}"/>
    <hyperlink ref="S108" r:id="rId529" display="https://barttorvik.com/team.php?team=Minnesota&amp;year=2019" xr:uid="{A157B62E-E94A-453A-8F51-8A9F0563BA23}"/>
    <hyperlink ref="S109" r:id="rId530" display="https://barttorvik.com/team.php?team=Minnesota&amp;year=2019" xr:uid="{AA513C36-4495-4662-8BE2-E7D7CBE0180B}"/>
    <hyperlink ref="S110" r:id="rId531" display="https://barttorvik.com/team.php?team=Toledo&amp;year=2019" xr:uid="{39D6F939-73DB-4CBD-A96E-957969D1D5FB}"/>
    <hyperlink ref="S112" r:id="rId532" display="https://barttorvik.com/team.php?team=Liberty&amp;year=2019" xr:uid="{DAE3B629-9130-4DBC-A8CF-4F5E252B159D}"/>
    <hyperlink ref="S113" r:id="rId533" display="https://barttorvik.com/team.php?team=Liberty&amp;year=2019" xr:uid="{A68F785D-FE92-4BE2-B9A8-9699EBAE79FD}"/>
    <hyperlink ref="S114" r:id="rId534" display="https://barttorvik.com/team.php?team=Arizona+St.&amp;year=2019" xr:uid="{06700100-C9A8-4E45-9718-697AA7648613}"/>
    <hyperlink ref="S115" r:id="rId535" display="https://barttorvik.com/team.php?team=Arizona+St.&amp;year=2019" xr:uid="{CA2F1CD7-8E49-4D61-AFED-22F504DD5038}"/>
    <hyperlink ref="S116" r:id="rId536" display="https://barttorvik.com/team.php?team=Iowa&amp;year=2019" xr:uid="{68837DBC-B739-4CE6-B63C-CE21A4462890}"/>
    <hyperlink ref="S117" r:id="rId537" display="https://barttorvik.com/team.php?team=Iowa&amp;year=2019" xr:uid="{381280E5-17B1-4583-890F-AB7A7F5E9AC8}"/>
    <hyperlink ref="S118" r:id="rId538" display="https://barttorvik.com/team.php?team=St.+Bonaventure&amp;year=2019" xr:uid="{4500CEBA-4AED-409D-8A62-310D5CB2CDDC}"/>
    <hyperlink ref="S120" r:id="rId539" display="https://barttorvik.com/team.php?team=Murray+St.&amp;year=2019" xr:uid="{2D2A6524-097C-4724-86F8-6FE87FB55D2A}"/>
    <hyperlink ref="S121" r:id="rId540" display="https://barttorvik.com/team.php?team=Murray+St.&amp;year=2019" xr:uid="{69FA9932-5F78-4B80-9EE7-9141CC66BBB1}"/>
    <hyperlink ref="S122" r:id="rId541" display="https://barttorvik.com/team.php?team=Colorado&amp;year=2019" xr:uid="{EF07B24E-67D6-46E0-8B05-6758EE12F60D}"/>
    <hyperlink ref="S124" r:id="rId542" display="https://barttorvik.com/team.php?team=Maryland&amp;year=2019" xr:uid="{E10559FA-8A9B-4489-A697-4946E148C2FA}"/>
    <hyperlink ref="S125" r:id="rId543" display="https://barttorvik.com/team.php?team=Maryland&amp;year=2019" xr:uid="{761F8556-A1D6-42F7-AAF8-A0A7C5FCC806}"/>
    <hyperlink ref="S126" r:id="rId544" display="https://barttorvik.com/team.php?team=Fresno+St.&amp;year=2019" xr:uid="{453D0CD8-9411-4D8D-A3DF-65472129CFF3}"/>
    <hyperlink ref="S128" r:id="rId545" display="https://barttorvik.com/team.php?team=Kansas&amp;year=2019" xr:uid="{09839676-A6A0-4DFA-9D46-3C338580B922}"/>
    <hyperlink ref="S129" r:id="rId546" display="https://barttorvik.com/team.php?team=Kansas&amp;year=2019" xr:uid="{353C6C9D-71C8-4279-814D-1E419CB5ADAD}"/>
    <hyperlink ref="S130" r:id="rId547" display="https://barttorvik.com/team.php?team=Central+Michigan&amp;year=2019" xr:uid="{FFA87B46-ADB0-48F5-917E-1C7BE079A10B}"/>
    <hyperlink ref="S132" r:id="rId548" display="https://barttorvik.com/team.php?team=Seton+Hall&amp;year=2019" xr:uid="{BAF67E16-401E-441F-8FD9-C8C4B38BE0BD}"/>
    <hyperlink ref="S133" r:id="rId549" display="https://barttorvik.com/team.php?team=Seton+Hall&amp;year=2019" xr:uid="{2D5C4393-99F7-4168-9F73-0608055E8337}"/>
    <hyperlink ref="S134" r:id="rId550" display="https://barttorvik.com/team.php?team=USC&amp;year=2019" xr:uid="{AC9B8B55-5763-491B-998D-ADD9F2230603}"/>
    <hyperlink ref="S136" r:id="rId551" display="https://barttorvik.com/team.php?team=Georgia+Southern&amp;year=2019" xr:uid="{36E098AB-5BD2-4AAE-BDB3-1F8E20E03AB3}"/>
    <hyperlink ref="S138" r:id="rId552" display="https://barttorvik.com/team.php?team=Northeastern&amp;year=2019" xr:uid="{7C5A7E79-DE55-415C-9798-8BCF8C005397}"/>
    <hyperlink ref="S139" r:id="rId553" display="https://barttorvik.com/team.php?team=Northeastern&amp;year=2019" xr:uid="{4837B459-331A-44F6-B213-F1CAEE283EFB}"/>
    <hyperlink ref="S140" r:id="rId554" display="https://barttorvik.com/team.php?team=Rutgers&amp;year=2019" xr:uid="{32E5ED87-10F7-4CA5-8F81-7175E4D81C90}"/>
    <hyperlink ref="S142" r:id="rId555" display="https://barttorvik.com/team.php?team=Texas+A%26M&amp;year=2019" xr:uid="{0C8318A7-C07E-4796-B807-B169A5F5419A}"/>
    <hyperlink ref="S144" r:id="rId556" display="https://barttorvik.com/team.php?team=Nevada&amp;year=2019" xr:uid="{69654FFD-8FB0-4D5B-B4C3-62D61C546C96}"/>
    <hyperlink ref="S145" r:id="rId557" display="https://barttorvik.com/team.php?team=Nevada&amp;year=2019" xr:uid="{B66F86A3-DE85-48D8-AA68-7E74CBFB17E5}"/>
    <hyperlink ref="S146" r:id="rId558" display="https://barttorvik.com/team.php?team=Illinois&amp;year=2019" xr:uid="{16A839B7-3AD8-4106-838A-C9CD78F57BBC}"/>
    <hyperlink ref="S148" r:id="rId559" display="https://barttorvik.com/team.php?team=Abilene+Christian&amp;year=2019" xr:uid="{E10C2513-1CFE-4F76-B711-C44E9FAC1027}"/>
    <hyperlink ref="S149" r:id="rId560" display="https://barttorvik.com/team.php?team=Abilene+Christian&amp;year=2019" xr:uid="{392D9EF1-60B2-458A-9CEB-C3F7F3C7FF85}"/>
    <hyperlink ref="S150" r:id="rId561" display="https://barttorvik.com/team.php?team=Western+Kentucky&amp;year=2019" xr:uid="{B868F66B-2BF8-4FE3-BA11-E4F30660A751}"/>
    <hyperlink ref="S152" r:id="rId562" display="https://barttorvik.com/team.php?team=Baylor&amp;year=2019" xr:uid="{49EC886A-BB52-4059-BDA5-891692C7B4E9}"/>
    <hyperlink ref="S153" r:id="rId563" display="https://barttorvik.com/team.php?team=Baylor&amp;year=2019" xr:uid="{87490553-124F-463B-BA88-BBDDF5F64D19}"/>
    <hyperlink ref="T154" r:id="rId564" display="https://barttorvik.com/trank.php?&amp;begin=20190131&amp;end=20190318&amp;conlimit=All&amp;year=2019&amp;top=0&amp;venue=A-N&amp;type=All&amp;mingames=0&amp;quad=5&amp;rpi=" xr:uid="{2431425D-7E8F-4FF8-B931-C46772F447D8}"/>
    <hyperlink ref="S155" r:id="rId565" display="https://barttorvik.com/team.php?team=West+Virginia&amp;year=2019" xr:uid="{345CCE72-4887-4EFC-92F2-0CFD9F4497AA}"/>
    <hyperlink ref="S157" r:id="rId566" display="https://barttorvik.com/team.php?team=Radford&amp;year=2019" xr:uid="{ADF3E91B-C1AA-4392-97A1-E6783EEED22C}"/>
    <hyperlink ref="S159" r:id="rId567" display="https://barttorvik.com/team.php?team=Notre+Dame&amp;year=2019" xr:uid="{0C1EFF02-8E01-48E8-AE42-0C7B43D07A28}"/>
    <hyperlink ref="S161" r:id="rId568" display="https://barttorvik.com/team.php?team=Villanova&amp;year=2019" xr:uid="{503643C0-ACBC-4408-A79D-BD635483AF9A}"/>
    <hyperlink ref="S162" r:id="rId569" display="https://barttorvik.com/team.php?team=Villanova&amp;year=2019" xr:uid="{A9BE7F65-5D01-4E68-B78C-A359937565A6}"/>
    <hyperlink ref="S163" r:id="rId570" display="https://barttorvik.com/team.php?team=Oklahoma&amp;year=2019" xr:uid="{F542A0FE-7875-4EDE-8B66-F1C1F9EB833C}"/>
    <hyperlink ref="S164" r:id="rId571" display="https://barttorvik.com/team.php?team=Oklahoma&amp;year=2019" xr:uid="{1DE7D8E7-6ADB-4AB0-8F0C-150836A50A5B}"/>
    <hyperlink ref="S165" r:id="rId572" display="https://barttorvik.com/team.php?team=Temple&amp;year=2019" xr:uid="{66432DA0-3E3A-4B59-AE1F-DECB25517F16}"/>
    <hyperlink ref="S166" r:id="rId573" display="https://barttorvik.com/team.php?team=Temple&amp;year=2019" xr:uid="{73270EF4-9E37-421B-AE88-47E2FCB5FAAB}"/>
    <hyperlink ref="S167" r:id="rId574" display="https://barttorvik.com/team.php?team=SMU&amp;year=2019" xr:uid="{D3A93ABB-E4EA-41C0-83E9-4C8693734089}"/>
    <hyperlink ref="S169" r:id="rId575" display="https://barttorvik.com/team.php?team=UNC+Greensboro&amp;year=2019" xr:uid="{C1B96066-FAC5-426B-815D-4D9D293E054F}"/>
    <hyperlink ref="S171" r:id="rId576" display="https://barttorvik.com/team.php?team=Southern+Miss&amp;year=2019" xr:uid="{C6EC3FAE-F975-4A2C-B372-AE708C820CC4}"/>
    <hyperlink ref="S173" r:id="rId577" display="https://barttorvik.com/team.php?team=UAB&amp;year=2019" xr:uid="{8602FD4E-8A18-4F43-AB45-3FF16C79E04E}"/>
    <hyperlink ref="S175" r:id="rId578" display="https://barttorvik.com/team.php?team=Pepperdine&amp;year=2019" xr:uid="{C7E3B83F-CAEF-4EB9-A908-7AF9AAE79146}"/>
    <hyperlink ref="S177" r:id="rId579" display="https://barttorvik.com/team.php?team=Bowling+Green&amp;year=2019" xr:uid="{BECE9ABC-B11A-41FF-BF3F-3BA8EF3A5157}"/>
    <hyperlink ref="S179" r:id="rId580" display="https://barttorvik.com/team.php?team=Oregon+St.&amp;year=2019" xr:uid="{EF0704C2-D72E-4DD9-914C-0CC2276CAFD2}"/>
    <hyperlink ref="S181" r:id="rId581" display="https://barttorvik.com/team.php?team=Utah&amp;year=2019" xr:uid="{A0DB4B9A-8EBF-45C8-96FF-DA71424B4E8B}"/>
    <hyperlink ref="S183" r:id="rId582" display="https://barttorvik.com/team.php?team=Alabama&amp;year=2019" xr:uid="{946C29E1-F90A-48E8-A2B4-14DBBA2E569D}"/>
    <hyperlink ref="S185" r:id="rId583" display="https://barttorvik.com/team.php?team=Colgate&amp;year=2019" xr:uid="{D1D3CE87-0C26-4D1A-B738-088D1CFEF2E1}"/>
    <hyperlink ref="S186" r:id="rId584" display="https://barttorvik.com/team.php?team=Colgate&amp;year=2019" xr:uid="{E9E245C7-5683-4A00-9DD7-5E7B05829215}"/>
    <hyperlink ref="S187" r:id="rId585" display="https://barttorvik.com/team.php?team=Loyola+Marymount&amp;year=2019" xr:uid="{34CF6DEA-41D2-4E3E-B3C7-7D0F47594229}"/>
    <hyperlink ref="S189" r:id="rId586" display="https://barttorvik.com/team.php?team=Memphis&amp;year=2019" xr:uid="{B4019734-7F46-4953-A235-BBD5DCACF79D}"/>
    <hyperlink ref="S191" r:id="rId587" display="https://barttorvik.com/team.php?team=Fort+Wayne&amp;year=2019" xr:uid="{D2AC9452-2970-4530-9789-AC1583ABDD6A}"/>
    <hyperlink ref="S193" r:id="rId588" display="https://barttorvik.com/team.php?team=UT+Arlington&amp;year=2019" xr:uid="{A305D639-7366-409B-ACDF-DD7ACD6B95C5}"/>
    <hyperlink ref="S195" r:id="rId589" display="https://barttorvik.com/team.php?team=Austin+Peay&amp;year=2019" xr:uid="{528E6E0F-3B2E-4F7B-BDCB-8901F9CA8F8F}"/>
    <hyperlink ref="S197" r:id="rId590" display="https://barttorvik.com/team.php?team=Nebraska&amp;year=2019" xr:uid="{BFFCD539-2A5F-4DFA-B11E-3784857A2BD9}"/>
    <hyperlink ref="S199" r:id="rId591" display="https://barttorvik.com/team.php?team=Georgia+St.&amp;year=2019" xr:uid="{20F0500D-9CD7-454D-A8E3-D34A9F47E6DB}"/>
    <hyperlink ref="S200" r:id="rId592" display="https://barttorvik.com/team.php?team=Georgia+St.&amp;year=2019" xr:uid="{B98910AC-78D0-49EC-8B69-213FA746A0A6}"/>
    <hyperlink ref="S201" r:id="rId593" display="https://barttorvik.com/team.php?team=Jacksonville+St.&amp;year=2019" xr:uid="{29644E75-CDA5-4110-A0A8-CB25EF13DC6E}"/>
    <hyperlink ref="S203" r:id="rId594" display="https://barttorvik.com/team.php?team=Yale&amp;year=2019" xr:uid="{D9BAB6D8-5448-4AE3-A145-EE9023A8AA17}"/>
    <hyperlink ref="S204" r:id="rId595" display="https://barttorvik.com/team.php?team=Yale&amp;year=2019" xr:uid="{17B1669D-A452-455E-B6F0-B0D70E2609D1}"/>
    <hyperlink ref="T205" r:id="rId596" display="https://barttorvik.com/trank.php?&amp;begin=20190131&amp;end=20190318&amp;conlimit=All&amp;year=2019&amp;top=0&amp;venue=A-N&amp;type=All&amp;mingames=0&amp;quad=5&amp;rpi=" xr:uid="{E813B4E5-7464-46E8-94EC-C4B1016D0C28}"/>
    <hyperlink ref="S206" r:id="rId597" display="https://barttorvik.com/team.php?team=Utah+Valley&amp;year=2019" xr:uid="{7194F3C3-D99B-420E-A22E-493A010DFCF2}"/>
    <hyperlink ref="S208" r:id="rId598" display="https://barttorvik.com/team.php?team=Ohio+St.&amp;year=2019" xr:uid="{BF33D1CD-78EC-4504-ABCA-890BB5895CA4}"/>
    <hyperlink ref="S209" r:id="rId599" display="https://barttorvik.com/team.php?team=Ohio+St.&amp;year=2019" xr:uid="{B8CE91F4-F0F2-4A50-B26D-C92CF00E7601}"/>
    <hyperlink ref="S210" r:id="rId600" display="https://barttorvik.com/team.php?team=Penn&amp;year=2019" xr:uid="{29EF6506-6A7B-48BE-8F7B-ED93C542BF14}"/>
    <hyperlink ref="S212" r:id="rId601" display="https://barttorvik.com/team.php?team=Miami+FL&amp;year=2019" xr:uid="{40711017-33F6-4C49-88E1-1713EAE28D41}"/>
    <hyperlink ref="S214" r:id="rId602" display="https://barttorvik.com/team.php?team=Northern+Kentucky&amp;year=2019" xr:uid="{2994D546-CFC7-43BB-AC71-270AA56D07CC}"/>
    <hyperlink ref="S215" r:id="rId603" display="https://barttorvik.com/team.php?team=Northern+Kentucky&amp;year=2019" xr:uid="{0972E3E4-C88C-409E-BA0A-29763DF1FA5E}"/>
    <hyperlink ref="S216" r:id="rId604" display="https://barttorvik.com/team.php?team=Montana&amp;year=2019" xr:uid="{DA202802-FCA3-441B-8823-BC6223091FDC}"/>
    <hyperlink ref="S217" r:id="rId605" display="https://barttorvik.com/team.php?team=Montana&amp;year=2019" xr:uid="{8800C9A3-3D7B-440B-B3E5-7D22CDDE7248}"/>
    <hyperlink ref="S218" r:id="rId606" display="https://barttorvik.com/team.php?team=Tulsa&amp;year=2019" xr:uid="{D026179B-8AD8-4694-A8BF-4742409BFB1C}"/>
    <hyperlink ref="S220" r:id="rId607" display="https://barttorvik.com/team.php?team=Northwestern&amp;year=2019" xr:uid="{09EDCEAB-B678-44CE-8F5C-4AB3CFADCBEA}"/>
    <hyperlink ref="S222" r:id="rId608" display="https://barttorvik.com/team.php?team=Washington&amp;year=2019" xr:uid="{2810DDE9-8969-43F3-872F-09A6414F1963}"/>
    <hyperlink ref="S223" r:id="rId609" display="https://barttorvik.com/team.php?team=Washington&amp;year=2019" xr:uid="{EF68BC3C-4E42-4EA0-8B49-58354E1D74F7}"/>
    <hyperlink ref="S224" r:id="rId610" display="https://barttorvik.com/team.php?team=College+of+Charleston&amp;year=2019" xr:uid="{978887A8-28E1-442D-A595-90A213956198}"/>
    <hyperlink ref="S226" r:id="rId611" display="https://barttorvik.com/team.php?team=BYU&amp;year=2019" xr:uid="{47A871E9-4C55-4C57-89EF-CC635EF92934}"/>
    <hyperlink ref="S228" r:id="rId612" display="https://barttorvik.com/team.php?team=Old+Dominion&amp;year=2019" xr:uid="{A4FED89D-F0E8-4BC5-8457-43EB79384685}"/>
    <hyperlink ref="S229" r:id="rId613" display="https://barttorvik.com/team.php?team=Old+Dominion&amp;year=2019" xr:uid="{2442C06D-0B71-4341-A79D-0385AD5C711B}"/>
    <hyperlink ref="S230" r:id="rId614" display="https://barttorvik.com/team.php?team=Southern+Illinois&amp;year=2019" xr:uid="{2E7D91C2-0ECF-470F-8FEB-2025C3D3EB83}"/>
    <hyperlink ref="S232" r:id="rId615" display="https://barttorvik.com/team.php?team=Boise+St.&amp;year=2019" xr:uid="{C5968E1E-A944-4101-A301-E88F2BE4F763}"/>
    <hyperlink ref="S234" r:id="rId616" display="https://barttorvik.com/team.php?team=Oklahoma+St.&amp;year=2019" xr:uid="{9DD1A59F-8EF9-485F-AF2B-1D31BCCE29DA}"/>
    <hyperlink ref="S236" r:id="rId617" display="https://barttorvik.com/team.php?team=East+Tennessee+St.&amp;year=2019" xr:uid="{868C3F77-34EF-48E0-AE52-161B0EF8667D}"/>
    <hyperlink ref="S238" r:id="rId618" display="https://barttorvik.com/team.php?team=American&amp;year=2019" xr:uid="{4A05CC41-61C8-4E08-A7A7-C9F15098C9B7}"/>
    <hyperlink ref="S240" r:id="rId619" display="https://barttorvik.com/team.php?team=Akron&amp;year=2019" xr:uid="{563DC6C5-0DFC-48B7-9244-F5BAB730CBBE}"/>
    <hyperlink ref="S242" r:id="rId620" display="https://barttorvik.com/team.php?team=Eastern+Michigan&amp;year=2019" xr:uid="{7A11AC8F-1DBC-44AA-A814-04549BBD7F5C}"/>
    <hyperlink ref="S244" r:id="rId621" display="https://barttorvik.com/team.php?team=Rhode+Island&amp;year=2019" xr:uid="{385F6D6B-90B6-43EA-8817-6FAA5E74B092}"/>
    <hyperlink ref="S246" r:id="rId622" display="https://barttorvik.com/team.php?team=Saint+Louis&amp;year=2019" xr:uid="{F9B4896F-468B-4CF5-A383-671EB86F4574}"/>
    <hyperlink ref="S247" r:id="rId623" display="https://barttorvik.com/team.php?team=Saint+Louis&amp;year=2019" xr:uid="{893BA72F-76F1-4BFD-B068-BE5B0AF4BB86}"/>
    <hyperlink ref="S248" r:id="rId624" display="https://barttorvik.com/team.php?team=St.+John%27s&amp;year=2019" xr:uid="{B694D695-153F-4B87-9093-2DBFC3D5194D}"/>
    <hyperlink ref="S249" r:id="rId625" display="https://barttorvik.com/team.php?team=St.+John%27s&amp;year=2019" xr:uid="{574BE993-5BDC-4596-A98C-02EB4C2F2474}"/>
    <hyperlink ref="S250" r:id="rId626" display="https://barttorvik.com/team.php?team=Florida+Atlantic&amp;year=2019" xr:uid="{785034D2-96FE-4F70-AAEE-E3DC897A84F2}"/>
    <hyperlink ref="S252" r:id="rId627" display="https://barttorvik.com/team.php?team=Iona&amp;year=2019" xr:uid="{B30AB903-9300-4654-83DD-8C5E6D91E70B}"/>
    <hyperlink ref="S253" r:id="rId628" display="https://barttorvik.com/team.php?team=Iona&amp;year=2019" xr:uid="{7A358297-A20C-4BA3-8FCE-C5CB95405547}"/>
    <hyperlink ref="S254" r:id="rId629" display="https://barttorvik.com/team.php?team=Missouri+St.&amp;year=2019" xr:uid="{582F4C53-6685-4FE1-85E2-DC45CB544344}"/>
    <hyperlink ref="T256" r:id="rId630" display="https://barttorvik.com/trank.php?&amp;begin=20190131&amp;end=20190318&amp;conlimit=All&amp;year=2019&amp;top=0&amp;venue=A-N&amp;type=All&amp;mingames=0&amp;quad=5&amp;rpi=" xr:uid="{7FA7DB29-2454-46E2-A992-84F6A77142ED}"/>
    <hyperlink ref="S257" r:id="rId631" display="https://barttorvik.com/team.php?team=Northern+Iowa&amp;year=2019" xr:uid="{418BA1DE-E7A0-47BD-9CAA-07CA5C9A96C2}"/>
    <hyperlink ref="S259" r:id="rId632" display="https://barttorvik.com/team.php?team=Princeton&amp;year=2019" xr:uid="{8460FC4F-75EA-4443-B2BB-E0A78C85BD71}"/>
    <hyperlink ref="S261" r:id="rId633" display="https://barttorvik.com/team.php?team=Drake&amp;year=2019" xr:uid="{54EC4A5C-6738-462F-9CBB-5684E88BED86}"/>
    <hyperlink ref="S263" r:id="rId634" display="https://barttorvik.com/team.php?team=Wake+Forest&amp;year=2019" xr:uid="{75734EF8-42F3-4DA3-978A-CFE8A82F8989}"/>
    <hyperlink ref="S265" r:id="rId635" display="https://barttorvik.com/team.php?team=Harvard&amp;year=2019" xr:uid="{8FECE87D-9AB3-4035-8B70-3423C4722879}"/>
    <hyperlink ref="S267" r:id="rId636" display="https://barttorvik.com/team.php?team=North+Florida&amp;year=2019" xr:uid="{9F78BA71-4AB5-4DFF-9FCC-B4A19BE43CFF}"/>
    <hyperlink ref="S269" r:id="rId637" display="https://barttorvik.com/team.php?team=San+Diego+St.&amp;year=2019" xr:uid="{7A4A2346-AAC8-4DFF-B3AF-D46CE39FFDE3}"/>
    <hyperlink ref="S271" r:id="rId638" display="https://barttorvik.com/team.php?team=Santa+Clara&amp;year=2019" xr:uid="{6BA6AAC5-C3D5-4EE3-A363-0085C8D308D7}"/>
    <hyperlink ref="S273" r:id="rId639" display="https://barttorvik.com/team.php?team=Northern+Illinois&amp;year=2019" xr:uid="{9E7B1876-0073-4DFE-89D5-A2085B53F980}"/>
    <hyperlink ref="S275" r:id="rId640" display="https://barttorvik.com/team.php?team=Kent+St.&amp;year=2019" xr:uid="{7A6D7436-43AC-46CF-80D0-FEFD48470706}"/>
    <hyperlink ref="S277" r:id="rId641" display="https://barttorvik.com/team.php?team=Northern+Colorado&amp;year=2019" xr:uid="{6F18F025-BA74-4B50-AACB-6A38356092F8}"/>
    <hyperlink ref="S279" r:id="rId642" display="https://barttorvik.com/team.php?team=Boston+College&amp;year=2019" xr:uid="{F365B070-2A57-4F85-982E-862F627965F5}"/>
    <hyperlink ref="S281" r:id="rId643" display="https://barttorvik.com/team.php?team=South+Florida&amp;year=2019" xr:uid="{E8297F8B-92C9-4642-BD87-6D64EBD7F0B4}"/>
    <hyperlink ref="S283" r:id="rId644" display="https://barttorvik.com/team.php?team=UNLV&amp;year=2019" xr:uid="{3B789D7E-6FBE-409F-A56D-6F8485F09762}"/>
    <hyperlink ref="S285" r:id="rId645" display="https://barttorvik.com/team.php?team=Davidson&amp;year=2019" xr:uid="{20003A70-9DAC-4415-A3E7-8950F873428C}"/>
    <hyperlink ref="S287" r:id="rId646" display="https://barttorvik.com/team.php?team=Louisiana+Monroe&amp;year=2019" xr:uid="{6D31F007-1EBE-4D08-B4CA-5D41BC3F78FD}"/>
    <hyperlink ref="S289" r:id="rId647" display="https://barttorvik.com/team.php?team=Prairie+View+A%26M&amp;year=2019" xr:uid="{708B6D6C-EF0B-42FC-BD3F-05EAC6533440}"/>
    <hyperlink ref="S290" r:id="rId648" display="https://barttorvik.com/team.php?team=Prairie+View+A%26M&amp;year=2019" xr:uid="{7EEC9AB9-111E-4E57-8D99-017E2B5BB2E9}"/>
    <hyperlink ref="S291" r:id="rId649" display="https://barttorvik.com/team.php?team=Georgia&amp;year=2019" xr:uid="{EBABD72D-DA7D-413B-B6E4-FFED930AA64D}"/>
    <hyperlink ref="S293" r:id="rId650" display="https://barttorvik.com/team.php?team=Columbia&amp;year=2019" xr:uid="{122163F5-6187-4514-821B-246D06625C83}"/>
    <hyperlink ref="S295" r:id="rId651" display="https://barttorvik.com/team.php?team=Georgia+Tech&amp;year=2019" xr:uid="{659E0FAD-E072-4785-982E-6C82F71C6E33}"/>
    <hyperlink ref="S297" r:id="rId652" display="https://barttorvik.com/team.php?team=California&amp;year=2019" xr:uid="{06AF2984-05FE-45F8-A967-652E0736A8CA}"/>
    <hyperlink ref="S299" r:id="rId653" display="https://barttorvik.com/team.php?team=Boston+University&amp;year=2019" xr:uid="{3DC42803-3D28-40F0-A4B5-59C5FB915071}"/>
    <hyperlink ref="S301" r:id="rId654" display="https://barttorvik.com/team.php?team=Loyola+Chicago&amp;year=2019" xr:uid="{0583C7B9-6800-4764-9E8B-FDA794B16954}"/>
    <hyperlink ref="S303" r:id="rId655" display="https://barttorvik.com/team.php?team=Hofstra&amp;year=2019" xr:uid="{528525C8-66C4-4D79-9026-074F6CE463C6}"/>
    <hyperlink ref="S305" r:id="rId656" display="https://barttorvik.com/team.php?team=DePaul&amp;year=2019" xr:uid="{D2096006-8BBD-4E18-B3DA-D0E296B2D280}"/>
    <hyperlink ref="T307" r:id="rId657" display="https://barttorvik.com/trank.php?&amp;begin=20190131&amp;end=20190318&amp;conlimit=All&amp;year=2019&amp;top=0&amp;venue=A-N&amp;type=All&amp;mingames=0&amp;quad=5&amp;rpi=" xr:uid="{29A2FE99-6527-4AB5-B0BE-12BEF8B3315A}"/>
    <hyperlink ref="S308" r:id="rId658" display="https://barttorvik.com/team.php?team=Ball+St.&amp;year=2019" xr:uid="{17A95F9C-A4A7-4E76-8F40-01DCE807B8D5}"/>
    <hyperlink ref="S310" r:id="rId659" display="https://barttorvik.com/team.php?team=Bradley&amp;year=2019" xr:uid="{159E15EA-6904-4D17-8CD0-ED0853E6370E}"/>
    <hyperlink ref="S311" r:id="rId660" display="https://barttorvik.com/team.php?team=Bradley&amp;year=2019" xr:uid="{316BE7BC-800A-4049-A516-CC6E78829369}"/>
    <hyperlink ref="S312" r:id="rId661" display="https://barttorvik.com/team.php?team=Pittsburgh&amp;year=2019" xr:uid="{B060ADAF-D77B-4BF0-A8A1-54CA121B375C}"/>
    <hyperlink ref="S314" r:id="rId662" display="https://barttorvik.com/team.php?team=Gardner+Webb&amp;year=2019" xr:uid="{EB7B3846-2302-4097-991B-400C5A9226D5}"/>
    <hyperlink ref="S315" r:id="rId663" display="https://barttorvik.com/team.php?team=Gardner+Webb&amp;year=2019" xr:uid="{77F66BEF-60DF-4E4A-A920-9F85048937DB}"/>
    <hyperlink ref="S316" r:id="rId664" display="https://barttorvik.com/team.php?team=Colorado+St.&amp;year=2019" xr:uid="{F9736344-957A-4B25-BF9D-247DC47523DF}"/>
    <hyperlink ref="S318" r:id="rId665" display="https://barttorvik.com/team.php?team=North+Dakota+St.&amp;year=2019" xr:uid="{DC3F7EF2-461F-4BD9-B4C6-1A601C75CBDE}"/>
    <hyperlink ref="S319" r:id="rId666" display="https://barttorvik.com/team.php?team=North+Dakota+St.&amp;year=2019" xr:uid="{BB772A8A-B935-4D04-8CAF-A603C465955F}"/>
    <hyperlink ref="S320" r:id="rId667" display="https://barttorvik.com/team.php?team=Stony+Brook&amp;year=2019" xr:uid="{A055B4FE-7779-4B16-92DC-143030CBF06F}"/>
    <hyperlink ref="S322" r:id="rId668" display="https://barttorvik.com/team.php?team=Campbell&amp;year=2019" xr:uid="{6F8F812E-FA6B-442E-971A-1500750B4253}"/>
    <hyperlink ref="S324" r:id="rId669" display="https://barttorvik.com/team.php?team=Arizona&amp;year=2019" xr:uid="{746BF9F8-B218-4DE6-A07D-789AEEE9ADCD}"/>
    <hyperlink ref="S326" r:id="rId670" display="https://barttorvik.com/team.php?team=Grand+Canyon&amp;year=2019" xr:uid="{6BC32229-E343-4548-A183-7FC356FBAD82}"/>
    <hyperlink ref="S328" r:id="rId671" display="https://barttorvik.com/team.php?team=Oakland&amp;year=2019" xr:uid="{0871B903-77C1-424C-B9AA-CEBE78DDF764}"/>
    <hyperlink ref="S330" r:id="rId672" display="https://barttorvik.com/team.php?team=Cal+Baptist&amp;year=2019" xr:uid="{D951FA13-73A0-4D13-8674-FDE4A23580F8}"/>
    <hyperlink ref="S332" r:id="rId673" display="https://barttorvik.com/team.php?team=Charleston+Southern&amp;year=2019" xr:uid="{0BD9B68E-5C3E-436D-B27F-FC8F46962717}"/>
    <hyperlink ref="S334" r:id="rId674" display="https://barttorvik.com/team.php?team=Louisiana+Tech&amp;year=2019" xr:uid="{32221B30-C329-4263-A2C3-FDFCFA759DEC}"/>
    <hyperlink ref="S336" r:id="rId675" display="https://barttorvik.com/team.php?team=Hartford&amp;year=2019" xr:uid="{53DB4FF9-4348-4530-AD76-DD850B6785ED}"/>
    <hyperlink ref="S338" r:id="rId676" display="https://barttorvik.com/team.php?team=Lamar&amp;year=2019" xr:uid="{A0145A67-AA5C-40F6-A4B9-E12CDC3AE17F}"/>
    <hyperlink ref="S340" r:id="rId677" display="https://barttorvik.com/team.php?team=Chattanooga&amp;year=2019" xr:uid="{43E0CCC0-43A1-49C3-A81F-73594461B779}"/>
    <hyperlink ref="S342" r:id="rId678" display="https://barttorvik.com/team.php?team=Marshall&amp;year=2019" xr:uid="{384DFB07-2CF5-4717-B730-752B623F3C77}"/>
    <hyperlink ref="S344" r:id="rId679" display="https://barttorvik.com/team.php?team=San+Francisco&amp;year=2019" xr:uid="{3EC42CE2-9A2E-40DB-9F01-0233911740E6}"/>
    <hyperlink ref="S346" r:id="rId680" display="https://barttorvik.com/team.php?team=Eastern+Washington&amp;year=2019" xr:uid="{9E5C951C-E9C1-403B-BE31-7208AA8D875D}"/>
    <hyperlink ref="S348" r:id="rId681" display="https://barttorvik.com/team.php?team=Illinois+Chicago&amp;year=2019" xr:uid="{2335CEB1-26C5-4596-A365-5C8B3B7A7980}"/>
    <hyperlink ref="S350" r:id="rId682" display="https://barttorvik.com/team.php?team=Samford&amp;year=2019" xr:uid="{AFBBE963-B75C-454B-9296-470B32EBDACE}"/>
    <hyperlink ref="S352" r:id="rId683" display="https://barttorvik.com/team.php?team=Wright+St.&amp;year=2019" xr:uid="{D0872C52-6353-47FA-927F-2CC6A1B9AEA8}"/>
    <hyperlink ref="S354" r:id="rId684" display="https://barttorvik.com/team.php?team=South+Alabama&amp;year=2019" xr:uid="{FE479F0B-2A3A-48F8-AC97-A6455ACF8FF1}"/>
    <hyperlink ref="S356" r:id="rId685" display="https://barttorvik.com/team.php?team=Seattle&amp;year=2019" xr:uid="{DE14121C-63F1-436B-B68F-DD06E0ED7F46}"/>
    <hyperlink ref="T358" r:id="rId686" display="https://barttorvik.com/trank.php?&amp;begin=20190131&amp;end=20190318&amp;conlimit=All&amp;year=2019&amp;top=0&amp;venue=A-N&amp;type=All&amp;mingames=0&amp;quad=5&amp;rpi=" xr:uid="{E8F55210-A2EA-4641-998A-A046A40117E5}"/>
    <hyperlink ref="S359" r:id="rId687" display="https://barttorvik.com/team.php?team=Saint+Joseph%27s&amp;year=2019" xr:uid="{B4D98951-3A95-413E-A12A-0C9593C80664}"/>
    <hyperlink ref="S361" r:id="rId688" display="https://barttorvik.com/team.php?team=UTSA&amp;year=2019" xr:uid="{A14F36F0-710D-4B5C-A439-187A46D8149E}"/>
    <hyperlink ref="S363" r:id="rId689" display="https://barttorvik.com/team.php?team=UT+Rio+Grande+Valley&amp;year=2019" xr:uid="{F5ED501F-58DB-4D8E-B891-CA0F7837744B}"/>
    <hyperlink ref="S365" r:id="rId690" display="https://barttorvik.com/team.php?team=St.+Francis+PA&amp;year=2019" xr:uid="{686AA1DE-502A-4015-ADB5-52B447B89438}"/>
    <hyperlink ref="S367" r:id="rId691" display="https://barttorvik.com/team.php?team=UC+Davis&amp;year=2019" xr:uid="{931966AE-5717-454D-8CA5-B8C77E474AC4}"/>
    <hyperlink ref="S369" r:id="rId692" display="https://barttorvik.com/team.php?team=Sam+Houston+St.&amp;year=2019" xr:uid="{AA6EC16F-968F-46EC-BCEC-406A38FF116C}"/>
    <hyperlink ref="S371" r:id="rId693" display="https://barttorvik.com/team.php?team=Stanford&amp;year=2019" xr:uid="{C357BE72-7D69-4630-AC3B-E2644DBD2144}"/>
    <hyperlink ref="S373" r:id="rId694" display="https://barttorvik.com/team.php?team=South+Dakota+St.&amp;year=2019" xr:uid="{B20A59AB-C8A6-4E20-BB46-EAAF0253FE7D}"/>
    <hyperlink ref="S375" r:id="rId695" display="https://barttorvik.com/team.php?team=Appalachian+St.&amp;year=2019" xr:uid="{40906456-6BDF-4D5C-956D-A9E45A6B4C7F}"/>
    <hyperlink ref="S377" r:id="rId696" display="https://barttorvik.com/team.php?team=Miami+OH&amp;year=2019" xr:uid="{391FD402-7305-4D47-97E3-4550B37C3F87}"/>
    <hyperlink ref="S379" r:id="rId697" display="https://barttorvik.com/team.php?team=Vanderbilt&amp;year=2019" xr:uid="{01832DB1-8936-4DB7-8E9E-DE5B2D09D265}"/>
    <hyperlink ref="S381" r:id="rId698" display="https://barttorvik.com/team.php?team=Richmond&amp;year=2019" xr:uid="{7100FEDB-45CA-42A6-B1D6-C80449EC7629}"/>
    <hyperlink ref="S383" r:id="rId699" display="https://barttorvik.com/team.php?team=Butler&amp;year=2019" xr:uid="{9DFB697D-BDDE-487E-834B-D6FD9B584C79}"/>
    <hyperlink ref="S385" r:id="rId700" display="https://barttorvik.com/team.php?team=Connecticut&amp;year=2019" xr:uid="{EB07DBF7-8361-4B05-A8E1-60B2601B1C17}"/>
    <hyperlink ref="S387" r:id="rId701" display="https://barttorvik.com/team.php?team=Nebraska+Omaha&amp;year=2019" xr:uid="{FEB6DC59-07C3-4295-9DB2-9C6B1DCFDF3B}"/>
    <hyperlink ref="S389" r:id="rId702" display="https://barttorvik.com/team.php?team=Towson&amp;year=2019" xr:uid="{12151C75-29DE-4B1A-9C9D-59FD31FED524}"/>
    <hyperlink ref="S391" r:id="rId703" display="https://barttorvik.com/team.php?team=Texas+St.&amp;year=2019" xr:uid="{0C6113E2-296C-43B8-ACC4-E21B4F9EE5C1}"/>
    <hyperlink ref="S393" r:id="rId704" display="https://barttorvik.com/team.php?team=Georgetown&amp;year=2019" xr:uid="{6866A975-371E-42DB-8A85-BAC8D7ADECB5}"/>
    <hyperlink ref="S395" r:id="rId705" display="https://barttorvik.com/team.php?team=Brown&amp;year=2019" xr:uid="{EE930867-5D70-4CD0-8939-0BBB7142C23A}"/>
    <hyperlink ref="S397" r:id="rId706" display="https://barttorvik.com/team.php?team=Middle+Tennessee&amp;year=2019" xr:uid="{3D79F95A-54FA-4620-A92D-9FECF04477D3}"/>
    <hyperlink ref="S399" r:id="rId707" display="https://barttorvik.com/team.php?team=Fairleigh+Dickinson&amp;year=2019" xr:uid="{DEA272E8-76A9-48EE-A3AE-C29B1D406144}"/>
    <hyperlink ref="S400" r:id="rId708" display="https://barttorvik.com/team.php?team=Fairleigh+Dickinson&amp;year=2019" xr:uid="{B9D5C8AF-D854-4A03-B07A-9B8477CE033A}"/>
    <hyperlink ref="S401" r:id="rId709" display="https://barttorvik.com/team.php?team=Duquesne&amp;year=2019" xr:uid="{3DEC03F7-2761-411B-B757-2FD0A8F2B483}"/>
    <hyperlink ref="S403" r:id="rId710" display="https://barttorvik.com/team.php?team=UMass+Lowell&amp;year=2019" xr:uid="{99ABC00D-1BF1-46CA-96CE-5DB7C283D8ED}"/>
    <hyperlink ref="S405" r:id="rId711" display="https://barttorvik.com/team.php?team=Louisiana+Lafayette&amp;year=2019" xr:uid="{60A23811-1834-442A-9FE1-6C649086DCB0}"/>
    <hyperlink ref="S407" r:id="rId712" display="https://barttorvik.com/team.php?team=Lehigh&amp;year=2019" xr:uid="{CA6C6313-3BDE-461B-9AC0-B3A17E2B04C1}"/>
    <hyperlink ref="T409" r:id="rId713" display="https://barttorvik.com/trank.php?&amp;begin=20190131&amp;end=20190318&amp;conlimit=All&amp;year=2019&amp;top=0&amp;venue=A-N&amp;type=All&amp;mingames=0&amp;quad=5&amp;rpi=" xr:uid="{6F8A9124-B98A-41F2-AA72-E849692BE88C}"/>
    <hyperlink ref="S410" r:id="rId714" display="https://barttorvik.com/team.php?team=William+%26+Mary&amp;year=2019" xr:uid="{29B38DE3-3FDA-404D-B627-FC1461A72F46}"/>
    <hyperlink ref="S412" r:id="rId715" display="https://barttorvik.com/team.php?team=Pacific&amp;year=2019" xr:uid="{B306295A-1550-47AF-8DCA-B7048B2AC314}"/>
    <hyperlink ref="S414" r:id="rId716" display="https://barttorvik.com/team.php?team=Quinnipiac&amp;year=2019" xr:uid="{0FFE24B0-AA70-43EF-862F-9056A6F80B13}"/>
    <hyperlink ref="S416" r:id="rId717" display="https://barttorvik.com/team.php?team=Vermont&amp;year=2019" xr:uid="{E9D05159-DCBA-438E-AE16-963532F28BA9}"/>
    <hyperlink ref="S417" r:id="rId718" display="https://barttorvik.com/team.php?team=Vermont&amp;year=2019" xr:uid="{451C90DC-FE1F-4CFD-AF8B-B3E6A724036A}"/>
    <hyperlink ref="S418" r:id="rId719" display="https://barttorvik.com/team.php?team=Siena&amp;year=2019" xr:uid="{7384A433-6CD4-4943-ADAC-F0B51045F43A}"/>
    <hyperlink ref="S420" r:id="rId720" display="https://barttorvik.com/team.php?team=Tennessee+Martin&amp;year=2019" xr:uid="{F4383FF9-9DB4-428C-A3A8-E9EEC0F662C7}"/>
    <hyperlink ref="S422" r:id="rId721" display="https://barttorvik.com/team.php?team=Southeastern+Louisiana&amp;year=2019" xr:uid="{75864400-6C13-4EFE-9AB4-1EE319BEA8DA}"/>
    <hyperlink ref="S424" r:id="rId722" display="https://barttorvik.com/team.php?team=Ohio&amp;year=2019" xr:uid="{B1CF97A0-9813-4262-9614-880B1E598C6C}"/>
    <hyperlink ref="S426" r:id="rId723" display="https://barttorvik.com/team.php?team=Albany&amp;year=2019" xr:uid="{107FDA6E-B9BD-4E82-9E96-CD88E8E82FB5}"/>
    <hyperlink ref="S428" r:id="rId724" display="https://barttorvik.com/team.php?team=Bucknell&amp;year=2019" xr:uid="{A1666E69-A4C5-4897-99ED-F1D961B752C4}"/>
    <hyperlink ref="S430" r:id="rId725" display="https://barttorvik.com/team.php?team=Binghamton&amp;year=2019" xr:uid="{84471608-22B2-45B2-A1A3-6BEC7136E171}"/>
    <hyperlink ref="S432" r:id="rId726" display="https://barttorvik.com/team.php?team=UCLA&amp;year=2019" xr:uid="{C5B3ACEA-3582-4742-A3F5-F49E36B1239C}"/>
    <hyperlink ref="S434" r:id="rId727" display="https://barttorvik.com/team.php?team=Fordham&amp;year=2019" xr:uid="{E1EC1AE5-68CF-428B-B3C5-974E35B21222}"/>
    <hyperlink ref="S436" r:id="rId728" display="https://barttorvik.com/team.php?team=UC+Santa+Barbara&amp;year=2019" xr:uid="{9BCCB73E-3FC1-4BBD-A566-09F8EA17947C}"/>
    <hyperlink ref="S438" r:id="rId729" display="https://barttorvik.com/team.php?team=Tulane&amp;year=2019" xr:uid="{676429D5-6D28-4CD1-B778-7CE765B0C24B}"/>
    <hyperlink ref="S440" r:id="rId730" display="https://barttorvik.com/team.php?team=Dartmouth&amp;year=2019" xr:uid="{66E23041-6750-47FE-87F2-02EC524E7C61}"/>
    <hyperlink ref="S442" r:id="rId731" display="https://barttorvik.com/team.php?team=James+Madison&amp;year=2019" xr:uid="{642CFF31-F5E9-431F-9F52-9014BE8B15AA}"/>
    <hyperlink ref="S444" r:id="rId732" display="https://barttorvik.com/team.php?team=Monmouth&amp;year=2019" xr:uid="{0ADA9C54-4765-443E-9665-90EEB263E52B}"/>
    <hyperlink ref="S446" r:id="rId733" display="https://barttorvik.com/team.php?team=Elon&amp;year=2019" xr:uid="{DC14379D-FC31-4FBC-8B5D-25719BC8FE3C}"/>
    <hyperlink ref="S448" r:id="rId734" display="https://barttorvik.com/team.php?team=Hampton&amp;year=2019" xr:uid="{F43E89E7-B344-4EF3-9378-9985624FCAF1}"/>
    <hyperlink ref="S450" r:id="rId735" display="https://barttorvik.com/team.php?team=South+Dakota&amp;year=2019" xr:uid="{1B7CB7B8-A0F3-498D-BB9A-579939CC4B21}"/>
    <hyperlink ref="S452" r:id="rId736" display="https://barttorvik.com/team.php?team=NJIT&amp;year=2019" xr:uid="{7106712D-1703-42C4-B456-BEB494B316CC}"/>
    <hyperlink ref="S454" r:id="rId737" display="https://barttorvik.com/team.php?team=Long+Beach+St.&amp;year=2019" xr:uid="{5F73356A-CC0C-4C76-A8D3-8F1A1168B9CA}"/>
    <hyperlink ref="S456" r:id="rId738" display="https://barttorvik.com/team.php?team=Valparaiso&amp;year=2019" xr:uid="{58500F77-F53F-41C7-9FFD-D49DBFE7AE34}"/>
    <hyperlink ref="S458" r:id="rId739" display="https://barttorvik.com/team.php?team=Army&amp;year=2019" xr:uid="{50675B39-4084-4257-A1A9-D4D071ED92DB}"/>
    <hyperlink ref="T460" r:id="rId740" display="https://barttorvik.com/trank.php?&amp;begin=20190131&amp;end=20190318&amp;conlimit=All&amp;year=2019&amp;top=0&amp;venue=A-N&amp;type=All&amp;mingames=0&amp;quad=5&amp;rpi=" xr:uid="{347A261D-C057-4EF4-B177-9A244553C878}"/>
    <hyperlink ref="S461" r:id="rId741" display="https://barttorvik.com/team.php?team=Little+Rock&amp;year=2019" xr:uid="{1903452D-289F-45D9-ACC7-79FD061BE3CE}"/>
    <hyperlink ref="S463" r:id="rId742" display="https://barttorvik.com/team.php?team=UMKC&amp;year=2019" xr:uid="{E63536BC-865B-4C99-B7AC-1AB6F0071B68}"/>
    <hyperlink ref="S465" r:id="rId743" display="https://barttorvik.com/team.php?team=Cal+St.+Northridge&amp;year=2019" xr:uid="{F417816B-1EE3-48F8-BD2B-1D0B84ACAD0F}"/>
    <hyperlink ref="S467" r:id="rId744" display="https://barttorvik.com/team.php?team=Hawaii&amp;year=2019" xr:uid="{3BB3ADB3-F42C-413A-B8B4-E54AD41F124F}"/>
    <hyperlink ref="S469" r:id="rId745" display="https://barttorvik.com/team.php?team=Southern+Utah&amp;year=2019" xr:uid="{CC66400E-F944-4BF9-B8B4-5EBD6CCEC437}"/>
    <hyperlink ref="S471" r:id="rId746" display="https://barttorvik.com/team.php?team=Cal+St.+Fullerton&amp;year=2019" xr:uid="{75FE4482-E2BE-48C2-B0DC-B827422DB691}"/>
    <hyperlink ref="S473" r:id="rId747" display="https://barttorvik.com/team.php?team=Texas+Southern&amp;year=2019" xr:uid="{2ED2B91C-3B12-4C44-95BF-21A4528AE04E}"/>
    <hyperlink ref="S475" r:id="rId748" display="https://barttorvik.com/team.php?team=East+Carolina&amp;year=2019" xr:uid="{4D50C9A5-DD28-44D1-80BA-0B98AABF474C}"/>
    <hyperlink ref="S477" r:id="rId749" display="https://barttorvik.com/team.php?team=Mercer&amp;year=2019" xr:uid="{E96F0E5D-B829-428A-937A-E043C72B4455}"/>
    <hyperlink ref="S479" r:id="rId750" display="https://barttorvik.com/team.php?team=Presbyterian&amp;year=2019" xr:uid="{95FD5807-1EF1-414A-942C-090AE639BA6D}"/>
    <hyperlink ref="S481" r:id="rId751" display="https://barttorvik.com/team.php?team=Winthrop&amp;year=2019" xr:uid="{5C007C26-4628-462F-A582-D498B52305E5}"/>
    <hyperlink ref="S483" r:id="rId752" display="https://barttorvik.com/team.php?team=Western+Carolina&amp;year=2019" xr:uid="{09A0CC50-7BA7-4533-BD41-1C1AE3928890}"/>
    <hyperlink ref="S485" r:id="rId753" display="https://barttorvik.com/team.php?team=Portland&amp;year=2019" xr:uid="{8F817811-D9DB-48A1-80C7-FA7A55F08323}"/>
    <hyperlink ref="S487" r:id="rId754" display="https://barttorvik.com/team.php?team=Air+Force&amp;year=2019" xr:uid="{12483CFE-5C16-4682-ACA8-704355D805A5}"/>
    <hyperlink ref="S489" r:id="rId755" display="https://barttorvik.com/team.php?team=Washington+St.&amp;year=2019" xr:uid="{877DF0A9-3E17-48F0-B784-CB8769D48F6A}"/>
    <hyperlink ref="S491" r:id="rId756" display="https://barttorvik.com/team.php?team=George+Mason&amp;year=2019" xr:uid="{91761D13-5F0F-4F8D-880E-ED27C886D572}"/>
    <hyperlink ref="S493" r:id="rId757" display="https://barttorvik.com/team.php?team=Loyola+MD&amp;year=2019" xr:uid="{BF828A88-A8AC-4AA0-8E6B-A012AEDE6F5F}"/>
    <hyperlink ref="S495" r:id="rId758" display="https://barttorvik.com/team.php?team=Youngstown+St.&amp;year=2019" xr:uid="{170AC069-2B23-4F55-9CBF-FE0860C2826A}"/>
    <hyperlink ref="S497" r:id="rId759" display="https://barttorvik.com/team.php?team=Eastern+Illinois&amp;year=2019" xr:uid="{B4BD2A6C-923A-4FA5-94A4-ABC6E32C7628}"/>
    <hyperlink ref="S499" r:id="rId760" display="https://barttorvik.com/team.php?team=New+Orleans&amp;year=2019" xr:uid="{EE76A6B5-C725-46EE-80CD-FC9191DB4201}"/>
    <hyperlink ref="S501" r:id="rId761" display="https://barttorvik.com/team.php?team=Troy&amp;year=2019" xr:uid="{C3B72CF9-CCA2-4D2F-AB3D-F3D2E34D2738}"/>
    <hyperlink ref="S503" r:id="rId762" display="https://barttorvik.com/team.php?team=Jacksonville&amp;year=2019" xr:uid="{1C8F987D-1BAA-4EB3-BFCF-7F0429F8B41A}"/>
    <hyperlink ref="S505" r:id="rId763" display="https://barttorvik.com/team.php?team=Marist&amp;year=2019" xr:uid="{4E66A1C5-6029-4B77-A9C3-7C0069E53AF8}"/>
    <hyperlink ref="S507" r:id="rId764" display="https://barttorvik.com/team.php?team=Green+Bay&amp;year=2019" xr:uid="{A73C94BF-0A79-4378-8ECE-5C6A6F4CCF2A}"/>
    <hyperlink ref="S509" r:id="rId765" display="https://barttorvik.com/team.php?team=Sacramento+St.&amp;year=2019" xr:uid="{F18F4370-E7FE-4B73-B0E5-EB134DC207C9}"/>
    <hyperlink ref="T511" r:id="rId766" display="https://barttorvik.com/trank.php?&amp;begin=20190131&amp;end=20190318&amp;conlimit=All&amp;year=2019&amp;top=0&amp;venue=A-N&amp;type=All&amp;mingames=0&amp;quad=5&amp;rpi=" xr:uid="{0CDDFFAC-D433-4C70-8AEA-E3D9FBFB4D5C}"/>
    <hyperlink ref="S512" r:id="rId767" display="https://barttorvik.com/team.php?team=Morehead+St.&amp;year=2019" xr:uid="{1AAF3A4D-1B80-4C63-A5AE-905C9A34DD79}"/>
    <hyperlink ref="S514" r:id="rId768" display="https://barttorvik.com/team.php?team=Rider&amp;year=2019" xr:uid="{0765DAA7-4387-4C7F-9C2A-55E8B98004E3}"/>
    <hyperlink ref="S516" r:id="rId769" display="https://barttorvik.com/team.php?team=Howard&amp;year=2019" xr:uid="{DF3CA48D-2929-412F-8B12-3C2F79473F87}"/>
    <hyperlink ref="S518" r:id="rId770" display="https://barttorvik.com/team.php?team=Idaho+St.&amp;year=2019" xr:uid="{5924C455-A8CC-4834-ACDC-CC68E69F5C7A}"/>
    <hyperlink ref="S520" r:id="rId771" display="https://barttorvik.com/team.php?team=Arkansas+St.&amp;year=2019" xr:uid="{1A7243BB-CB8A-4C01-9715-1142905F161C}"/>
    <hyperlink ref="S522" r:id="rId772" display="https://barttorvik.com/team.php?team=Cleveland+St.&amp;year=2019" xr:uid="{3ADD981B-63E2-4E83-8AB5-20D8779760F7}"/>
    <hyperlink ref="S524" r:id="rId773" display="https://barttorvik.com/team.php?team=Stetson&amp;year=2019" xr:uid="{F27E37CD-00F3-43ED-B3AF-29F70DE848F6}"/>
    <hyperlink ref="S526" r:id="rId774" display="https://barttorvik.com/team.php?team=Florida+Gulf+Coast&amp;year=2019" xr:uid="{671743B6-1746-4618-8CC2-11EB60B96F08}"/>
    <hyperlink ref="S528" r:id="rId775" display="https://barttorvik.com/team.php?team=High+Point&amp;year=2019" xr:uid="{7B809D55-48A1-47B5-A6B3-1E2061849782}"/>
    <hyperlink ref="S530" r:id="rId776" display="https://barttorvik.com/team.php?team=North+Dakota&amp;year=2019" xr:uid="{620C02A4-05B7-485B-9D74-F6E5CB31B5ED}"/>
    <hyperlink ref="S532" r:id="rId777" display="https://barttorvik.com/team.php?team=Navy&amp;year=2019" xr:uid="{FA899CF2-449B-4FD2-8705-3E8AEB68E927}"/>
    <hyperlink ref="S534" r:id="rId778" display="https://barttorvik.com/team.php?team=La+Salle&amp;year=2019" xr:uid="{C39671AF-5BE4-4DF9-80B6-8B15F62DD2AD}"/>
    <hyperlink ref="S536" r:id="rId779" display="https://barttorvik.com/team.php?team=LIU+Brooklyn&amp;year=2019" xr:uid="{B3C27A50-6077-44A2-B2C8-462C73BD277B}"/>
    <hyperlink ref="S538" r:id="rId780" display="https://barttorvik.com/team.php?team=New+Mexico&amp;year=2019" xr:uid="{1302C030-B0E5-44E7-8399-210D2F2ADDF2}"/>
    <hyperlink ref="S540" r:id="rId781" display="https://barttorvik.com/team.php?team=VMI&amp;year=2019" xr:uid="{D4C1D7C7-5AC1-4413-9CB7-9F419B0B1FA9}"/>
    <hyperlink ref="S542" r:id="rId782" display="https://barttorvik.com/team.php?team=Manhattan&amp;year=2019" xr:uid="{0DC0BBB1-B79E-4727-ABFF-539CC4B952A0}"/>
    <hyperlink ref="S544" r:id="rId783" display="https://barttorvik.com/team.php?team=Montana+St.&amp;year=2019" xr:uid="{2E3277CA-7935-41EE-B799-D05099BED187}"/>
    <hyperlink ref="S546" r:id="rId784" display="https://barttorvik.com/team.php?team=Northern+Arizona&amp;year=2019" xr:uid="{14FD71D2-4CBD-4770-956B-E9437E764ACA}"/>
    <hyperlink ref="S548" r:id="rId785" display="https://barttorvik.com/team.php?team=Cornell&amp;year=2019" xr:uid="{332117F0-4F44-4096-B29A-3E37EC35FA71}"/>
    <hyperlink ref="S550" r:id="rId786" display="https://barttorvik.com/team.php?team=Eastern+Kentucky&amp;year=2019" xr:uid="{20499497-E5D3-456C-A600-F9961B0F535A}"/>
    <hyperlink ref="S552" r:id="rId787" display="https://barttorvik.com/team.php?team=Canisius&amp;year=2019" xr:uid="{6F12535F-E733-429E-B342-D8BF3225E3D4}"/>
    <hyperlink ref="S554" r:id="rId788" display="https://barttorvik.com/team.php?team=North+Texas&amp;year=2019" xr:uid="{67CABF3A-E714-41A1-B8D6-81DC86944E63}"/>
    <hyperlink ref="S556" r:id="rId789" display="https://barttorvik.com/team.php?team=IUPUI&amp;year=2019" xr:uid="{F658ACBD-713A-45AA-9391-512453BC1D32}"/>
    <hyperlink ref="S558" r:id="rId790" display="https://barttorvik.com/team.php?team=Western+Michigan&amp;year=2019" xr:uid="{8FFC85B5-4B9E-4F40-9749-B6F79FA0CCEE}"/>
    <hyperlink ref="S560" r:id="rId791" display="https://barttorvik.com/team.php?team=Oral+Roberts&amp;year=2019" xr:uid="{59C33209-D402-4777-8730-C3BB3DA1B869}"/>
    <hyperlink ref="T562" r:id="rId792" display="https://barttorvik.com/trank.php?&amp;begin=20190131&amp;end=20190318&amp;conlimit=All&amp;year=2019&amp;top=0&amp;venue=A-N&amp;type=All&amp;mingames=0&amp;quad=5&amp;rpi=" xr:uid="{16D0558C-AF2C-44EF-88F6-4A1AB2518CE1}"/>
    <hyperlink ref="S563" r:id="rId793" display="https://barttorvik.com/team.php?team=The+Citadel&amp;year=2019" xr:uid="{7D28222F-1D14-4B6A-941E-2C972244205B}"/>
    <hyperlink ref="S565" r:id="rId794" display="https://barttorvik.com/team.php?team=North+Alabama&amp;year=2019" xr:uid="{8A9F0E0D-1CF5-4031-86FC-3E12A72C6B31}"/>
    <hyperlink ref="S567" r:id="rId795" display="https://barttorvik.com/team.php?team=Norfolk+St.&amp;year=2019" xr:uid="{45D23C53-C71F-40CC-A5FC-3B1F6131BAFE}"/>
    <hyperlink ref="S569" r:id="rId796" display="https://barttorvik.com/team.php?team=Detroit&amp;year=2019" xr:uid="{799EB2EA-8FA4-42EF-A7F2-41875DF24B2F}"/>
    <hyperlink ref="S571" r:id="rId797" display="https://barttorvik.com/team.php?team=Delaware&amp;year=2019" xr:uid="{D9604438-BFD8-4D54-9767-8E4B30065811}"/>
    <hyperlink ref="S573" r:id="rId798" display="https://barttorvik.com/team.php?team=Bethune+Cookman&amp;year=2019" xr:uid="{E1E731F0-D7D2-4AD4-814F-6038CF7D0313}"/>
    <hyperlink ref="S575" r:id="rId799" display="https://barttorvik.com/team.php?team=Massachusetts&amp;year=2019" xr:uid="{9BB42717-54A9-403F-ADE4-6D4BD84C504F}"/>
    <hyperlink ref="S577" r:id="rId800" display="https://barttorvik.com/team.php?team=Nicholls+St.&amp;year=2019" xr:uid="{9ED5DEB4-E1A6-42D8-BA3E-23D6C38D72D0}"/>
    <hyperlink ref="S579" r:id="rId801" display="https://barttorvik.com/team.php?team=Cal+St.+Bakersfield&amp;year=2019" xr:uid="{9F1C5AF2-A43B-4D6C-AB52-0E16D41D4BA3}"/>
    <hyperlink ref="S581" r:id="rId802" display="https://barttorvik.com/team.php?team=Sacred+Heart&amp;year=2019" xr:uid="{2B782394-3638-4902-A576-E67DBA279BC8}"/>
    <hyperlink ref="S583" r:id="rId803" display="https://barttorvik.com/team.php?team=Evansville&amp;year=2019" xr:uid="{3B4929AD-4521-4BB4-8F98-80F610792519}"/>
    <hyperlink ref="S585" r:id="rId804" display="https://barttorvik.com/team.php?team=Houston+Christian&amp;year=2019" xr:uid="{AEEFE6D8-2BC6-47CF-99C1-5CC572AAB68E}"/>
    <hyperlink ref="S587" r:id="rId805" display="https://barttorvik.com/team.php?team=Rice&amp;year=2019" xr:uid="{A1F1CACB-5903-4842-8665-0D859370A6EF}"/>
    <hyperlink ref="S589" r:id="rId806" display="https://barttorvik.com/team.php?team=Wyoming&amp;year=2019" xr:uid="{5DE30AF2-4CA6-4943-9854-68FBAEB1B6CE}"/>
    <hyperlink ref="S591" r:id="rId807" display="https://barttorvik.com/team.php?team=Central+Arkansas&amp;year=2019" xr:uid="{126BFF78-945E-44BA-B162-AFB822EAB7D7}"/>
    <hyperlink ref="S593" r:id="rId808" display="https://barttorvik.com/team.php?team=Illinois+St.&amp;year=2019" xr:uid="{A49FEF7E-5348-4A2F-9344-26B1D3901B23}"/>
    <hyperlink ref="S595" r:id="rId809" display="https://barttorvik.com/team.php?team=Grambling+St.&amp;year=2019" xr:uid="{AE02F0B1-D5E9-4FF0-87E2-5A49E4B6BA46}"/>
    <hyperlink ref="S597" r:id="rId810" display="https://barttorvik.com/team.php?team=Holy+Cross&amp;year=2019" xr:uid="{767874C6-6E2D-4312-BDE7-E5E150C3047E}"/>
    <hyperlink ref="S599" r:id="rId811" display="https://barttorvik.com/team.php?team=Charlotte&amp;year=2019" xr:uid="{C920E73B-73E8-4BD1-BBB3-D9A87EFC5555}"/>
    <hyperlink ref="S601" r:id="rId812" display="https://barttorvik.com/team.php?team=Lafayette&amp;year=2019" xr:uid="{DC221AB8-989D-4B94-B99E-6C6A7D54212C}"/>
    <hyperlink ref="S603" r:id="rId813" display="https://barttorvik.com/team.php?team=Milwaukee&amp;year=2019" xr:uid="{AFBC6D31-A214-4E6E-993E-8CDE6E1FB0A2}"/>
    <hyperlink ref="S605" r:id="rId814" display="https://barttorvik.com/team.php?team=Longwood&amp;year=2019" xr:uid="{A54BB023-D0EB-4231-A77E-CFF8993F787C}"/>
    <hyperlink ref="S607" r:id="rId815" display="https://barttorvik.com/team.php?team=Weber+St.&amp;year=2019" xr:uid="{D486B2F6-CDD1-4080-92C6-D4C5928F62A3}"/>
    <hyperlink ref="S609" r:id="rId816" display="https://barttorvik.com/team.php?team=St.+Francis+NY&amp;year=2019" xr:uid="{F39F8C60-59DE-46A6-95AC-1E48A7DB5FBB}"/>
    <hyperlink ref="S611" r:id="rId817" display="https://barttorvik.com/team.php?team=Coastal+Carolina&amp;year=2019" xr:uid="{DC32C2E6-BA1A-4876-8846-D97513F25E26}"/>
    <hyperlink ref="T613" r:id="rId818" display="https://barttorvik.com/trank.php?&amp;begin=20190131&amp;end=20190318&amp;conlimit=All&amp;year=2019&amp;top=0&amp;venue=A-N&amp;type=All&amp;mingames=0&amp;quad=5&amp;rpi=" xr:uid="{5AD2DB9A-E3A8-4993-8CA5-EE8CCF505234}"/>
    <hyperlink ref="S614" r:id="rId819" display="https://barttorvik.com/team.php?team=Texas+A%26M+Corpus+Chris&amp;year=2019" xr:uid="{E3BBAA24-3983-44D9-9EA9-090FAA730705}"/>
    <hyperlink ref="S616" r:id="rId820" display="https://barttorvik.com/team.php?team=Mount+St.+Mary%27s&amp;year=2019" xr:uid="{190EA819-76A7-4B44-AFE0-7E45CCDEC61F}"/>
    <hyperlink ref="S618" r:id="rId821" display="https://barttorvik.com/team.php?team=UNC+Wilmington&amp;year=2019" xr:uid="{90B6C909-217D-4D21-AF4D-43165597CFF4}"/>
    <hyperlink ref="S620" r:id="rId822" display="https://barttorvik.com/team.php?team=Drexel&amp;year=2019" xr:uid="{26A5F65E-E1C7-4483-8637-280D64880B74}"/>
    <hyperlink ref="S622" r:id="rId823" display="https://barttorvik.com/team.php?team=Saint+Peter%27s&amp;year=2019" xr:uid="{394A079F-D4DF-4F5D-8680-70FEADF31B45}"/>
    <hyperlink ref="S624" r:id="rId824" display="https://barttorvik.com/team.php?team=Florida+A%26M&amp;year=2019" xr:uid="{63F508D8-20D1-4BFC-994A-D30B98901594}"/>
    <hyperlink ref="S626" r:id="rId825" display="https://barttorvik.com/team.php?team=Western+Illinois&amp;year=2019" xr:uid="{92BFE183-6792-4BD8-8ABE-786199D1431F}"/>
    <hyperlink ref="S628" r:id="rId826" display="https://barttorvik.com/team.php?team=Robert+Morris&amp;year=2019" xr:uid="{B34E4544-581F-47BF-9281-B53B4B38EF0F}"/>
    <hyperlink ref="S630" r:id="rId827" display="https://barttorvik.com/team.php?team=North+Carolina+Central&amp;year=2019" xr:uid="{2EF6F6A4-E09F-4491-BF16-C92D8DB5980A}"/>
    <hyperlink ref="S631" r:id="rId828" display="https://barttorvik.com/team.php?team=North+Carolina+Central&amp;year=2019" xr:uid="{DEA5124E-473C-4B80-9DDB-008CAB795710}"/>
    <hyperlink ref="S632" r:id="rId829" display="https://barttorvik.com/team.php?team=Bryant&amp;year=2019" xr:uid="{2139E488-4104-4E8F-9054-51621EF81B26}"/>
    <hyperlink ref="S634" r:id="rId830" display="https://barttorvik.com/team.php?team=SIU+Edwardsville&amp;year=2019" xr:uid="{5E0E143D-BBBA-43D3-8D4F-A81A4897D91A}"/>
    <hyperlink ref="S636" r:id="rId831" display="https://barttorvik.com/team.php?team=New+Hampshire&amp;year=2019" xr:uid="{7E15AABF-8291-4F20-A287-37D057ACD13B}"/>
    <hyperlink ref="S638" r:id="rId832" display="https://barttorvik.com/team.php?team=Cal+Poly&amp;year=2019" xr:uid="{B4A4BC6D-E015-43C2-B58A-4D1E3C7A4FFC}"/>
    <hyperlink ref="S640" r:id="rId833" display="https://barttorvik.com/team.php?team=FIU&amp;year=2019" xr:uid="{102CF3F8-1509-4A7A-B7DC-95AC99176AE0}"/>
    <hyperlink ref="S642" r:id="rId834" display="https://barttorvik.com/team.php?team=Portland+St.&amp;year=2019" xr:uid="{48D006D6-F9EA-4431-970D-0BD59233E6BF}"/>
    <hyperlink ref="S644" r:id="rId835" display="https://barttorvik.com/team.php?team=UC+Riverside&amp;year=2019" xr:uid="{80DBEFC5-6FBC-48AA-8F23-37B81D769761}"/>
    <hyperlink ref="S646" r:id="rId836" display="https://barttorvik.com/team.php?team=Indiana+St.&amp;year=2019" xr:uid="{60E2BFFA-97FC-4289-BB90-4600C6E0E8AB}"/>
    <hyperlink ref="S648" r:id="rId837" display="https://barttorvik.com/team.php?team=UMBC&amp;year=2019" xr:uid="{0ABE3EAB-356F-4121-90EB-361F619B6AE1}"/>
    <hyperlink ref="S650" r:id="rId838" display="https://barttorvik.com/team.php?team=Arkansas+Pine+Bluff&amp;year=2019" xr:uid="{397A43AD-D873-4AE5-85C9-EE66C6E65249}"/>
    <hyperlink ref="S652" r:id="rId839" display="https://barttorvik.com/team.php?team=Tennessee+St.&amp;year=2019" xr:uid="{55636C5B-7FCE-4C69-B64C-19713EF4B741}"/>
    <hyperlink ref="S654" r:id="rId840" display="https://barttorvik.com/team.php?team=George+Washington&amp;year=2019" xr:uid="{A2E938BA-7C99-4B3E-BDC1-EBB3B2ED011B}"/>
    <hyperlink ref="S656" r:id="rId841" display="https://barttorvik.com/team.php?team=Fairfield&amp;year=2019" xr:uid="{1A23EF19-399D-4BE8-9CDB-73243770495E}"/>
    <hyperlink ref="S658" r:id="rId842" display="https://barttorvik.com/team.php?team=UTEP&amp;year=2019" xr:uid="{F3829816-23FB-401A-97C1-E9713A4F0A36}"/>
    <hyperlink ref="S660" r:id="rId843" display="https://barttorvik.com/team.php?team=Niagara&amp;year=2019" xr:uid="{4D4EDF05-274C-4935-B5E6-9BC018EF7BCB}"/>
    <hyperlink ref="S662" r:id="rId844" display="https://barttorvik.com/team.php?team=Tennessee+Tech&amp;year=2019" xr:uid="{00284BE4-3F37-4809-A9FD-458945031474}"/>
    <hyperlink ref="T664" r:id="rId845" display="https://barttorvik.com/trank.php?&amp;begin=20190131&amp;end=20190318&amp;conlimit=All&amp;year=2019&amp;top=0&amp;venue=A-N&amp;type=All&amp;mingames=0&amp;quad=5&amp;rpi=" xr:uid="{6D67E920-C85B-4003-908B-E97A5581E187}"/>
    <hyperlink ref="S665" r:id="rId846" display="https://barttorvik.com/team.php?team=South+Carolina+St.&amp;year=2019" xr:uid="{0BE03DF2-9D15-4D77-84B1-BD22DBB2E652}"/>
    <hyperlink ref="S667" r:id="rId847" display="https://barttorvik.com/team.php?team=Wagner&amp;year=2019" xr:uid="{C4CF4F70-3439-4A2E-8136-C7E897018836}"/>
    <hyperlink ref="S669" r:id="rId848" display="https://barttorvik.com/team.php?team=North+Carolina+A%26T&amp;year=2019" xr:uid="{C5F80C60-B554-4DE8-BE8C-35CD9C0A28DA}"/>
    <hyperlink ref="S671" r:id="rId849" display="https://barttorvik.com/team.php?team=Northwestern+St.&amp;year=2019" xr:uid="{FC46CA0A-0375-42FE-A9B4-718A7612E53F}"/>
    <hyperlink ref="S673" r:id="rId850" display="https://barttorvik.com/team.php?team=Stephen+F.+Austin&amp;year=2019" xr:uid="{ABA3F29B-84F3-4928-B506-392517E58258}"/>
    <hyperlink ref="S675" r:id="rId851" display="https://barttorvik.com/team.php?team=Kennesaw+St.&amp;year=2019" xr:uid="{9B22AF3D-4D82-4BE0-BA3A-AADC0AF4B828}"/>
    <hyperlink ref="S677" r:id="rId852" display="https://barttorvik.com/team.php?team=Morgan+St.&amp;year=2019" xr:uid="{3B7C84DA-46C3-4916-8C73-E2D55DC71EBE}"/>
    <hyperlink ref="S679" r:id="rId853" display="https://barttorvik.com/team.php?team=Alabama+St.&amp;year=2019" xr:uid="{CFEE0B1E-5CA5-496B-95E5-00116EE1D46C}"/>
    <hyperlink ref="S681" r:id="rId854" display="https://barttorvik.com/team.php?team=Southeast+Missouri+St.&amp;year=2019" xr:uid="{A5DAD484-24BC-4CC3-92B4-2E741606B69B}"/>
    <hyperlink ref="S683" r:id="rId855" display="https://barttorvik.com/team.php?team=Maine&amp;year=2019" xr:uid="{598AF30F-8F94-4E6A-8521-9FC6B56706EA}"/>
    <hyperlink ref="S685" r:id="rId856" display="https://barttorvik.com/team.php?team=Central+Connecticut&amp;year=2019" xr:uid="{A0E9C127-59DD-4BDA-BCAB-D63AE3315309}"/>
    <hyperlink ref="S687" r:id="rId857" display="https://barttorvik.com/team.php?team=USC+Upstate&amp;year=2019" xr:uid="{D1B04613-5B13-4217-9D73-C7479E17D170}"/>
    <hyperlink ref="S689" r:id="rId858" display="https://barttorvik.com/team.php?team=Savannah+St.&amp;year=2019" xr:uid="{B711CDDA-DA51-4709-AD01-71301C8E30E9}"/>
    <hyperlink ref="S691" r:id="rId859" display="https://barttorvik.com/team.php?team=Coppin+St.&amp;year=2019" xr:uid="{25CFCFE7-3CE9-4786-A034-3901A815848B}"/>
    <hyperlink ref="S693" r:id="rId860" display="https://barttorvik.com/team.php?team=Southern&amp;year=2019" xr:uid="{B91844D5-C468-43C1-834E-FAF3193301A1}"/>
    <hyperlink ref="S695" r:id="rId861" display="https://barttorvik.com/team.php?team=Incarnate+Word&amp;year=2019" xr:uid="{1B901399-2A58-42E8-A53B-5F6B9CE56A62}"/>
    <hyperlink ref="S697" r:id="rId862" display="https://barttorvik.com/team.php?team=Mississippi+Valley+St.&amp;year=2019" xr:uid="{D6062CD0-3D44-4205-AD7E-C9108FE6311C}"/>
    <hyperlink ref="S699" r:id="rId863" display="https://barttorvik.com/team.php?team=Denver&amp;year=2019" xr:uid="{64D97177-B52D-4272-93D2-967A12F58D29}"/>
    <hyperlink ref="S701" r:id="rId864" display="https://barttorvik.com/team.php?team=Alabama+A%26M&amp;year=2019" xr:uid="{BE85BD86-5142-4EFB-A097-E2EC2130703D}"/>
    <hyperlink ref="S703" r:id="rId865" display="https://barttorvik.com/team.php?team=Jackson+St.&amp;year=2019" xr:uid="{F7E66498-312D-4F2D-A41D-19E757C2B26F}"/>
    <hyperlink ref="S705" r:id="rId866" display="https://barttorvik.com/team.php?team=UNC+Asheville&amp;year=2019" xr:uid="{47E21887-4D88-42DF-9640-2F4F2A11DB87}"/>
    <hyperlink ref="S707" r:id="rId867" display="https://barttorvik.com/team.php?team=McNeese+St.&amp;year=2019" xr:uid="{58EC1B7D-A218-415F-8919-2D94ECA09652}"/>
    <hyperlink ref="S709" r:id="rId868" display="https://barttorvik.com/team.php?team=Idaho&amp;year=2019" xr:uid="{E53F0DA4-2B3F-420A-B0E6-3A1A3F2D2F9D}"/>
    <hyperlink ref="S711" r:id="rId869" display="https://barttorvik.com/team.php?team=Alcorn+St.&amp;year=2019" xr:uid="{48CEFBB5-354F-4040-9E97-6B54E6D8D69C}"/>
    <hyperlink ref="S713" r:id="rId870" display="https://barttorvik.com/team.php?team=Maryland+Eastern+Shore&amp;year=2019" xr:uid="{0DB7AD81-85E8-411A-9877-6949FBBB237C}"/>
    <hyperlink ref="S715" r:id="rId871" display="https://barttorvik.com/team.php?team=San+Jose+St.&amp;year=2019" xr:uid="{2B3D198D-0639-4430-A78B-C4C6376D7FE5}"/>
    <hyperlink ref="S717" r:id="rId872" display="https://barttorvik.com/team.php?team=Delaware+St.&amp;year=2019" xr:uid="{73738F85-9F87-4FE2-878D-BF095C772C14}"/>
    <hyperlink ref="S719" r:id="rId873" display="https://barttorvik.com/team.php?team=Chicago+St.&amp;year=2019" xr:uid="{21EC7CEE-C3FD-4C67-B8F2-CAEB2BA5F882}"/>
    <hyperlink ref="T721" r:id="rId874" display="https://barttorvik.com/trank.php?&amp;begin=20190131&amp;end=20190318&amp;conlimit=All&amp;year=2019&amp;top=0&amp;venue=A-N&amp;type=All&amp;mingames=0&amp;quad=5&amp;rpi=" xr:uid="{CA730D05-8DF4-4FA8-9C27-4CDA86480144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6E720-2944-42D1-A5DC-552A15054EA0}">
  <dimension ref="A1:F354"/>
  <sheetViews>
    <sheetView workbookViewId="0">
      <selection activeCell="H16" sqref="H16"/>
    </sheetView>
  </sheetViews>
  <sheetFormatPr defaultRowHeight="15" x14ac:dyDescent="0.25"/>
  <cols>
    <col min="1" max="1" width="17.5703125" customWidth="1"/>
    <col min="2" max="3" width="18" customWidth="1"/>
    <col min="4" max="4" width="22" customWidth="1"/>
  </cols>
  <sheetData>
    <row r="1" spans="1:6" x14ac:dyDescent="0.25">
      <c r="A1" t="s">
        <v>384</v>
      </c>
      <c r="B1" t="s">
        <v>385</v>
      </c>
      <c r="D1" t="s">
        <v>383</v>
      </c>
      <c r="E1" t="s">
        <v>15</v>
      </c>
      <c r="F1" t="s">
        <v>16</v>
      </c>
    </row>
    <row r="2" spans="1:6" x14ac:dyDescent="0.25">
      <c r="A2" t="str">
        <f>IF(B2=D2,"","CHECK NAME")</f>
        <v/>
      </c>
      <c r="B2" t="s">
        <v>30</v>
      </c>
      <c r="D2" t="s">
        <v>30</v>
      </c>
      <c r="E2">
        <v>0.53469999999999995</v>
      </c>
      <c r="F2">
        <v>0.53600000000000003</v>
      </c>
    </row>
    <row r="3" spans="1:6" x14ac:dyDescent="0.25">
      <c r="A3" t="str">
        <f t="shared" ref="A3:A66" si="0">IF(B3=D3,"","CHECK NAME")</f>
        <v/>
      </c>
      <c r="B3" t="s">
        <v>31</v>
      </c>
      <c r="D3" t="s">
        <v>31</v>
      </c>
      <c r="E3">
        <v>0.2467</v>
      </c>
      <c r="F3">
        <v>0.44479999999999997</v>
      </c>
    </row>
    <row r="4" spans="1:6" x14ac:dyDescent="0.25">
      <c r="A4" t="str">
        <f t="shared" si="0"/>
        <v/>
      </c>
      <c r="B4" t="s">
        <v>32</v>
      </c>
      <c r="D4" t="s">
        <v>32</v>
      </c>
      <c r="E4">
        <v>0.6079</v>
      </c>
      <c r="F4">
        <v>0.70850000000000002</v>
      </c>
    </row>
    <row r="5" spans="1:6" x14ac:dyDescent="0.25">
      <c r="A5" t="str">
        <f t="shared" si="0"/>
        <v/>
      </c>
      <c r="B5" t="s">
        <v>33</v>
      </c>
      <c r="D5" t="s">
        <v>33</v>
      </c>
      <c r="E5">
        <v>0.77129999999999999</v>
      </c>
      <c r="F5">
        <v>0.81459999999999999</v>
      </c>
    </row>
    <row r="6" spans="1:6" x14ac:dyDescent="0.25">
      <c r="A6" t="str">
        <f t="shared" si="0"/>
        <v/>
      </c>
      <c r="B6" t="s">
        <v>34</v>
      </c>
      <c r="D6" t="s">
        <v>34</v>
      </c>
      <c r="E6">
        <v>0.06</v>
      </c>
      <c r="F6">
        <v>0.1013</v>
      </c>
    </row>
    <row r="7" spans="1:6" x14ac:dyDescent="0.25">
      <c r="A7" t="str">
        <f t="shared" si="0"/>
        <v/>
      </c>
      <c r="B7" t="s">
        <v>35</v>
      </c>
      <c r="D7" t="s">
        <v>35</v>
      </c>
      <c r="E7">
        <v>0.10979999999999999</v>
      </c>
      <c r="F7">
        <v>0.17119999999999999</v>
      </c>
    </row>
    <row r="8" spans="1:6" x14ac:dyDescent="0.25">
      <c r="A8" t="str">
        <f t="shared" si="0"/>
        <v/>
      </c>
      <c r="B8" t="s">
        <v>36</v>
      </c>
      <c r="D8" t="s">
        <v>36</v>
      </c>
      <c r="E8">
        <v>0.35320000000000001</v>
      </c>
      <c r="F8">
        <v>0.16689999999999999</v>
      </c>
    </row>
    <row r="9" spans="1:6" x14ac:dyDescent="0.25">
      <c r="A9" t="str">
        <f t="shared" si="0"/>
        <v/>
      </c>
      <c r="B9" t="s">
        <v>37</v>
      </c>
      <c r="D9" t="s">
        <v>37</v>
      </c>
      <c r="E9">
        <v>4.2299999999999997E-2</v>
      </c>
      <c r="F9">
        <v>0.13039999999999999</v>
      </c>
    </row>
    <row r="10" spans="1:6" x14ac:dyDescent="0.25">
      <c r="A10" t="str">
        <f t="shared" si="0"/>
        <v/>
      </c>
      <c r="B10" t="s">
        <v>38</v>
      </c>
      <c r="D10" t="s">
        <v>38</v>
      </c>
      <c r="E10">
        <v>0.50539999999999996</v>
      </c>
      <c r="F10">
        <v>0.4118</v>
      </c>
    </row>
    <row r="11" spans="1:6" x14ac:dyDescent="0.25">
      <c r="A11" t="str">
        <f t="shared" si="0"/>
        <v/>
      </c>
      <c r="B11" t="s">
        <v>39</v>
      </c>
      <c r="D11" t="s">
        <v>39</v>
      </c>
      <c r="E11">
        <v>0.4022</v>
      </c>
      <c r="F11">
        <v>0.46929999999999999</v>
      </c>
    </row>
    <row r="12" spans="1:6" x14ac:dyDescent="0.25">
      <c r="A12" t="str">
        <f t="shared" si="0"/>
        <v/>
      </c>
      <c r="B12" t="s">
        <v>40</v>
      </c>
      <c r="D12" t="s">
        <v>40</v>
      </c>
      <c r="E12">
        <v>0.63490000000000002</v>
      </c>
      <c r="F12">
        <v>0.76729999999999998</v>
      </c>
    </row>
    <row r="13" spans="1:6" x14ac:dyDescent="0.25">
      <c r="A13" t="str">
        <f t="shared" si="0"/>
        <v/>
      </c>
      <c r="B13" t="s">
        <v>41</v>
      </c>
      <c r="D13" t="s">
        <v>41</v>
      </c>
      <c r="E13">
        <v>0.75880000000000003</v>
      </c>
      <c r="F13">
        <v>0.78680000000000005</v>
      </c>
    </row>
    <row r="14" spans="1:6" x14ac:dyDescent="0.25">
      <c r="A14" t="str">
        <f t="shared" si="0"/>
        <v/>
      </c>
      <c r="B14" t="s">
        <v>42</v>
      </c>
      <c r="D14" t="s">
        <v>42</v>
      </c>
      <c r="E14">
        <v>0.82120000000000004</v>
      </c>
      <c r="F14">
        <v>0.73939999999999995</v>
      </c>
    </row>
    <row r="15" spans="1:6" x14ac:dyDescent="0.25">
      <c r="A15" t="str">
        <f t="shared" si="0"/>
        <v/>
      </c>
      <c r="B15" t="s">
        <v>43</v>
      </c>
      <c r="D15" t="s">
        <v>43</v>
      </c>
      <c r="E15">
        <v>0.10249999999999999</v>
      </c>
      <c r="F15">
        <v>0.20519999999999999</v>
      </c>
    </row>
    <row r="16" spans="1:6" x14ac:dyDescent="0.25">
      <c r="A16" t="str">
        <f t="shared" si="0"/>
        <v/>
      </c>
      <c r="B16" t="s">
        <v>44</v>
      </c>
      <c r="D16" t="s">
        <v>44</v>
      </c>
      <c r="E16">
        <v>0.27560000000000001</v>
      </c>
      <c r="F16">
        <v>0.41789999999999999</v>
      </c>
    </row>
    <row r="17" spans="1:6" x14ac:dyDescent="0.25">
      <c r="A17" t="str">
        <f t="shared" si="0"/>
        <v/>
      </c>
      <c r="B17" t="s">
        <v>45</v>
      </c>
      <c r="D17" t="s">
        <v>45</v>
      </c>
      <c r="E17">
        <v>0.25080000000000002</v>
      </c>
      <c r="F17">
        <v>0.44290000000000002</v>
      </c>
    </row>
    <row r="18" spans="1:6" x14ac:dyDescent="0.25">
      <c r="A18" t="str">
        <f t="shared" si="0"/>
        <v/>
      </c>
      <c r="B18" t="s">
        <v>46</v>
      </c>
      <c r="D18" t="s">
        <v>46</v>
      </c>
      <c r="E18">
        <v>0.86499999999999999</v>
      </c>
      <c r="F18">
        <v>0.96619999999999995</v>
      </c>
    </row>
    <row r="19" spans="1:6" x14ac:dyDescent="0.25">
      <c r="A19" t="str">
        <f t="shared" si="0"/>
        <v/>
      </c>
      <c r="B19" t="s">
        <v>47</v>
      </c>
      <c r="D19" t="s">
        <v>47</v>
      </c>
      <c r="E19">
        <v>0.57699999999999996</v>
      </c>
      <c r="F19">
        <v>0.72470000000000001</v>
      </c>
    </row>
    <row r="20" spans="1:6" x14ac:dyDescent="0.25">
      <c r="A20" t="str">
        <f t="shared" si="0"/>
        <v/>
      </c>
      <c r="B20" t="s">
        <v>48</v>
      </c>
      <c r="D20" t="s">
        <v>48</v>
      </c>
      <c r="E20">
        <v>0.6583</v>
      </c>
      <c r="F20">
        <v>0.51419999999999999</v>
      </c>
    </row>
    <row r="21" spans="1:6" x14ac:dyDescent="0.25">
      <c r="A21" t="str">
        <f t="shared" si="0"/>
        <v/>
      </c>
      <c r="B21" t="s">
        <v>49</v>
      </c>
      <c r="D21" t="s">
        <v>49</v>
      </c>
      <c r="E21">
        <v>0.8105</v>
      </c>
      <c r="F21">
        <v>0.83069999999999999</v>
      </c>
    </row>
    <row r="22" spans="1:6" x14ac:dyDescent="0.25">
      <c r="A22" t="str">
        <f t="shared" si="0"/>
        <v/>
      </c>
      <c r="B22" t="s">
        <v>50</v>
      </c>
      <c r="D22" t="s">
        <v>50</v>
      </c>
      <c r="E22">
        <v>0.83450000000000002</v>
      </c>
      <c r="F22">
        <v>0.69120000000000004</v>
      </c>
    </row>
    <row r="23" spans="1:6" x14ac:dyDescent="0.25">
      <c r="A23" t="str">
        <f t="shared" si="0"/>
        <v/>
      </c>
      <c r="B23" t="s">
        <v>51</v>
      </c>
      <c r="D23" t="s">
        <v>51</v>
      </c>
      <c r="E23">
        <v>0.1928</v>
      </c>
      <c r="F23">
        <v>0.23719999999999999</v>
      </c>
    </row>
    <row r="24" spans="1:6" x14ac:dyDescent="0.25">
      <c r="A24" t="str">
        <f t="shared" si="0"/>
        <v/>
      </c>
      <c r="B24" t="s">
        <v>52</v>
      </c>
      <c r="D24" t="s">
        <v>52</v>
      </c>
      <c r="E24">
        <v>0.18970000000000001</v>
      </c>
      <c r="F24">
        <v>9.74E-2</v>
      </c>
    </row>
    <row r="25" spans="1:6" x14ac:dyDescent="0.25">
      <c r="A25" t="str">
        <f t="shared" si="0"/>
        <v/>
      </c>
      <c r="B25" t="s">
        <v>53</v>
      </c>
      <c r="D25" t="s">
        <v>53</v>
      </c>
      <c r="E25">
        <v>0.63009999999999999</v>
      </c>
      <c r="F25">
        <v>0.65239999999999998</v>
      </c>
    </row>
    <row r="26" spans="1:6" x14ac:dyDescent="0.25">
      <c r="A26" t="str">
        <f t="shared" si="0"/>
        <v/>
      </c>
      <c r="B26" t="s">
        <v>54</v>
      </c>
      <c r="D26" t="s">
        <v>54</v>
      </c>
      <c r="E26">
        <v>0.66059999999999997</v>
      </c>
      <c r="F26">
        <v>0.59709999999999996</v>
      </c>
    </row>
    <row r="27" spans="1:6" x14ac:dyDescent="0.25">
      <c r="A27" t="str">
        <f t="shared" si="0"/>
        <v/>
      </c>
      <c r="B27" t="s">
        <v>55</v>
      </c>
      <c r="D27" t="s">
        <v>55</v>
      </c>
      <c r="E27">
        <v>0.42330000000000001</v>
      </c>
      <c r="F27">
        <v>0.27350000000000002</v>
      </c>
    </row>
    <row r="28" spans="1:6" x14ac:dyDescent="0.25">
      <c r="A28" t="str">
        <f t="shared" si="0"/>
        <v/>
      </c>
      <c r="B28" t="s">
        <v>56</v>
      </c>
      <c r="D28" t="s">
        <v>56</v>
      </c>
      <c r="E28">
        <v>0.59519999999999995</v>
      </c>
      <c r="F28">
        <v>0.70109999999999995</v>
      </c>
    </row>
    <row r="29" spans="1:6" x14ac:dyDescent="0.25">
      <c r="A29" t="str">
        <f t="shared" si="0"/>
        <v/>
      </c>
      <c r="B29" t="s">
        <v>57</v>
      </c>
      <c r="D29" t="s">
        <v>57</v>
      </c>
      <c r="E29">
        <v>0.47089999999999999</v>
      </c>
      <c r="F29">
        <v>0.46379999999999999</v>
      </c>
    </row>
    <row r="30" spans="1:6" x14ac:dyDescent="0.25">
      <c r="A30" t="str">
        <f t="shared" si="0"/>
        <v/>
      </c>
      <c r="B30" t="s">
        <v>58</v>
      </c>
      <c r="D30" t="s">
        <v>58</v>
      </c>
      <c r="E30">
        <v>0.54430000000000001</v>
      </c>
      <c r="F30">
        <v>0.59519999999999995</v>
      </c>
    </row>
    <row r="31" spans="1:6" x14ac:dyDescent="0.25">
      <c r="A31" t="str">
        <f t="shared" si="0"/>
        <v/>
      </c>
      <c r="B31" t="s">
        <v>59</v>
      </c>
      <c r="D31" t="s">
        <v>59</v>
      </c>
      <c r="E31">
        <v>0.12889999999999999</v>
      </c>
      <c r="F31">
        <v>0.16120000000000001</v>
      </c>
    </row>
    <row r="32" spans="1:6" x14ac:dyDescent="0.25">
      <c r="A32" t="str">
        <f t="shared" si="0"/>
        <v/>
      </c>
      <c r="B32" t="s">
        <v>60</v>
      </c>
      <c r="D32" t="s">
        <v>60</v>
      </c>
      <c r="E32">
        <v>0.50590000000000002</v>
      </c>
      <c r="F32">
        <v>0.51880000000000004</v>
      </c>
    </row>
    <row r="33" spans="1:6" x14ac:dyDescent="0.25">
      <c r="A33" t="str">
        <f t="shared" si="0"/>
        <v/>
      </c>
      <c r="B33" t="s">
        <v>61</v>
      </c>
      <c r="D33" t="s">
        <v>61</v>
      </c>
      <c r="E33">
        <v>0.85009999999999997</v>
      </c>
      <c r="F33">
        <v>0.91839999999999999</v>
      </c>
    </row>
    <row r="34" spans="1:6" x14ac:dyDescent="0.25">
      <c r="A34" t="str">
        <f t="shared" si="0"/>
        <v/>
      </c>
      <c r="B34" t="s">
        <v>62</v>
      </c>
      <c r="D34" t="s">
        <v>62</v>
      </c>
      <c r="E34">
        <v>0.60709999999999997</v>
      </c>
      <c r="F34">
        <v>0.85809999999999997</v>
      </c>
    </row>
    <row r="35" spans="1:6" x14ac:dyDescent="0.25">
      <c r="A35" t="str">
        <f t="shared" si="0"/>
        <v/>
      </c>
      <c r="B35" t="s">
        <v>63</v>
      </c>
      <c r="D35" t="s">
        <v>63</v>
      </c>
      <c r="E35">
        <v>0.55830000000000002</v>
      </c>
      <c r="F35">
        <v>0.79890000000000005</v>
      </c>
    </row>
    <row r="36" spans="1:6" x14ac:dyDescent="0.25">
      <c r="A36" t="str">
        <f t="shared" si="0"/>
        <v/>
      </c>
      <c r="B36" t="s">
        <v>64</v>
      </c>
      <c r="D36" t="s">
        <v>64</v>
      </c>
      <c r="E36">
        <v>0.35170000000000001</v>
      </c>
      <c r="F36">
        <v>0.55269999999999997</v>
      </c>
    </row>
    <row r="37" spans="1:6" x14ac:dyDescent="0.25">
      <c r="A37" t="str">
        <f t="shared" si="0"/>
        <v/>
      </c>
      <c r="B37" t="s">
        <v>65</v>
      </c>
      <c r="D37" t="s">
        <v>65</v>
      </c>
      <c r="E37">
        <v>0.14829999999999999</v>
      </c>
      <c r="F37">
        <v>0.1061</v>
      </c>
    </row>
    <row r="38" spans="1:6" x14ac:dyDescent="0.25">
      <c r="A38" t="str">
        <f t="shared" si="0"/>
        <v/>
      </c>
      <c r="B38" t="s">
        <v>66</v>
      </c>
      <c r="D38" t="s">
        <v>66</v>
      </c>
      <c r="E38">
        <v>0.35349999999999998</v>
      </c>
      <c r="F38">
        <v>0.38269999999999998</v>
      </c>
    </row>
    <row r="39" spans="1:6" x14ac:dyDescent="0.25">
      <c r="A39" t="str">
        <f t="shared" si="0"/>
        <v/>
      </c>
      <c r="B39" t="s">
        <v>67</v>
      </c>
      <c r="D39" t="s">
        <v>67</v>
      </c>
      <c r="E39">
        <v>0.40760000000000002</v>
      </c>
      <c r="F39">
        <v>0.30880000000000002</v>
      </c>
    </row>
    <row r="40" spans="1:6" x14ac:dyDescent="0.25">
      <c r="A40" t="str">
        <f t="shared" si="0"/>
        <v/>
      </c>
      <c r="B40" t="s">
        <v>68</v>
      </c>
      <c r="D40" t="s">
        <v>68</v>
      </c>
      <c r="E40">
        <v>0.30159999999999998</v>
      </c>
      <c r="F40">
        <v>0.27900000000000003</v>
      </c>
    </row>
    <row r="41" spans="1:6" x14ac:dyDescent="0.25">
      <c r="A41" t="str">
        <f t="shared" si="0"/>
        <v/>
      </c>
      <c r="B41" t="s">
        <v>69</v>
      </c>
      <c r="D41" t="s">
        <v>69</v>
      </c>
      <c r="E41">
        <v>0.38500000000000001</v>
      </c>
      <c r="F41">
        <v>0.35680000000000001</v>
      </c>
    </row>
    <row r="42" spans="1:6" x14ac:dyDescent="0.25">
      <c r="A42" t="str">
        <f t="shared" si="0"/>
        <v/>
      </c>
      <c r="B42" t="s">
        <v>70</v>
      </c>
      <c r="D42" t="s">
        <v>70</v>
      </c>
      <c r="E42">
        <v>0.41149999999999998</v>
      </c>
      <c r="F42">
        <v>0.45400000000000001</v>
      </c>
    </row>
    <row r="43" spans="1:6" x14ac:dyDescent="0.25">
      <c r="A43" t="str">
        <f t="shared" si="0"/>
        <v/>
      </c>
      <c r="B43" t="s">
        <v>71</v>
      </c>
      <c r="D43" t="s">
        <v>71</v>
      </c>
      <c r="E43">
        <v>0.3226</v>
      </c>
      <c r="F43">
        <v>0.2185</v>
      </c>
    </row>
    <row r="44" spans="1:6" x14ac:dyDescent="0.25">
      <c r="A44" t="str">
        <f t="shared" si="0"/>
        <v/>
      </c>
      <c r="B44" t="s">
        <v>72</v>
      </c>
      <c r="D44" t="s">
        <v>72</v>
      </c>
      <c r="E44">
        <v>0.22140000000000001</v>
      </c>
      <c r="F44">
        <v>0.22070000000000001</v>
      </c>
    </row>
    <row r="45" spans="1:6" x14ac:dyDescent="0.25">
      <c r="A45" t="str">
        <f t="shared" si="0"/>
        <v/>
      </c>
      <c r="B45" t="s">
        <v>73</v>
      </c>
      <c r="D45" t="s">
        <v>73</v>
      </c>
      <c r="E45">
        <v>0.21809999999999999</v>
      </c>
      <c r="F45">
        <v>8.9899999999999994E-2</v>
      </c>
    </row>
    <row r="46" spans="1:6" x14ac:dyDescent="0.25">
      <c r="A46" t="str">
        <f t="shared" si="0"/>
        <v/>
      </c>
      <c r="B46" t="s">
        <v>74</v>
      </c>
      <c r="D46" t="s">
        <v>74</v>
      </c>
      <c r="E46">
        <v>0.66379999999999995</v>
      </c>
      <c r="F46">
        <v>0.50780000000000003</v>
      </c>
    </row>
    <row r="47" spans="1:6" x14ac:dyDescent="0.25">
      <c r="A47" t="str">
        <f t="shared" si="0"/>
        <v/>
      </c>
      <c r="B47" t="s">
        <v>75</v>
      </c>
      <c r="D47" t="s">
        <v>75</v>
      </c>
      <c r="E47">
        <v>0.63</v>
      </c>
      <c r="F47">
        <v>0.57179999999999997</v>
      </c>
    </row>
    <row r="48" spans="1:6" x14ac:dyDescent="0.25">
      <c r="A48" t="str">
        <f t="shared" si="0"/>
        <v/>
      </c>
      <c r="B48" t="s">
        <v>76</v>
      </c>
      <c r="D48" t="s">
        <v>76</v>
      </c>
      <c r="E48">
        <v>0.39329999999999998</v>
      </c>
      <c r="F48">
        <v>0.54349999999999998</v>
      </c>
    </row>
    <row r="49" spans="1:6" x14ac:dyDescent="0.25">
      <c r="A49" t="str">
        <f t="shared" si="0"/>
        <v/>
      </c>
      <c r="B49" t="s">
        <v>77</v>
      </c>
      <c r="D49" t="s">
        <v>77</v>
      </c>
      <c r="E49">
        <v>0.15620000000000001</v>
      </c>
      <c r="F49">
        <v>0.23130000000000001</v>
      </c>
    </row>
    <row r="50" spans="1:6" x14ac:dyDescent="0.25">
      <c r="A50" t="str">
        <f t="shared" si="0"/>
        <v/>
      </c>
      <c r="B50" t="s">
        <v>78</v>
      </c>
      <c r="D50" t="s">
        <v>78</v>
      </c>
      <c r="E50">
        <v>0.33900000000000002</v>
      </c>
      <c r="F50">
        <v>0.3145</v>
      </c>
    </row>
    <row r="51" spans="1:6" x14ac:dyDescent="0.25">
      <c r="A51" t="str">
        <f t="shared" si="0"/>
        <v/>
      </c>
      <c r="B51" t="s">
        <v>79</v>
      </c>
      <c r="D51" t="s">
        <v>79</v>
      </c>
      <c r="E51">
        <v>3.3300000000000003E-2</v>
      </c>
      <c r="F51">
        <v>5.7599999999999998E-2</v>
      </c>
    </row>
    <row r="52" spans="1:6" x14ac:dyDescent="0.25">
      <c r="A52" t="str">
        <f t="shared" si="0"/>
        <v/>
      </c>
      <c r="B52" t="s">
        <v>80</v>
      </c>
      <c r="D52" t="s">
        <v>80</v>
      </c>
      <c r="E52">
        <v>0.87939999999999996</v>
      </c>
      <c r="F52">
        <v>0.88970000000000005</v>
      </c>
    </row>
    <row r="53" spans="1:6" x14ac:dyDescent="0.25">
      <c r="A53" t="str">
        <f t="shared" si="0"/>
        <v/>
      </c>
      <c r="B53" t="s">
        <v>81</v>
      </c>
      <c r="D53" t="s">
        <v>81</v>
      </c>
      <c r="E53">
        <v>0.87560000000000004</v>
      </c>
      <c r="F53">
        <v>0.85770000000000002</v>
      </c>
    </row>
    <row r="54" spans="1:6" x14ac:dyDescent="0.25">
      <c r="A54" t="str">
        <f t="shared" si="0"/>
        <v/>
      </c>
      <c r="B54" t="s">
        <v>82</v>
      </c>
      <c r="D54" t="s">
        <v>82</v>
      </c>
      <c r="E54">
        <v>0.2591</v>
      </c>
      <c r="F54">
        <v>0.26590000000000003</v>
      </c>
    </row>
    <row r="55" spans="1:6" x14ac:dyDescent="0.25">
      <c r="A55" t="str">
        <f t="shared" si="0"/>
        <v/>
      </c>
      <c r="B55" t="s">
        <v>83</v>
      </c>
      <c r="D55" t="s">
        <v>83</v>
      </c>
      <c r="E55">
        <v>0.44600000000000001</v>
      </c>
      <c r="F55">
        <v>0.6593</v>
      </c>
    </row>
    <row r="56" spans="1:6" x14ac:dyDescent="0.25">
      <c r="A56" t="str">
        <f t="shared" si="0"/>
        <v/>
      </c>
      <c r="B56" t="s">
        <v>84</v>
      </c>
      <c r="D56" t="s">
        <v>84</v>
      </c>
      <c r="E56">
        <v>0.56430000000000002</v>
      </c>
      <c r="F56">
        <v>0.59199999999999997</v>
      </c>
    </row>
    <row r="57" spans="1:6" x14ac:dyDescent="0.25">
      <c r="A57" t="str">
        <f t="shared" si="0"/>
        <v/>
      </c>
      <c r="B57" t="s">
        <v>85</v>
      </c>
      <c r="D57" t="s">
        <v>85</v>
      </c>
      <c r="E57">
        <v>0.62229999999999996</v>
      </c>
      <c r="F57">
        <v>0.84379999999999999</v>
      </c>
    </row>
    <row r="58" spans="1:6" x14ac:dyDescent="0.25">
      <c r="A58" t="str">
        <f t="shared" si="0"/>
        <v/>
      </c>
      <c r="B58" t="s">
        <v>86</v>
      </c>
      <c r="D58" t="s">
        <v>86</v>
      </c>
      <c r="E58">
        <v>0.4163</v>
      </c>
      <c r="F58">
        <v>0.48409999999999997</v>
      </c>
    </row>
    <row r="59" spans="1:6" x14ac:dyDescent="0.25">
      <c r="A59" t="str">
        <f t="shared" si="0"/>
        <v/>
      </c>
      <c r="B59" t="s">
        <v>87</v>
      </c>
      <c r="D59" t="s">
        <v>87</v>
      </c>
      <c r="E59">
        <v>0.39329999999999998</v>
      </c>
      <c r="F59">
        <v>0.36370000000000002</v>
      </c>
    </row>
    <row r="60" spans="1:6" x14ac:dyDescent="0.25">
      <c r="A60" t="str">
        <f t="shared" si="0"/>
        <v/>
      </c>
      <c r="B60" t="s">
        <v>88</v>
      </c>
      <c r="D60" t="s">
        <v>88</v>
      </c>
      <c r="E60">
        <v>0.55810000000000004</v>
      </c>
      <c r="F60">
        <v>0.80359999999999998</v>
      </c>
    </row>
    <row r="61" spans="1:6" x14ac:dyDescent="0.25">
      <c r="A61" t="str">
        <f t="shared" si="0"/>
        <v/>
      </c>
      <c r="B61" t="s">
        <v>89</v>
      </c>
      <c r="D61" t="s">
        <v>89</v>
      </c>
      <c r="E61">
        <v>7.8200000000000006E-2</v>
      </c>
      <c r="F61">
        <v>7.2300000000000003E-2</v>
      </c>
    </row>
    <row r="62" spans="1:6" x14ac:dyDescent="0.25">
      <c r="A62" t="str">
        <f t="shared" si="0"/>
        <v/>
      </c>
      <c r="B62" t="s">
        <v>90</v>
      </c>
      <c r="D62" t="s">
        <v>90</v>
      </c>
      <c r="E62">
        <v>0.32029999999999997</v>
      </c>
      <c r="F62">
        <v>0.44080000000000003</v>
      </c>
    </row>
    <row r="63" spans="1:6" x14ac:dyDescent="0.25">
      <c r="A63" t="str">
        <f t="shared" si="0"/>
        <v/>
      </c>
      <c r="B63" t="s">
        <v>91</v>
      </c>
      <c r="D63" t="s">
        <v>91</v>
      </c>
      <c r="E63">
        <v>0.78890000000000005</v>
      </c>
      <c r="F63">
        <v>0.83850000000000002</v>
      </c>
    </row>
    <row r="64" spans="1:6" x14ac:dyDescent="0.25">
      <c r="A64" t="str">
        <f t="shared" si="0"/>
        <v/>
      </c>
      <c r="B64" t="s">
        <v>92</v>
      </c>
      <c r="D64" t="s">
        <v>92</v>
      </c>
      <c r="E64">
        <v>0.39860000000000001</v>
      </c>
      <c r="F64">
        <v>0.43409999999999999</v>
      </c>
    </row>
    <row r="65" spans="1:6" x14ac:dyDescent="0.25">
      <c r="A65" t="str">
        <f t="shared" si="0"/>
        <v/>
      </c>
      <c r="B65" t="s">
        <v>93</v>
      </c>
      <c r="D65" t="s">
        <v>93</v>
      </c>
      <c r="E65">
        <v>0.62260000000000004</v>
      </c>
      <c r="F65">
        <v>0.77639999999999998</v>
      </c>
    </row>
    <row r="66" spans="1:6" x14ac:dyDescent="0.25">
      <c r="A66" t="str">
        <f t="shared" si="0"/>
        <v/>
      </c>
      <c r="B66" t="s">
        <v>94</v>
      </c>
      <c r="D66" t="s">
        <v>94</v>
      </c>
      <c r="E66">
        <v>0.81579999999999997</v>
      </c>
      <c r="F66">
        <v>0.75949999999999995</v>
      </c>
    </row>
    <row r="67" spans="1:6" x14ac:dyDescent="0.25">
      <c r="A67" t="str">
        <f t="shared" ref="A67:A130" si="1">IF(B67=D67,"","CHECK NAME")</f>
        <v/>
      </c>
      <c r="B67" t="s">
        <v>95</v>
      </c>
      <c r="D67" t="s">
        <v>95</v>
      </c>
      <c r="E67">
        <v>0.3306</v>
      </c>
      <c r="F67">
        <v>0.25640000000000002</v>
      </c>
    </row>
    <row r="68" spans="1:6" x14ac:dyDescent="0.25">
      <c r="A68" t="str">
        <f t="shared" si="1"/>
        <v/>
      </c>
      <c r="B68" t="s">
        <v>96</v>
      </c>
      <c r="D68" t="s">
        <v>96</v>
      </c>
      <c r="E68">
        <v>3.8800000000000001E-2</v>
      </c>
      <c r="F68">
        <v>3.56E-2</v>
      </c>
    </row>
    <row r="69" spans="1:6" x14ac:dyDescent="0.25">
      <c r="A69" t="str">
        <f t="shared" si="1"/>
        <v/>
      </c>
      <c r="B69" t="s">
        <v>97</v>
      </c>
      <c r="D69" t="s">
        <v>97</v>
      </c>
      <c r="E69">
        <v>0.1472</v>
      </c>
      <c r="F69">
        <v>0.28539999999999999</v>
      </c>
    </row>
    <row r="70" spans="1:6" x14ac:dyDescent="0.25">
      <c r="A70" t="str">
        <f t="shared" si="1"/>
        <v/>
      </c>
      <c r="B70" t="s">
        <v>98</v>
      </c>
      <c r="D70" t="s">
        <v>98</v>
      </c>
      <c r="E70">
        <v>0.65900000000000003</v>
      </c>
      <c r="F70">
        <v>0.6351</v>
      </c>
    </row>
    <row r="71" spans="1:6" x14ac:dyDescent="0.25">
      <c r="A71" t="str">
        <f t="shared" si="1"/>
        <v/>
      </c>
      <c r="B71" t="s">
        <v>99</v>
      </c>
      <c r="D71" t="s">
        <v>99</v>
      </c>
      <c r="E71">
        <v>0.29670000000000002</v>
      </c>
      <c r="F71">
        <v>0.4582</v>
      </c>
    </row>
    <row r="72" spans="1:6" x14ac:dyDescent="0.25">
      <c r="A72" t="str">
        <f t="shared" si="1"/>
        <v/>
      </c>
      <c r="B72" t="s">
        <v>100</v>
      </c>
      <c r="D72" t="s">
        <v>100</v>
      </c>
      <c r="E72">
        <v>0.66830000000000001</v>
      </c>
      <c r="F72">
        <v>0.64190000000000003</v>
      </c>
    </row>
    <row r="73" spans="1:6" x14ac:dyDescent="0.25">
      <c r="A73" t="str">
        <f t="shared" si="1"/>
        <v/>
      </c>
      <c r="B73" t="s">
        <v>101</v>
      </c>
      <c r="D73" t="s">
        <v>101</v>
      </c>
      <c r="E73">
        <v>0.2576</v>
      </c>
      <c r="F73">
        <v>0.29070000000000001</v>
      </c>
    </row>
    <row r="74" spans="1:6" x14ac:dyDescent="0.25">
      <c r="A74" t="str">
        <f t="shared" si="1"/>
        <v/>
      </c>
      <c r="B74" t="s">
        <v>102</v>
      </c>
      <c r="D74" t="s">
        <v>102</v>
      </c>
      <c r="E74">
        <v>0.97529999999999994</v>
      </c>
      <c r="F74">
        <v>0.96060000000000001</v>
      </c>
    </row>
    <row r="75" spans="1:6" x14ac:dyDescent="0.25">
      <c r="A75" t="str">
        <f t="shared" si="1"/>
        <v/>
      </c>
      <c r="B75" t="s">
        <v>103</v>
      </c>
      <c r="D75" t="s">
        <v>103</v>
      </c>
      <c r="E75">
        <v>0.45450000000000002</v>
      </c>
      <c r="F75">
        <v>0.51859999999999995</v>
      </c>
    </row>
    <row r="76" spans="1:6" x14ac:dyDescent="0.25">
      <c r="A76" t="str">
        <f t="shared" si="1"/>
        <v/>
      </c>
      <c r="B76" t="s">
        <v>104</v>
      </c>
      <c r="D76" t="s">
        <v>104</v>
      </c>
      <c r="E76">
        <v>0.24279999999999999</v>
      </c>
      <c r="F76">
        <v>0.4012</v>
      </c>
    </row>
    <row r="77" spans="1:6" x14ac:dyDescent="0.25">
      <c r="A77" t="str">
        <f t="shared" si="1"/>
        <v/>
      </c>
      <c r="B77" t="s">
        <v>105</v>
      </c>
      <c r="D77" t="s">
        <v>105</v>
      </c>
      <c r="E77">
        <v>0.70520000000000005</v>
      </c>
      <c r="F77">
        <v>0.6482</v>
      </c>
    </row>
    <row r="78" spans="1:6" x14ac:dyDescent="0.25">
      <c r="A78" t="str">
        <f t="shared" si="1"/>
        <v/>
      </c>
      <c r="B78" t="s">
        <v>106</v>
      </c>
      <c r="D78" t="s">
        <v>106</v>
      </c>
      <c r="E78">
        <v>0.2707</v>
      </c>
      <c r="F78">
        <v>0.17369999999999999</v>
      </c>
    </row>
    <row r="79" spans="1:6" x14ac:dyDescent="0.25">
      <c r="A79" t="str">
        <f t="shared" si="1"/>
        <v/>
      </c>
      <c r="B79" t="s">
        <v>107</v>
      </c>
      <c r="D79" t="s">
        <v>107</v>
      </c>
      <c r="E79">
        <v>0.33900000000000002</v>
      </c>
      <c r="F79">
        <v>0.33310000000000001</v>
      </c>
    </row>
    <row r="80" spans="1:6" x14ac:dyDescent="0.25">
      <c r="A80" t="str">
        <f t="shared" si="1"/>
        <v/>
      </c>
      <c r="B80" t="s">
        <v>108</v>
      </c>
      <c r="D80" t="s">
        <v>108</v>
      </c>
      <c r="E80">
        <v>0.48359999999999997</v>
      </c>
      <c r="F80">
        <v>0.47749999999999998</v>
      </c>
    </row>
    <row r="81" spans="1:6" x14ac:dyDescent="0.25">
      <c r="A81" t="str">
        <f t="shared" si="1"/>
        <v/>
      </c>
      <c r="B81" t="s">
        <v>109</v>
      </c>
      <c r="D81" t="s">
        <v>109</v>
      </c>
      <c r="E81">
        <v>0.28410000000000002</v>
      </c>
      <c r="F81">
        <v>0.3382</v>
      </c>
    </row>
    <row r="82" spans="1:6" x14ac:dyDescent="0.25">
      <c r="A82" t="str">
        <f t="shared" si="1"/>
        <v/>
      </c>
      <c r="B82" t="s">
        <v>110</v>
      </c>
      <c r="D82" t="s">
        <v>110</v>
      </c>
      <c r="E82">
        <v>0.21490000000000001</v>
      </c>
      <c r="F82">
        <v>0.22520000000000001</v>
      </c>
    </row>
    <row r="83" spans="1:6" x14ac:dyDescent="0.25">
      <c r="A83" t="str">
        <f t="shared" si="1"/>
        <v/>
      </c>
      <c r="B83" t="s">
        <v>111</v>
      </c>
      <c r="D83" t="s">
        <v>111</v>
      </c>
      <c r="E83">
        <v>0.29570000000000002</v>
      </c>
      <c r="F83">
        <v>0.37459999999999999</v>
      </c>
    </row>
    <row r="84" spans="1:6" x14ac:dyDescent="0.25">
      <c r="A84" t="str">
        <f t="shared" si="1"/>
        <v/>
      </c>
      <c r="B84" t="s">
        <v>112</v>
      </c>
      <c r="D84" t="s">
        <v>112</v>
      </c>
      <c r="E84">
        <v>0.23619999999999999</v>
      </c>
      <c r="F84">
        <v>0.3266</v>
      </c>
    </row>
    <row r="85" spans="1:6" x14ac:dyDescent="0.25">
      <c r="A85" t="str">
        <f t="shared" si="1"/>
        <v/>
      </c>
      <c r="B85" t="s">
        <v>113</v>
      </c>
      <c r="D85" t="s">
        <v>113</v>
      </c>
      <c r="E85">
        <v>0.37569999999999998</v>
      </c>
      <c r="F85">
        <v>0.34039999999999998</v>
      </c>
    </row>
    <row r="86" spans="1:6" x14ac:dyDescent="0.25">
      <c r="A86" t="str">
        <f t="shared" si="1"/>
        <v/>
      </c>
      <c r="B86" t="s">
        <v>114</v>
      </c>
      <c r="D86" t="s">
        <v>114</v>
      </c>
      <c r="E86">
        <v>0.32250000000000001</v>
      </c>
      <c r="F86">
        <v>0.51200000000000001</v>
      </c>
    </row>
    <row r="87" spans="1:6" x14ac:dyDescent="0.25">
      <c r="A87" t="str">
        <f t="shared" si="1"/>
        <v/>
      </c>
      <c r="B87" t="s">
        <v>115</v>
      </c>
      <c r="D87" t="s">
        <v>115</v>
      </c>
      <c r="E87">
        <v>0.90369999999999995</v>
      </c>
      <c r="F87">
        <v>0.87639999999999996</v>
      </c>
    </row>
    <row r="88" spans="1:6" x14ac:dyDescent="0.25">
      <c r="A88" t="str">
        <f t="shared" si="1"/>
        <v/>
      </c>
      <c r="B88" t="s">
        <v>116</v>
      </c>
      <c r="D88" t="s">
        <v>116</v>
      </c>
      <c r="E88">
        <v>0.1699</v>
      </c>
      <c r="F88">
        <v>0.17749999999999999</v>
      </c>
    </row>
    <row r="89" spans="1:6" x14ac:dyDescent="0.25">
      <c r="A89" t="str">
        <f t="shared" si="1"/>
        <v/>
      </c>
      <c r="B89" t="s">
        <v>117</v>
      </c>
      <c r="D89" t="s">
        <v>117</v>
      </c>
      <c r="E89">
        <v>0.4657</v>
      </c>
      <c r="F89">
        <v>0.54930000000000001</v>
      </c>
    </row>
    <row r="90" spans="1:6" x14ac:dyDescent="0.25">
      <c r="A90" t="str">
        <f t="shared" si="1"/>
        <v/>
      </c>
      <c r="B90" t="s">
        <v>118</v>
      </c>
      <c r="D90" t="s">
        <v>118</v>
      </c>
      <c r="E90">
        <v>0.3075</v>
      </c>
      <c r="F90">
        <v>0.43669999999999998</v>
      </c>
    </row>
    <row r="91" spans="1:6" x14ac:dyDescent="0.25">
      <c r="A91" t="str">
        <f t="shared" si="1"/>
        <v/>
      </c>
      <c r="B91" t="s">
        <v>119</v>
      </c>
      <c r="D91" t="s">
        <v>119</v>
      </c>
      <c r="E91">
        <v>0.91900000000000004</v>
      </c>
      <c r="F91">
        <v>0.86980000000000002</v>
      </c>
    </row>
    <row r="92" spans="1:6" x14ac:dyDescent="0.25">
      <c r="A92" t="str">
        <f t="shared" si="1"/>
        <v/>
      </c>
      <c r="B92" t="s">
        <v>120</v>
      </c>
      <c r="D92" t="s">
        <v>120</v>
      </c>
      <c r="E92">
        <v>0.29770000000000002</v>
      </c>
      <c r="F92">
        <v>0.36049999999999999</v>
      </c>
    </row>
    <row r="93" spans="1:6" x14ac:dyDescent="0.25">
      <c r="A93" t="str">
        <f t="shared" si="1"/>
        <v/>
      </c>
      <c r="B93" t="s">
        <v>121</v>
      </c>
      <c r="D93" t="s">
        <v>121</v>
      </c>
      <c r="E93">
        <v>0.78879999999999995</v>
      </c>
      <c r="F93">
        <v>0.64990000000000003</v>
      </c>
    </row>
    <row r="94" spans="1:6" x14ac:dyDescent="0.25">
      <c r="A94" t="str">
        <f t="shared" si="1"/>
        <v/>
      </c>
      <c r="B94" t="s">
        <v>122</v>
      </c>
      <c r="D94" t="s">
        <v>122</v>
      </c>
      <c r="E94">
        <v>0.78200000000000003</v>
      </c>
      <c r="F94">
        <v>0.73350000000000004</v>
      </c>
    </row>
    <row r="95" spans="1:6" x14ac:dyDescent="0.25">
      <c r="A95" t="str">
        <f t="shared" si="1"/>
        <v/>
      </c>
      <c r="B95" t="s">
        <v>123</v>
      </c>
      <c r="D95" t="s">
        <v>123</v>
      </c>
      <c r="E95">
        <v>0.44400000000000001</v>
      </c>
      <c r="F95">
        <v>0.47320000000000001</v>
      </c>
    </row>
    <row r="96" spans="1:6" x14ac:dyDescent="0.25">
      <c r="A96" t="str">
        <f t="shared" si="1"/>
        <v/>
      </c>
      <c r="B96" t="s">
        <v>124</v>
      </c>
      <c r="D96" t="s">
        <v>124</v>
      </c>
      <c r="E96">
        <v>0.54700000000000004</v>
      </c>
      <c r="F96">
        <v>0.44109999999999999</v>
      </c>
    </row>
    <row r="97" spans="1:6" x14ac:dyDescent="0.25">
      <c r="A97" t="str">
        <f t="shared" si="1"/>
        <v/>
      </c>
      <c r="B97" t="s">
        <v>125</v>
      </c>
      <c r="D97" t="s">
        <v>125</v>
      </c>
      <c r="E97">
        <v>0.18090000000000001</v>
      </c>
      <c r="F97">
        <v>0.35709999999999997</v>
      </c>
    </row>
    <row r="98" spans="1:6" x14ac:dyDescent="0.25">
      <c r="A98" t="str">
        <f t="shared" si="1"/>
        <v/>
      </c>
      <c r="B98" t="s">
        <v>126</v>
      </c>
      <c r="D98" t="s">
        <v>126</v>
      </c>
      <c r="E98">
        <v>0.6482</v>
      </c>
      <c r="F98">
        <v>0.69189999999999996</v>
      </c>
    </row>
    <row r="99" spans="1:6" x14ac:dyDescent="0.25">
      <c r="A99" t="str">
        <f t="shared" si="1"/>
        <v/>
      </c>
      <c r="B99" t="s">
        <v>127</v>
      </c>
      <c r="D99" t="s">
        <v>127</v>
      </c>
      <c r="E99">
        <v>0.56000000000000005</v>
      </c>
      <c r="F99">
        <v>0.69269999999999998</v>
      </c>
    </row>
    <row r="100" spans="1:6" x14ac:dyDescent="0.25">
      <c r="A100" t="str">
        <f t="shared" si="1"/>
        <v/>
      </c>
      <c r="B100" t="s">
        <v>128</v>
      </c>
      <c r="D100" t="s">
        <v>128</v>
      </c>
      <c r="E100">
        <v>0.70130000000000003</v>
      </c>
      <c r="F100">
        <v>0.60560000000000003</v>
      </c>
    </row>
    <row r="101" spans="1:6" x14ac:dyDescent="0.25">
      <c r="A101" t="str">
        <f t="shared" si="1"/>
        <v/>
      </c>
      <c r="B101" t="s">
        <v>129</v>
      </c>
      <c r="D101" t="s">
        <v>129</v>
      </c>
      <c r="E101">
        <v>0.66159999999999997</v>
      </c>
      <c r="F101">
        <v>0.6744</v>
      </c>
    </row>
    <row r="102" spans="1:6" x14ac:dyDescent="0.25">
      <c r="A102" t="str">
        <f t="shared" si="1"/>
        <v/>
      </c>
      <c r="B102" t="s">
        <v>130</v>
      </c>
      <c r="D102" t="s">
        <v>130</v>
      </c>
      <c r="E102">
        <v>0.64759999999999995</v>
      </c>
      <c r="F102">
        <v>0.626</v>
      </c>
    </row>
    <row r="103" spans="1:6" x14ac:dyDescent="0.25">
      <c r="A103" t="str">
        <f t="shared" si="1"/>
        <v/>
      </c>
      <c r="B103" t="s">
        <v>131</v>
      </c>
      <c r="D103" t="s">
        <v>131</v>
      </c>
      <c r="E103">
        <v>0.95509999999999995</v>
      </c>
      <c r="F103">
        <v>0.98260000000000003</v>
      </c>
    </row>
    <row r="104" spans="1:6" x14ac:dyDescent="0.25">
      <c r="A104" t="str">
        <f t="shared" si="1"/>
        <v/>
      </c>
      <c r="B104" t="s">
        <v>132</v>
      </c>
      <c r="D104" t="s">
        <v>132</v>
      </c>
      <c r="E104">
        <v>0.16880000000000001</v>
      </c>
      <c r="F104">
        <v>0.43919999999999998</v>
      </c>
    </row>
    <row r="105" spans="1:6" x14ac:dyDescent="0.25">
      <c r="A105" t="str">
        <f t="shared" si="1"/>
        <v/>
      </c>
      <c r="B105" t="s">
        <v>133</v>
      </c>
      <c r="D105" t="s">
        <v>133</v>
      </c>
      <c r="E105">
        <v>0.57969999999999999</v>
      </c>
      <c r="F105">
        <v>0.77610000000000001</v>
      </c>
    </row>
    <row r="106" spans="1:6" x14ac:dyDescent="0.25">
      <c r="A106" t="str">
        <f t="shared" si="1"/>
        <v/>
      </c>
      <c r="B106" t="s">
        <v>134</v>
      </c>
      <c r="D106" t="s">
        <v>134</v>
      </c>
      <c r="E106">
        <v>0.34379999999999999</v>
      </c>
      <c r="F106">
        <v>0.53590000000000004</v>
      </c>
    </row>
    <row r="107" spans="1:6" x14ac:dyDescent="0.25">
      <c r="A107" t="str">
        <f t="shared" si="1"/>
        <v/>
      </c>
      <c r="B107" t="s">
        <v>135</v>
      </c>
      <c r="D107" t="s">
        <v>135</v>
      </c>
      <c r="E107">
        <v>0.35549999999999998</v>
      </c>
      <c r="F107">
        <v>0.51910000000000001</v>
      </c>
    </row>
    <row r="108" spans="1:6" x14ac:dyDescent="0.25">
      <c r="A108" t="str">
        <f t="shared" si="1"/>
        <v/>
      </c>
      <c r="B108" t="s">
        <v>136</v>
      </c>
      <c r="D108" t="s">
        <v>136</v>
      </c>
      <c r="E108">
        <v>0.34429999999999999</v>
      </c>
      <c r="F108">
        <v>0.48209999999999997</v>
      </c>
    </row>
    <row r="109" spans="1:6" x14ac:dyDescent="0.25">
      <c r="A109" t="str">
        <f t="shared" si="1"/>
        <v/>
      </c>
      <c r="B109" t="s">
        <v>137</v>
      </c>
      <c r="D109" t="s">
        <v>137</v>
      </c>
      <c r="E109">
        <v>0.60470000000000002</v>
      </c>
      <c r="F109">
        <v>0.69320000000000004</v>
      </c>
    </row>
    <row r="110" spans="1:6" x14ac:dyDescent="0.25">
      <c r="A110" t="str">
        <f t="shared" si="1"/>
        <v/>
      </c>
      <c r="B110" t="s">
        <v>138</v>
      </c>
      <c r="D110" t="s">
        <v>138</v>
      </c>
      <c r="E110">
        <v>0.34329999999999999</v>
      </c>
      <c r="F110">
        <v>0.4793</v>
      </c>
    </row>
    <row r="111" spans="1:6" x14ac:dyDescent="0.25">
      <c r="A111" t="str">
        <f t="shared" si="1"/>
        <v/>
      </c>
      <c r="B111" t="s">
        <v>139</v>
      </c>
      <c r="D111" t="s">
        <v>139</v>
      </c>
      <c r="E111">
        <v>0.26800000000000002</v>
      </c>
      <c r="F111">
        <v>0.55779999999999996</v>
      </c>
    </row>
    <row r="112" spans="1:6" x14ac:dyDescent="0.25">
      <c r="A112" t="str">
        <f t="shared" si="1"/>
        <v/>
      </c>
      <c r="B112" t="s">
        <v>140</v>
      </c>
      <c r="D112" t="s">
        <v>140</v>
      </c>
      <c r="E112">
        <v>0.68069999999999997</v>
      </c>
      <c r="F112">
        <v>0.66449999999999998</v>
      </c>
    </row>
    <row r="113" spans="1:6" x14ac:dyDescent="0.25">
      <c r="A113" t="str">
        <f t="shared" si="1"/>
        <v/>
      </c>
      <c r="B113" t="s">
        <v>141</v>
      </c>
      <c r="D113" t="s">
        <v>141</v>
      </c>
      <c r="E113">
        <v>0.36320000000000002</v>
      </c>
      <c r="F113">
        <v>0.3407</v>
      </c>
    </row>
    <row r="114" spans="1:6" x14ac:dyDescent="0.25">
      <c r="A114" t="str">
        <f t="shared" si="1"/>
        <v/>
      </c>
      <c r="B114" t="s">
        <v>142</v>
      </c>
      <c r="D114" t="s">
        <v>142</v>
      </c>
      <c r="E114">
        <v>0.95879999999999999</v>
      </c>
      <c r="F114">
        <v>0.89710000000000001</v>
      </c>
    </row>
    <row r="115" spans="1:6" x14ac:dyDescent="0.25">
      <c r="A115" t="str">
        <f t="shared" si="1"/>
        <v>CHECK NAME</v>
      </c>
      <c r="B115" t="s">
        <v>143</v>
      </c>
      <c r="D115" t="s">
        <v>386</v>
      </c>
      <c r="E115">
        <v>0.22040000000000001</v>
      </c>
      <c r="F115">
        <v>0.3342</v>
      </c>
    </row>
    <row r="116" spans="1:6" x14ac:dyDescent="0.25">
      <c r="A116" t="str">
        <f t="shared" si="1"/>
        <v/>
      </c>
      <c r="B116" t="s">
        <v>144</v>
      </c>
      <c r="D116" t="s">
        <v>144</v>
      </c>
      <c r="E116">
        <v>0.2722</v>
      </c>
      <c r="F116">
        <v>0.1144</v>
      </c>
    </row>
    <row r="117" spans="1:6" x14ac:dyDescent="0.25">
      <c r="A117" t="str">
        <f t="shared" si="1"/>
        <v/>
      </c>
      <c r="B117" t="s">
        <v>145</v>
      </c>
      <c r="D117" t="s">
        <v>145</v>
      </c>
      <c r="E117">
        <v>8.2100000000000006E-2</v>
      </c>
      <c r="F117">
        <v>8.4400000000000003E-2</v>
      </c>
    </row>
    <row r="118" spans="1:6" x14ac:dyDescent="0.25">
      <c r="A118" t="str">
        <f t="shared" si="1"/>
        <v/>
      </c>
      <c r="B118" t="s">
        <v>146</v>
      </c>
      <c r="D118" t="s">
        <v>146</v>
      </c>
      <c r="E118">
        <v>0.2979</v>
      </c>
      <c r="F118">
        <v>0.1142</v>
      </c>
    </row>
    <row r="119" spans="1:6" x14ac:dyDescent="0.25">
      <c r="A119" t="str">
        <f t="shared" si="1"/>
        <v/>
      </c>
      <c r="B119" t="s">
        <v>147</v>
      </c>
      <c r="D119" t="s">
        <v>147</v>
      </c>
      <c r="E119">
        <v>0.68069999999999997</v>
      </c>
      <c r="F119">
        <v>0.82550000000000001</v>
      </c>
    </row>
    <row r="120" spans="1:6" x14ac:dyDescent="0.25">
      <c r="A120" t="str">
        <f t="shared" si="1"/>
        <v/>
      </c>
      <c r="B120" t="s">
        <v>148</v>
      </c>
      <c r="D120" t="s">
        <v>148</v>
      </c>
      <c r="E120">
        <v>0.38290000000000002</v>
      </c>
      <c r="F120">
        <v>0.56489999999999996</v>
      </c>
    </row>
    <row r="121" spans="1:6" x14ac:dyDescent="0.25">
      <c r="A121" t="str">
        <f t="shared" si="1"/>
        <v/>
      </c>
      <c r="B121" t="s">
        <v>149</v>
      </c>
      <c r="D121" t="s">
        <v>149</v>
      </c>
      <c r="E121">
        <v>0.3528</v>
      </c>
      <c r="F121">
        <v>0.47339999999999999</v>
      </c>
    </row>
    <row r="122" spans="1:6" x14ac:dyDescent="0.25">
      <c r="A122" t="str">
        <f t="shared" si="1"/>
        <v/>
      </c>
      <c r="B122" t="s">
        <v>150</v>
      </c>
      <c r="D122" t="s">
        <v>150</v>
      </c>
      <c r="E122">
        <v>0.12570000000000001</v>
      </c>
      <c r="F122">
        <v>6.0900000000000003E-2</v>
      </c>
    </row>
    <row r="123" spans="1:6" x14ac:dyDescent="0.25">
      <c r="A123" t="str">
        <f t="shared" si="1"/>
        <v/>
      </c>
      <c r="B123" t="s">
        <v>151</v>
      </c>
      <c r="D123" t="s">
        <v>151</v>
      </c>
      <c r="E123">
        <v>0.78979999999999995</v>
      </c>
      <c r="F123">
        <v>0.8004</v>
      </c>
    </row>
    <row r="124" spans="1:6" x14ac:dyDescent="0.25">
      <c r="A124" t="str">
        <f t="shared" si="1"/>
        <v/>
      </c>
      <c r="B124" t="s">
        <v>152</v>
      </c>
      <c r="D124" t="s">
        <v>152</v>
      </c>
      <c r="E124">
        <v>0.33079999999999998</v>
      </c>
      <c r="F124">
        <v>0.57509999999999994</v>
      </c>
    </row>
    <row r="125" spans="1:6" x14ac:dyDescent="0.25">
      <c r="A125" t="str">
        <f t="shared" si="1"/>
        <v/>
      </c>
      <c r="B125" t="s">
        <v>153</v>
      </c>
      <c r="D125" t="s">
        <v>153</v>
      </c>
      <c r="E125">
        <v>0.38719999999999999</v>
      </c>
      <c r="F125">
        <v>0.34539999999999998</v>
      </c>
    </row>
    <row r="126" spans="1:6" x14ac:dyDescent="0.25">
      <c r="A126" t="str">
        <f t="shared" si="1"/>
        <v/>
      </c>
      <c r="B126" t="s">
        <v>154</v>
      </c>
      <c r="D126" t="s">
        <v>154</v>
      </c>
      <c r="E126">
        <v>0.86460000000000004</v>
      </c>
      <c r="F126">
        <v>0.8226</v>
      </c>
    </row>
    <row r="127" spans="1:6" x14ac:dyDescent="0.25">
      <c r="A127" t="str">
        <f t="shared" si="1"/>
        <v/>
      </c>
      <c r="B127" t="s">
        <v>155</v>
      </c>
      <c r="D127" t="s">
        <v>155</v>
      </c>
      <c r="E127">
        <v>0.91180000000000005</v>
      </c>
      <c r="F127">
        <v>0.91900000000000004</v>
      </c>
    </row>
    <row r="128" spans="1:6" x14ac:dyDescent="0.25">
      <c r="A128" t="str">
        <f t="shared" si="1"/>
        <v/>
      </c>
      <c r="B128" t="s">
        <v>156</v>
      </c>
      <c r="D128" t="s">
        <v>156</v>
      </c>
      <c r="E128">
        <v>0.4103</v>
      </c>
      <c r="F128">
        <v>0.4713</v>
      </c>
    </row>
    <row r="129" spans="1:6" x14ac:dyDescent="0.25">
      <c r="A129" t="str">
        <f t="shared" si="1"/>
        <v/>
      </c>
      <c r="B129" t="s">
        <v>157</v>
      </c>
      <c r="D129" t="s">
        <v>157</v>
      </c>
      <c r="E129">
        <v>0.15260000000000001</v>
      </c>
      <c r="F129">
        <v>0.1908</v>
      </c>
    </row>
    <row r="130" spans="1:6" x14ac:dyDescent="0.25">
      <c r="A130" t="str">
        <f t="shared" si="1"/>
        <v/>
      </c>
      <c r="B130" t="s">
        <v>158</v>
      </c>
      <c r="D130" t="s">
        <v>158</v>
      </c>
      <c r="E130">
        <v>0.30630000000000002</v>
      </c>
      <c r="F130">
        <v>0.19209999999999999</v>
      </c>
    </row>
    <row r="131" spans="1:6" x14ac:dyDescent="0.25">
      <c r="A131" t="str">
        <f t="shared" ref="A131:A194" si="2">IF(B131=D131,"","CHECK NAME")</f>
        <v/>
      </c>
      <c r="B131" t="s">
        <v>159</v>
      </c>
      <c r="D131" t="s">
        <v>159</v>
      </c>
      <c r="E131">
        <v>0.60270000000000001</v>
      </c>
      <c r="F131">
        <v>0.66869999999999996</v>
      </c>
    </row>
    <row r="132" spans="1:6" x14ac:dyDescent="0.25">
      <c r="A132" t="str">
        <f t="shared" si="2"/>
        <v/>
      </c>
      <c r="B132" t="s">
        <v>160</v>
      </c>
      <c r="D132" t="s">
        <v>160</v>
      </c>
      <c r="E132">
        <v>0.25219999999999998</v>
      </c>
      <c r="F132">
        <v>0.24579999999999999</v>
      </c>
    </row>
    <row r="133" spans="1:6" x14ac:dyDescent="0.25">
      <c r="A133" t="str">
        <f t="shared" si="2"/>
        <v/>
      </c>
      <c r="B133" t="s">
        <v>161</v>
      </c>
      <c r="D133" t="s">
        <v>161</v>
      </c>
      <c r="E133">
        <v>0.86109999999999998</v>
      </c>
      <c r="F133">
        <v>0.94040000000000001</v>
      </c>
    </row>
    <row r="134" spans="1:6" x14ac:dyDescent="0.25">
      <c r="A134" t="str">
        <f t="shared" si="2"/>
        <v/>
      </c>
      <c r="B134" t="s">
        <v>162</v>
      </c>
      <c r="D134" t="s">
        <v>162</v>
      </c>
      <c r="E134">
        <v>0.92</v>
      </c>
      <c r="F134">
        <v>0.88639999999999997</v>
      </c>
    </row>
    <row r="135" spans="1:6" x14ac:dyDescent="0.25">
      <c r="A135" t="str">
        <f t="shared" si="2"/>
        <v/>
      </c>
      <c r="B135" t="s">
        <v>163</v>
      </c>
      <c r="D135" t="s">
        <v>163</v>
      </c>
      <c r="E135">
        <v>0.1169</v>
      </c>
      <c r="F135">
        <v>0.1075</v>
      </c>
    </row>
    <row r="136" spans="1:6" x14ac:dyDescent="0.25">
      <c r="A136" t="str">
        <f t="shared" si="2"/>
        <v/>
      </c>
      <c r="B136" t="s">
        <v>164</v>
      </c>
      <c r="D136" t="s">
        <v>164</v>
      </c>
      <c r="E136">
        <v>0.56659999999999999</v>
      </c>
      <c r="F136">
        <v>0.59750000000000003</v>
      </c>
    </row>
    <row r="137" spans="1:6" x14ac:dyDescent="0.25">
      <c r="A137" t="str">
        <f t="shared" si="2"/>
        <v/>
      </c>
      <c r="B137" t="s">
        <v>165</v>
      </c>
      <c r="D137" t="s">
        <v>165</v>
      </c>
      <c r="E137">
        <v>0.94940000000000002</v>
      </c>
      <c r="F137">
        <v>0.93500000000000005</v>
      </c>
    </row>
    <row r="138" spans="1:6" x14ac:dyDescent="0.25">
      <c r="A138" t="str">
        <f t="shared" si="2"/>
        <v/>
      </c>
      <c r="B138" t="s">
        <v>166</v>
      </c>
      <c r="D138" t="s">
        <v>166</v>
      </c>
      <c r="E138">
        <v>0.37419999999999998</v>
      </c>
      <c r="F138">
        <v>0.44259999999999999</v>
      </c>
    </row>
    <row r="139" spans="1:6" x14ac:dyDescent="0.25">
      <c r="A139" t="str">
        <f t="shared" si="2"/>
        <v/>
      </c>
      <c r="B139" t="s">
        <v>167</v>
      </c>
      <c r="D139" t="s">
        <v>167</v>
      </c>
      <c r="E139">
        <v>0.215</v>
      </c>
      <c r="F139">
        <v>0.2104</v>
      </c>
    </row>
    <row r="140" spans="1:6" x14ac:dyDescent="0.25">
      <c r="A140" t="str">
        <f t="shared" si="2"/>
        <v/>
      </c>
      <c r="B140" t="s">
        <v>168</v>
      </c>
      <c r="D140" t="s">
        <v>168</v>
      </c>
      <c r="E140">
        <v>0.37490000000000001</v>
      </c>
      <c r="F140">
        <v>0.373</v>
      </c>
    </row>
    <row r="141" spans="1:6" x14ac:dyDescent="0.25">
      <c r="A141" t="str">
        <f t="shared" si="2"/>
        <v/>
      </c>
      <c r="B141" t="s">
        <v>169</v>
      </c>
      <c r="D141" t="s">
        <v>169</v>
      </c>
      <c r="E141">
        <v>0.50490000000000002</v>
      </c>
      <c r="F141">
        <v>0.48930000000000001</v>
      </c>
    </row>
    <row r="142" spans="1:6" x14ac:dyDescent="0.25">
      <c r="A142" t="str">
        <f t="shared" si="2"/>
        <v/>
      </c>
      <c r="B142" t="s">
        <v>170</v>
      </c>
      <c r="D142" t="s">
        <v>170</v>
      </c>
      <c r="E142">
        <v>0.753</v>
      </c>
      <c r="F142">
        <v>0.69379999999999997</v>
      </c>
    </row>
    <row r="143" spans="1:6" x14ac:dyDescent="0.25">
      <c r="A143" t="str">
        <f t="shared" si="2"/>
        <v/>
      </c>
      <c r="B143" t="s">
        <v>171</v>
      </c>
      <c r="D143" t="s">
        <v>171</v>
      </c>
      <c r="E143">
        <v>0.86750000000000005</v>
      </c>
      <c r="F143">
        <v>0.68479999999999996</v>
      </c>
    </row>
    <row r="144" spans="1:6" x14ac:dyDescent="0.25">
      <c r="A144" t="str">
        <f t="shared" si="2"/>
        <v/>
      </c>
      <c r="B144" t="s">
        <v>172</v>
      </c>
      <c r="D144" t="s">
        <v>172</v>
      </c>
      <c r="E144">
        <v>0.2989</v>
      </c>
      <c r="F144">
        <v>0.43269999999999997</v>
      </c>
    </row>
    <row r="145" spans="1:6" x14ac:dyDescent="0.25">
      <c r="A145" t="str">
        <f t="shared" si="2"/>
        <v/>
      </c>
      <c r="B145" t="s">
        <v>173</v>
      </c>
      <c r="D145" t="s">
        <v>173</v>
      </c>
      <c r="E145">
        <v>0.27989999999999998</v>
      </c>
      <c r="F145">
        <v>0.29909999999999998</v>
      </c>
    </row>
    <row r="146" spans="1:6" x14ac:dyDescent="0.25">
      <c r="A146" t="str">
        <f t="shared" si="2"/>
        <v/>
      </c>
      <c r="B146" t="s">
        <v>174</v>
      </c>
      <c r="D146" t="s">
        <v>174</v>
      </c>
      <c r="E146">
        <v>0.3846</v>
      </c>
      <c r="F146">
        <v>0.32419999999999999</v>
      </c>
    </row>
    <row r="147" spans="1:6" x14ac:dyDescent="0.25">
      <c r="A147" t="str">
        <f t="shared" si="2"/>
        <v/>
      </c>
      <c r="B147" t="s">
        <v>175</v>
      </c>
      <c r="D147" t="s">
        <v>175</v>
      </c>
      <c r="E147">
        <v>0.24149999999999999</v>
      </c>
      <c r="F147">
        <v>0.33289999999999997</v>
      </c>
    </row>
    <row r="148" spans="1:6" x14ac:dyDescent="0.25">
      <c r="A148" t="str">
        <f t="shared" si="2"/>
        <v>CHECK NAME</v>
      </c>
      <c r="B148" t="s">
        <v>176</v>
      </c>
      <c r="D148" t="s">
        <v>387</v>
      </c>
      <c r="E148">
        <v>0.50460000000000005</v>
      </c>
      <c r="F148">
        <v>0.47370000000000001</v>
      </c>
    </row>
    <row r="149" spans="1:6" x14ac:dyDescent="0.25">
      <c r="A149" t="str">
        <f t="shared" si="2"/>
        <v/>
      </c>
      <c r="B149" t="s">
        <v>177</v>
      </c>
      <c r="D149" t="s">
        <v>177</v>
      </c>
      <c r="E149">
        <v>0.55469999999999997</v>
      </c>
      <c r="F149">
        <v>0.60009999999999997</v>
      </c>
    </row>
    <row r="150" spans="1:6" x14ac:dyDescent="0.25">
      <c r="A150" t="str">
        <f t="shared" si="2"/>
        <v/>
      </c>
      <c r="B150" t="s">
        <v>178</v>
      </c>
      <c r="D150" t="s">
        <v>178</v>
      </c>
      <c r="E150">
        <v>0.47970000000000002</v>
      </c>
      <c r="F150">
        <v>0.62529999999999997</v>
      </c>
    </row>
    <row r="151" spans="1:6" x14ac:dyDescent="0.25">
      <c r="A151" t="str">
        <f t="shared" si="2"/>
        <v/>
      </c>
      <c r="B151" t="s">
        <v>179</v>
      </c>
      <c r="D151" t="s">
        <v>179</v>
      </c>
      <c r="E151">
        <v>0.93420000000000003</v>
      </c>
      <c r="F151">
        <v>0.87239999999999995</v>
      </c>
    </row>
    <row r="152" spans="1:6" x14ac:dyDescent="0.25">
      <c r="A152" t="str">
        <f t="shared" si="2"/>
        <v/>
      </c>
      <c r="B152" t="s">
        <v>180</v>
      </c>
      <c r="D152" t="s">
        <v>180</v>
      </c>
      <c r="E152">
        <v>0.46829999999999999</v>
      </c>
      <c r="F152">
        <v>0.81659999999999999</v>
      </c>
    </row>
    <row r="153" spans="1:6" x14ac:dyDescent="0.25">
      <c r="A153" t="str">
        <f t="shared" si="2"/>
        <v/>
      </c>
      <c r="B153" t="s">
        <v>181</v>
      </c>
      <c r="D153" t="s">
        <v>181</v>
      </c>
      <c r="E153">
        <v>0.61680000000000001</v>
      </c>
      <c r="F153">
        <v>0.6018</v>
      </c>
    </row>
    <row r="154" spans="1:6" x14ac:dyDescent="0.25">
      <c r="A154" t="str">
        <f t="shared" si="2"/>
        <v/>
      </c>
      <c r="B154" t="s">
        <v>182</v>
      </c>
      <c r="D154" t="s">
        <v>182</v>
      </c>
      <c r="E154">
        <v>0.23269999999999999</v>
      </c>
      <c r="F154">
        <v>0.3165</v>
      </c>
    </row>
    <row r="155" spans="1:6" x14ac:dyDescent="0.25">
      <c r="A155" t="str">
        <f t="shared" si="2"/>
        <v/>
      </c>
      <c r="B155" t="s">
        <v>183</v>
      </c>
      <c r="D155" t="s">
        <v>183</v>
      </c>
      <c r="E155">
        <v>0.91</v>
      </c>
      <c r="F155">
        <v>0.90290000000000004</v>
      </c>
    </row>
    <row r="156" spans="1:6" x14ac:dyDescent="0.25">
      <c r="A156" t="str">
        <f t="shared" si="2"/>
        <v/>
      </c>
      <c r="B156" t="s">
        <v>184</v>
      </c>
      <c r="D156" t="s">
        <v>184</v>
      </c>
      <c r="E156">
        <v>0.1303</v>
      </c>
      <c r="F156">
        <v>0.1132</v>
      </c>
    </row>
    <row r="157" spans="1:6" x14ac:dyDescent="0.25">
      <c r="A157" t="str">
        <f t="shared" si="2"/>
        <v/>
      </c>
      <c r="B157" t="s">
        <v>185</v>
      </c>
      <c r="D157" t="s">
        <v>185</v>
      </c>
      <c r="E157">
        <v>0.12989999999999999</v>
      </c>
      <c r="F157">
        <v>0.15490000000000001</v>
      </c>
    </row>
    <row r="158" spans="1:6" x14ac:dyDescent="0.25">
      <c r="A158" t="str">
        <f t="shared" si="2"/>
        <v/>
      </c>
      <c r="B158" t="s">
        <v>186</v>
      </c>
      <c r="D158" t="s">
        <v>186</v>
      </c>
      <c r="E158">
        <v>0.4163</v>
      </c>
      <c r="F158">
        <v>0.23980000000000001</v>
      </c>
    </row>
    <row r="159" spans="1:6" x14ac:dyDescent="0.25">
      <c r="A159" t="str">
        <f t="shared" si="2"/>
        <v/>
      </c>
      <c r="B159" t="s">
        <v>187</v>
      </c>
      <c r="D159" t="s">
        <v>187</v>
      </c>
      <c r="E159">
        <v>0.85660000000000003</v>
      </c>
      <c r="F159">
        <v>0.86729999999999996</v>
      </c>
    </row>
    <row r="160" spans="1:6" x14ac:dyDescent="0.25">
      <c r="A160" t="str">
        <f t="shared" si="2"/>
        <v/>
      </c>
      <c r="B160" t="s">
        <v>188</v>
      </c>
      <c r="D160" t="s">
        <v>188</v>
      </c>
      <c r="E160">
        <v>0.39219999999999999</v>
      </c>
      <c r="F160">
        <v>0.58020000000000005</v>
      </c>
    </row>
    <row r="161" spans="1:6" x14ac:dyDescent="0.25">
      <c r="A161" t="str">
        <f t="shared" si="2"/>
        <v/>
      </c>
      <c r="B161" t="s">
        <v>189</v>
      </c>
      <c r="D161" t="s">
        <v>189</v>
      </c>
      <c r="E161">
        <v>0.87809999999999999</v>
      </c>
      <c r="F161">
        <v>0.89729999999999999</v>
      </c>
    </row>
    <row r="162" spans="1:6" x14ac:dyDescent="0.25">
      <c r="A162" t="str">
        <f t="shared" si="2"/>
        <v/>
      </c>
      <c r="B162" t="s">
        <v>190</v>
      </c>
      <c r="D162" t="s">
        <v>190</v>
      </c>
      <c r="E162">
        <v>2.76E-2</v>
      </c>
      <c r="F162">
        <v>4.4299999999999999E-2</v>
      </c>
    </row>
    <row r="163" spans="1:6" x14ac:dyDescent="0.25">
      <c r="A163" t="str">
        <f t="shared" si="2"/>
        <v/>
      </c>
      <c r="B163" t="s">
        <v>191</v>
      </c>
      <c r="D163" t="s">
        <v>191</v>
      </c>
      <c r="E163">
        <v>0.43859999999999999</v>
      </c>
      <c r="F163">
        <v>0.32590000000000002</v>
      </c>
    </row>
    <row r="164" spans="1:6" x14ac:dyDescent="0.25">
      <c r="A164" t="str">
        <f t="shared" si="2"/>
        <v/>
      </c>
      <c r="B164" t="s">
        <v>192</v>
      </c>
      <c r="D164" t="s">
        <v>192</v>
      </c>
      <c r="E164">
        <v>0.13</v>
      </c>
      <c r="F164">
        <v>0.1993</v>
      </c>
    </row>
    <row r="165" spans="1:6" x14ac:dyDescent="0.25">
      <c r="A165" t="str">
        <f t="shared" si="2"/>
        <v/>
      </c>
      <c r="B165" t="s">
        <v>193</v>
      </c>
      <c r="D165" t="s">
        <v>193</v>
      </c>
      <c r="E165">
        <v>0.64180000000000004</v>
      </c>
      <c r="F165">
        <v>0.87019999999999997</v>
      </c>
    </row>
    <row r="166" spans="1:6" x14ac:dyDescent="0.25">
      <c r="A166" t="str">
        <f t="shared" si="2"/>
        <v/>
      </c>
      <c r="B166" t="s">
        <v>194</v>
      </c>
      <c r="D166" t="s">
        <v>194</v>
      </c>
      <c r="E166">
        <v>0.42320000000000002</v>
      </c>
      <c r="F166">
        <v>0.44190000000000002</v>
      </c>
    </row>
    <row r="167" spans="1:6" x14ac:dyDescent="0.25">
      <c r="A167" t="str">
        <f t="shared" si="2"/>
        <v/>
      </c>
      <c r="B167" t="s">
        <v>195</v>
      </c>
      <c r="D167" t="s">
        <v>195</v>
      </c>
      <c r="E167">
        <v>0.70330000000000004</v>
      </c>
      <c r="F167">
        <v>0.81359999999999999</v>
      </c>
    </row>
    <row r="168" spans="1:6" x14ac:dyDescent="0.25">
      <c r="A168" t="str">
        <f t="shared" si="2"/>
        <v/>
      </c>
      <c r="B168" t="s">
        <v>196</v>
      </c>
      <c r="D168" t="s">
        <v>196</v>
      </c>
      <c r="E168">
        <v>0.49640000000000001</v>
      </c>
      <c r="F168">
        <v>0.62219999999999998</v>
      </c>
    </row>
    <row r="169" spans="1:6" x14ac:dyDescent="0.25">
      <c r="A169" t="str">
        <f t="shared" si="2"/>
        <v/>
      </c>
      <c r="B169" t="s">
        <v>197</v>
      </c>
      <c r="D169" t="s">
        <v>197</v>
      </c>
      <c r="E169">
        <v>0.96950000000000003</v>
      </c>
      <c r="F169">
        <v>0.96150000000000002</v>
      </c>
    </row>
    <row r="170" spans="1:6" x14ac:dyDescent="0.25">
      <c r="A170" t="str">
        <f t="shared" si="2"/>
        <v/>
      </c>
      <c r="B170" t="s">
        <v>198</v>
      </c>
      <c r="D170" t="s">
        <v>198</v>
      </c>
      <c r="E170">
        <v>0.94269999999999998</v>
      </c>
      <c r="F170">
        <v>0.96740000000000004</v>
      </c>
    </row>
    <row r="171" spans="1:6" x14ac:dyDescent="0.25">
      <c r="A171" t="str">
        <f t="shared" si="2"/>
        <v/>
      </c>
      <c r="B171" t="s">
        <v>199</v>
      </c>
      <c r="D171" t="s">
        <v>199</v>
      </c>
      <c r="E171">
        <v>0.22789999999999999</v>
      </c>
      <c r="F171">
        <v>0.44750000000000001</v>
      </c>
    </row>
    <row r="172" spans="1:6" x14ac:dyDescent="0.25">
      <c r="A172" t="str">
        <f t="shared" si="2"/>
        <v/>
      </c>
      <c r="B172" t="s">
        <v>200</v>
      </c>
      <c r="D172" t="s">
        <v>200</v>
      </c>
      <c r="E172">
        <v>0.32429999999999998</v>
      </c>
      <c r="F172">
        <v>0.22850000000000001</v>
      </c>
    </row>
    <row r="173" spans="1:6" x14ac:dyDescent="0.25">
      <c r="A173" t="str">
        <f t="shared" si="2"/>
        <v/>
      </c>
      <c r="B173" t="s">
        <v>201</v>
      </c>
      <c r="D173" t="s">
        <v>201</v>
      </c>
      <c r="E173">
        <v>0.75990000000000002</v>
      </c>
      <c r="F173">
        <v>0.85060000000000002</v>
      </c>
    </row>
    <row r="174" spans="1:6" x14ac:dyDescent="0.25">
      <c r="A174" t="str">
        <f t="shared" si="2"/>
        <v/>
      </c>
      <c r="B174" t="s">
        <v>202</v>
      </c>
      <c r="D174" t="s">
        <v>202</v>
      </c>
      <c r="E174">
        <v>0.83020000000000005</v>
      </c>
      <c r="F174">
        <v>0.88580000000000003</v>
      </c>
    </row>
    <row r="175" spans="1:6" x14ac:dyDescent="0.25">
      <c r="A175" t="str">
        <f t="shared" si="2"/>
        <v/>
      </c>
      <c r="B175" t="s">
        <v>203</v>
      </c>
      <c r="D175" t="s">
        <v>203</v>
      </c>
      <c r="E175">
        <v>0.87990000000000002</v>
      </c>
      <c r="F175">
        <v>0.90749999999999997</v>
      </c>
    </row>
    <row r="176" spans="1:6" x14ac:dyDescent="0.25">
      <c r="A176" t="str">
        <f t="shared" si="2"/>
        <v/>
      </c>
      <c r="B176" t="s">
        <v>204</v>
      </c>
      <c r="D176" t="s">
        <v>204</v>
      </c>
      <c r="E176">
        <v>4.65E-2</v>
      </c>
      <c r="F176">
        <v>0.1129</v>
      </c>
    </row>
    <row r="177" spans="1:6" x14ac:dyDescent="0.25">
      <c r="A177" t="str">
        <f t="shared" si="2"/>
        <v/>
      </c>
      <c r="B177" t="s">
        <v>205</v>
      </c>
      <c r="D177" t="s">
        <v>205</v>
      </c>
      <c r="E177">
        <v>0.77539999999999998</v>
      </c>
      <c r="F177">
        <v>0.80100000000000005</v>
      </c>
    </row>
    <row r="178" spans="1:6" x14ac:dyDescent="0.25">
      <c r="A178" t="str">
        <f t="shared" si="2"/>
        <v/>
      </c>
      <c r="B178" t="s">
        <v>206</v>
      </c>
      <c r="D178" t="s">
        <v>206</v>
      </c>
      <c r="E178">
        <v>0.3589</v>
      </c>
      <c r="F178">
        <v>0.60309999999999997</v>
      </c>
    </row>
    <row r="179" spans="1:6" x14ac:dyDescent="0.25">
      <c r="A179" t="str">
        <f t="shared" si="2"/>
        <v/>
      </c>
      <c r="B179" t="s">
        <v>207</v>
      </c>
      <c r="D179" t="s">
        <v>207</v>
      </c>
      <c r="E179">
        <v>0.20749999999999999</v>
      </c>
      <c r="F179">
        <v>0.33350000000000002</v>
      </c>
    </row>
    <row r="180" spans="1:6" x14ac:dyDescent="0.25">
      <c r="A180" t="str">
        <f t="shared" si="2"/>
        <v/>
      </c>
      <c r="B180" t="s">
        <v>208</v>
      </c>
      <c r="D180" t="s">
        <v>208</v>
      </c>
      <c r="E180">
        <v>0.61029999999999995</v>
      </c>
      <c r="F180">
        <v>0.57099999999999995</v>
      </c>
    </row>
    <row r="181" spans="1:6" x14ac:dyDescent="0.25">
      <c r="A181" t="str">
        <f t="shared" si="2"/>
        <v/>
      </c>
      <c r="B181" t="s">
        <v>209</v>
      </c>
      <c r="D181" t="s">
        <v>209</v>
      </c>
      <c r="E181">
        <v>0.22969999999999999</v>
      </c>
      <c r="F181">
        <v>0.30709999999999998</v>
      </c>
    </row>
    <row r="182" spans="1:6" x14ac:dyDescent="0.25">
      <c r="A182" t="str">
        <f t="shared" si="2"/>
        <v/>
      </c>
      <c r="B182" t="s">
        <v>210</v>
      </c>
      <c r="D182" t="s">
        <v>210</v>
      </c>
      <c r="E182">
        <v>0.3196</v>
      </c>
      <c r="F182">
        <v>0.25280000000000002</v>
      </c>
    </row>
    <row r="183" spans="1:6" x14ac:dyDescent="0.25">
      <c r="A183" t="str">
        <f t="shared" si="2"/>
        <v/>
      </c>
      <c r="B183" t="s">
        <v>211</v>
      </c>
      <c r="D183" t="s">
        <v>211</v>
      </c>
      <c r="E183">
        <v>0.1067</v>
      </c>
      <c r="F183">
        <v>0.1176</v>
      </c>
    </row>
    <row r="184" spans="1:6" x14ac:dyDescent="0.25">
      <c r="A184" t="str">
        <f t="shared" si="2"/>
        <v/>
      </c>
      <c r="B184" t="s">
        <v>212</v>
      </c>
      <c r="D184" t="s">
        <v>212</v>
      </c>
      <c r="E184">
        <v>0.2107</v>
      </c>
      <c r="F184">
        <v>0.1211</v>
      </c>
    </row>
    <row r="185" spans="1:6" x14ac:dyDescent="0.25">
      <c r="A185" t="str">
        <f t="shared" si="2"/>
        <v/>
      </c>
      <c r="B185" t="s">
        <v>213</v>
      </c>
      <c r="D185" t="s">
        <v>213</v>
      </c>
      <c r="E185">
        <v>0.84789999999999999</v>
      </c>
      <c r="F185">
        <v>0.70169999999999999</v>
      </c>
    </row>
    <row r="186" spans="1:6" x14ac:dyDescent="0.25">
      <c r="A186" t="str">
        <f t="shared" si="2"/>
        <v/>
      </c>
      <c r="B186" t="s">
        <v>214</v>
      </c>
      <c r="D186" t="s">
        <v>214</v>
      </c>
      <c r="E186">
        <v>0.85629999999999995</v>
      </c>
      <c r="F186">
        <v>0.8196</v>
      </c>
    </row>
    <row r="187" spans="1:6" x14ac:dyDescent="0.25">
      <c r="A187" t="str">
        <f t="shared" si="2"/>
        <v/>
      </c>
      <c r="B187" t="s">
        <v>215</v>
      </c>
      <c r="D187" t="s">
        <v>215</v>
      </c>
      <c r="E187">
        <v>0.20419999999999999</v>
      </c>
      <c r="F187">
        <v>0.3488</v>
      </c>
    </row>
    <row r="188" spans="1:6" x14ac:dyDescent="0.25">
      <c r="A188" t="str">
        <f t="shared" si="2"/>
        <v/>
      </c>
      <c r="B188" t="s">
        <v>216</v>
      </c>
      <c r="D188" t="s">
        <v>216</v>
      </c>
      <c r="E188">
        <v>0.81540000000000001</v>
      </c>
      <c r="F188">
        <v>0.89410000000000001</v>
      </c>
    </row>
    <row r="189" spans="1:6" x14ac:dyDescent="0.25">
      <c r="A189" t="str">
        <f t="shared" si="2"/>
        <v/>
      </c>
      <c r="B189" t="s">
        <v>217</v>
      </c>
      <c r="D189" t="s">
        <v>217</v>
      </c>
      <c r="E189">
        <v>0.43009999999999998</v>
      </c>
      <c r="F189">
        <v>0.52729999999999999</v>
      </c>
    </row>
    <row r="190" spans="1:6" x14ac:dyDescent="0.25">
      <c r="A190" t="str">
        <f t="shared" si="2"/>
        <v/>
      </c>
      <c r="B190" t="s">
        <v>218</v>
      </c>
      <c r="D190" t="s">
        <v>218</v>
      </c>
      <c r="E190">
        <v>0.82699999999999996</v>
      </c>
      <c r="F190">
        <v>0.91849999999999998</v>
      </c>
    </row>
    <row r="191" spans="1:6" x14ac:dyDescent="0.25">
      <c r="A191" t="str">
        <f t="shared" si="2"/>
        <v/>
      </c>
      <c r="B191" t="s">
        <v>219</v>
      </c>
      <c r="D191" t="s">
        <v>219</v>
      </c>
      <c r="E191">
        <v>7.1099999999999997E-2</v>
      </c>
      <c r="F191">
        <v>4.8500000000000001E-2</v>
      </c>
    </row>
    <row r="192" spans="1:6" x14ac:dyDescent="0.25">
      <c r="A192" t="str">
        <f t="shared" si="2"/>
        <v/>
      </c>
      <c r="B192" t="s">
        <v>220</v>
      </c>
      <c r="D192" t="s">
        <v>220</v>
      </c>
      <c r="E192">
        <v>0.26469999999999999</v>
      </c>
      <c r="F192">
        <v>0.61150000000000004</v>
      </c>
    </row>
    <row r="193" spans="1:6" x14ac:dyDescent="0.25">
      <c r="A193" t="str">
        <f t="shared" si="2"/>
        <v/>
      </c>
      <c r="B193" t="s">
        <v>221</v>
      </c>
      <c r="D193" t="s">
        <v>221</v>
      </c>
      <c r="E193">
        <v>0.79479999999999995</v>
      </c>
      <c r="F193">
        <v>0.80969999999999998</v>
      </c>
    </row>
    <row r="194" spans="1:6" x14ac:dyDescent="0.25">
      <c r="A194" t="str">
        <f t="shared" si="2"/>
        <v/>
      </c>
      <c r="B194" t="s">
        <v>222</v>
      </c>
      <c r="D194" t="s">
        <v>222</v>
      </c>
      <c r="E194">
        <v>0.1986</v>
      </c>
      <c r="F194">
        <v>0.35120000000000001</v>
      </c>
    </row>
    <row r="195" spans="1:6" x14ac:dyDescent="0.25">
      <c r="A195" t="str">
        <f t="shared" ref="A195:A258" si="3">IF(B195=D195,"","CHECK NAME")</f>
        <v/>
      </c>
      <c r="B195" t="s">
        <v>223</v>
      </c>
      <c r="D195" t="s">
        <v>223</v>
      </c>
      <c r="E195">
        <v>0.18099999999999999</v>
      </c>
      <c r="F195">
        <v>0.23449999999999999</v>
      </c>
    </row>
    <row r="196" spans="1:6" x14ac:dyDescent="0.25">
      <c r="A196" t="str">
        <f t="shared" si="3"/>
        <v/>
      </c>
      <c r="B196" t="s">
        <v>224</v>
      </c>
      <c r="D196" t="s">
        <v>224</v>
      </c>
      <c r="E196">
        <v>0.1893</v>
      </c>
      <c r="F196">
        <v>0.2339</v>
      </c>
    </row>
    <row r="197" spans="1:6" x14ac:dyDescent="0.25">
      <c r="A197" t="str">
        <f t="shared" si="3"/>
        <v/>
      </c>
      <c r="B197" t="s">
        <v>225</v>
      </c>
      <c r="D197" t="s">
        <v>225</v>
      </c>
      <c r="E197">
        <v>0.45979999999999999</v>
      </c>
      <c r="F197">
        <v>0.34410000000000002</v>
      </c>
    </row>
    <row r="198" spans="1:6" x14ac:dyDescent="0.25">
      <c r="A198" t="str">
        <f t="shared" si="3"/>
        <v/>
      </c>
      <c r="B198" t="s">
        <v>226</v>
      </c>
      <c r="D198" t="s">
        <v>226</v>
      </c>
      <c r="E198">
        <v>0.2021</v>
      </c>
      <c r="F198">
        <v>0.40760000000000002</v>
      </c>
    </row>
    <row r="199" spans="1:6" x14ac:dyDescent="0.25">
      <c r="A199" t="str">
        <f t="shared" si="3"/>
        <v/>
      </c>
      <c r="B199" t="s">
        <v>227</v>
      </c>
      <c r="D199" t="s">
        <v>227</v>
      </c>
      <c r="E199">
        <v>0.17599999999999999</v>
      </c>
      <c r="F199">
        <v>0.29349999999999998</v>
      </c>
    </row>
    <row r="200" spans="1:6" x14ac:dyDescent="0.25">
      <c r="A200" t="str">
        <f t="shared" si="3"/>
        <v/>
      </c>
      <c r="B200" t="s">
        <v>228</v>
      </c>
      <c r="D200" t="s">
        <v>228</v>
      </c>
      <c r="E200">
        <v>0.96819999999999995</v>
      </c>
      <c r="F200">
        <v>0.93640000000000001</v>
      </c>
    </row>
    <row r="201" spans="1:6" x14ac:dyDescent="0.25">
      <c r="A201" t="str">
        <f t="shared" si="3"/>
        <v/>
      </c>
      <c r="B201" t="s">
        <v>229</v>
      </c>
      <c r="D201" t="s">
        <v>229</v>
      </c>
      <c r="E201">
        <v>0.17749999999999999</v>
      </c>
      <c r="F201">
        <v>0.30819999999999997</v>
      </c>
    </row>
    <row r="202" spans="1:6" x14ac:dyDescent="0.25">
      <c r="A202" t="str">
        <f t="shared" si="3"/>
        <v/>
      </c>
      <c r="B202" t="s">
        <v>230</v>
      </c>
      <c r="D202" t="s">
        <v>230</v>
      </c>
      <c r="E202">
        <v>0.1986</v>
      </c>
      <c r="F202">
        <v>0.35870000000000002</v>
      </c>
    </row>
    <row r="203" spans="1:6" x14ac:dyDescent="0.25">
      <c r="A203" t="str">
        <f t="shared" si="3"/>
        <v/>
      </c>
      <c r="B203" t="s">
        <v>231</v>
      </c>
      <c r="D203" t="s">
        <v>231</v>
      </c>
      <c r="E203">
        <v>0.32840000000000003</v>
      </c>
      <c r="F203">
        <v>0.25929999999999997</v>
      </c>
    </row>
    <row r="204" spans="1:6" x14ac:dyDescent="0.25">
      <c r="A204" t="str">
        <f t="shared" si="3"/>
        <v/>
      </c>
      <c r="B204" t="s">
        <v>232</v>
      </c>
      <c r="D204" t="s">
        <v>232</v>
      </c>
      <c r="E204">
        <v>0.35020000000000001</v>
      </c>
      <c r="F204">
        <v>0.55420000000000003</v>
      </c>
    </row>
    <row r="205" spans="1:6" x14ac:dyDescent="0.25">
      <c r="A205" t="str">
        <f t="shared" si="3"/>
        <v/>
      </c>
      <c r="B205" t="s">
        <v>233</v>
      </c>
      <c r="D205" t="s">
        <v>233</v>
      </c>
      <c r="E205">
        <v>0.4612</v>
      </c>
      <c r="F205">
        <v>0.49719999999999998</v>
      </c>
    </row>
    <row r="206" spans="1:6" x14ac:dyDescent="0.25">
      <c r="A206" t="str">
        <f t="shared" si="3"/>
        <v/>
      </c>
      <c r="B206" t="s">
        <v>234</v>
      </c>
      <c r="D206" t="s">
        <v>234</v>
      </c>
      <c r="E206">
        <v>0.49280000000000002</v>
      </c>
      <c r="F206">
        <v>0.58740000000000003</v>
      </c>
    </row>
    <row r="207" spans="1:6" x14ac:dyDescent="0.25">
      <c r="A207" t="str">
        <f t="shared" si="3"/>
        <v/>
      </c>
      <c r="B207" t="s">
        <v>235</v>
      </c>
      <c r="D207" t="s">
        <v>235</v>
      </c>
      <c r="E207">
        <v>0.71760000000000002</v>
      </c>
      <c r="F207">
        <v>0.63129999999999997</v>
      </c>
    </row>
    <row r="208" spans="1:6" x14ac:dyDescent="0.25">
      <c r="A208" t="str">
        <f t="shared" si="3"/>
        <v/>
      </c>
      <c r="B208" t="s">
        <v>236</v>
      </c>
      <c r="D208" t="s">
        <v>236</v>
      </c>
      <c r="E208">
        <v>0.24030000000000001</v>
      </c>
      <c r="F208">
        <v>0.16669999999999999</v>
      </c>
    </row>
    <row r="209" spans="1:6" x14ac:dyDescent="0.25">
      <c r="A209" t="str">
        <f t="shared" si="3"/>
        <v/>
      </c>
      <c r="B209" t="s">
        <v>237</v>
      </c>
      <c r="D209" t="s">
        <v>237</v>
      </c>
      <c r="E209">
        <v>0.52439999999999998</v>
      </c>
      <c r="F209">
        <v>0.39800000000000002</v>
      </c>
    </row>
    <row r="210" spans="1:6" x14ac:dyDescent="0.25">
      <c r="A210" t="str">
        <f t="shared" si="3"/>
        <v/>
      </c>
      <c r="B210" t="s">
        <v>238</v>
      </c>
      <c r="D210" t="s">
        <v>238</v>
      </c>
      <c r="E210">
        <v>0.56040000000000001</v>
      </c>
      <c r="F210">
        <v>0.53610000000000002</v>
      </c>
    </row>
    <row r="211" spans="1:6" x14ac:dyDescent="0.25">
      <c r="A211" t="str">
        <f t="shared" si="3"/>
        <v/>
      </c>
      <c r="B211" t="s">
        <v>239</v>
      </c>
      <c r="D211" t="s">
        <v>239</v>
      </c>
      <c r="E211">
        <v>0.48459999999999998</v>
      </c>
      <c r="F211">
        <v>0.42180000000000001</v>
      </c>
    </row>
    <row r="212" spans="1:6" x14ac:dyDescent="0.25">
      <c r="A212" t="str">
        <f t="shared" si="3"/>
        <v/>
      </c>
      <c r="B212" t="s">
        <v>240</v>
      </c>
      <c r="D212" t="s">
        <v>240</v>
      </c>
      <c r="E212">
        <v>0.6593</v>
      </c>
      <c r="F212">
        <v>0.69599999999999995</v>
      </c>
    </row>
    <row r="213" spans="1:6" x14ac:dyDescent="0.25">
      <c r="A213" t="str">
        <f t="shared" si="3"/>
        <v/>
      </c>
      <c r="B213" t="s">
        <v>241</v>
      </c>
      <c r="D213" t="s">
        <v>241</v>
      </c>
      <c r="E213">
        <v>0.65059999999999996</v>
      </c>
      <c r="F213">
        <v>0.79410000000000003</v>
      </c>
    </row>
    <row r="214" spans="1:6" x14ac:dyDescent="0.25">
      <c r="A214" t="str">
        <f t="shared" si="3"/>
        <v/>
      </c>
      <c r="B214" t="s">
        <v>242</v>
      </c>
      <c r="D214" t="s">
        <v>242</v>
      </c>
      <c r="E214">
        <v>9.4200000000000006E-2</v>
      </c>
      <c r="F214">
        <v>7.7799999999999994E-2</v>
      </c>
    </row>
    <row r="215" spans="1:6" x14ac:dyDescent="0.25">
      <c r="A215" t="str">
        <f t="shared" si="3"/>
        <v/>
      </c>
      <c r="B215" t="s">
        <v>243</v>
      </c>
      <c r="D215" t="s">
        <v>243</v>
      </c>
      <c r="E215">
        <v>0.77680000000000005</v>
      </c>
      <c r="F215">
        <v>0.62619999999999998</v>
      </c>
    </row>
    <row r="216" spans="1:6" x14ac:dyDescent="0.25">
      <c r="A216" t="str">
        <f t="shared" si="3"/>
        <v/>
      </c>
      <c r="B216" t="s">
        <v>244</v>
      </c>
      <c r="D216" t="s">
        <v>244</v>
      </c>
      <c r="E216">
        <v>0.49569999999999997</v>
      </c>
      <c r="F216">
        <v>0.43990000000000001</v>
      </c>
    </row>
    <row r="217" spans="1:6" x14ac:dyDescent="0.25">
      <c r="A217" t="str">
        <f t="shared" si="3"/>
        <v/>
      </c>
      <c r="B217" t="s">
        <v>245</v>
      </c>
      <c r="D217" t="s">
        <v>245</v>
      </c>
      <c r="E217">
        <v>0.37880000000000003</v>
      </c>
      <c r="F217">
        <v>0.51290000000000002</v>
      </c>
    </row>
    <row r="218" spans="1:6" x14ac:dyDescent="0.25">
      <c r="A218" t="str">
        <f t="shared" si="3"/>
        <v/>
      </c>
      <c r="B218" t="s">
        <v>246</v>
      </c>
      <c r="D218" t="s">
        <v>246</v>
      </c>
      <c r="E218">
        <v>0.81589999999999996</v>
      </c>
      <c r="F218">
        <v>0.85119999999999996</v>
      </c>
    </row>
    <row r="219" spans="1:6" x14ac:dyDescent="0.25">
      <c r="A219" t="str">
        <f t="shared" si="3"/>
        <v/>
      </c>
      <c r="B219" t="s">
        <v>247</v>
      </c>
      <c r="D219" t="s">
        <v>247</v>
      </c>
      <c r="E219">
        <v>0.85429999999999995</v>
      </c>
      <c r="F219">
        <v>0.87380000000000002</v>
      </c>
    </row>
    <row r="220" spans="1:6" x14ac:dyDescent="0.25">
      <c r="A220" t="str">
        <f t="shared" si="3"/>
        <v/>
      </c>
      <c r="B220" t="s">
        <v>248</v>
      </c>
      <c r="D220" t="s">
        <v>248</v>
      </c>
      <c r="E220">
        <v>0.68910000000000005</v>
      </c>
      <c r="F220">
        <v>0.74950000000000006</v>
      </c>
    </row>
    <row r="221" spans="1:6" x14ac:dyDescent="0.25">
      <c r="A221" t="str">
        <f t="shared" si="3"/>
        <v/>
      </c>
      <c r="B221" t="s">
        <v>249</v>
      </c>
      <c r="D221" t="s">
        <v>249</v>
      </c>
      <c r="E221">
        <v>0.58340000000000003</v>
      </c>
      <c r="F221">
        <v>0.69850000000000001</v>
      </c>
    </row>
    <row r="222" spans="1:6" x14ac:dyDescent="0.25">
      <c r="A222" t="str">
        <f t="shared" si="3"/>
        <v/>
      </c>
      <c r="B222" t="s">
        <v>250</v>
      </c>
      <c r="D222" t="s">
        <v>250</v>
      </c>
      <c r="E222">
        <v>0.21590000000000001</v>
      </c>
      <c r="F222">
        <v>0.39410000000000001</v>
      </c>
    </row>
    <row r="223" spans="1:6" x14ac:dyDescent="0.25">
      <c r="A223" t="str">
        <f t="shared" si="3"/>
        <v/>
      </c>
      <c r="B223" t="s">
        <v>251</v>
      </c>
      <c r="D223" t="s">
        <v>251</v>
      </c>
      <c r="E223">
        <v>0.79990000000000006</v>
      </c>
      <c r="F223">
        <v>0.85260000000000002</v>
      </c>
    </row>
    <row r="224" spans="1:6" x14ac:dyDescent="0.25">
      <c r="A224" t="str">
        <f t="shared" si="3"/>
        <v/>
      </c>
      <c r="B224" t="s">
        <v>252</v>
      </c>
      <c r="D224" t="s">
        <v>252</v>
      </c>
      <c r="E224">
        <v>0.69440000000000002</v>
      </c>
      <c r="F224">
        <v>0.6774</v>
      </c>
    </row>
    <row r="225" spans="1:6" x14ac:dyDescent="0.25">
      <c r="A225" t="str">
        <f t="shared" si="3"/>
        <v/>
      </c>
      <c r="B225" t="s">
        <v>253</v>
      </c>
      <c r="D225" t="s">
        <v>253</v>
      </c>
      <c r="E225">
        <v>0.36599999999999999</v>
      </c>
      <c r="F225">
        <v>0.41870000000000002</v>
      </c>
    </row>
    <row r="226" spans="1:6" x14ac:dyDescent="0.25">
      <c r="A226" t="str">
        <f t="shared" si="3"/>
        <v/>
      </c>
      <c r="B226" t="s">
        <v>254</v>
      </c>
      <c r="D226" t="s">
        <v>254</v>
      </c>
      <c r="E226">
        <v>0.66010000000000002</v>
      </c>
      <c r="F226">
        <v>0.69359999999999999</v>
      </c>
    </row>
    <row r="227" spans="1:6" x14ac:dyDescent="0.25">
      <c r="A227" t="str">
        <f t="shared" si="3"/>
        <v/>
      </c>
      <c r="B227" t="s">
        <v>255</v>
      </c>
      <c r="D227" t="s">
        <v>255</v>
      </c>
      <c r="E227">
        <v>0.81820000000000004</v>
      </c>
      <c r="F227">
        <v>0.87190000000000001</v>
      </c>
    </row>
    <row r="228" spans="1:6" x14ac:dyDescent="0.25">
      <c r="A228" t="str">
        <f t="shared" si="3"/>
        <v/>
      </c>
      <c r="B228" t="s">
        <v>256</v>
      </c>
      <c r="D228" t="s">
        <v>256</v>
      </c>
      <c r="E228">
        <v>0.56530000000000002</v>
      </c>
      <c r="F228">
        <v>0.50290000000000001</v>
      </c>
    </row>
    <row r="229" spans="1:6" x14ac:dyDescent="0.25">
      <c r="A229" t="str">
        <f t="shared" si="3"/>
        <v/>
      </c>
      <c r="B229" t="s">
        <v>257</v>
      </c>
      <c r="D229" t="s">
        <v>257</v>
      </c>
      <c r="E229">
        <v>0.59219999999999995</v>
      </c>
      <c r="F229">
        <v>0.71950000000000003</v>
      </c>
    </row>
    <row r="230" spans="1:6" x14ac:dyDescent="0.25">
      <c r="A230" t="str">
        <f t="shared" si="3"/>
        <v/>
      </c>
      <c r="B230" t="s">
        <v>258</v>
      </c>
      <c r="D230" t="s">
        <v>258</v>
      </c>
      <c r="E230">
        <v>0.1938</v>
      </c>
      <c r="F230">
        <v>0.13339999999999999</v>
      </c>
    </row>
    <row r="231" spans="1:6" x14ac:dyDescent="0.25">
      <c r="A231" t="str">
        <f t="shared" si="3"/>
        <v/>
      </c>
      <c r="B231" t="s">
        <v>259</v>
      </c>
      <c r="D231" t="s">
        <v>259</v>
      </c>
      <c r="E231">
        <v>0.18329999999999999</v>
      </c>
      <c r="F231">
        <v>0.31430000000000002</v>
      </c>
    </row>
    <row r="232" spans="1:6" x14ac:dyDescent="0.25">
      <c r="A232" t="str">
        <f t="shared" si="3"/>
        <v/>
      </c>
      <c r="B232" t="s">
        <v>260</v>
      </c>
      <c r="D232" t="s">
        <v>260</v>
      </c>
      <c r="E232">
        <v>0.3926</v>
      </c>
      <c r="F232">
        <v>0.37159999999999999</v>
      </c>
    </row>
    <row r="233" spans="1:6" x14ac:dyDescent="0.25">
      <c r="A233" t="str">
        <f t="shared" si="3"/>
        <v/>
      </c>
      <c r="B233" t="s">
        <v>261</v>
      </c>
      <c r="D233" t="s">
        <v>261</v>
      </c>
      <c r="E233">
        <v>0.3604</v>
      </c>
      <c r="F233">
        <v>0.54600000000000004</v>
      </c>
    </row>
    <row r="234" spans="1:6" x14ac:dyDescent="0.25">
      <c r="A234" t="str">
        <f t="shared" si="3"/>
        <v/>
      </c>
      <c r="B234" t="s">
        <v>262</v>
      </c>
      <c r="D234" t="s">
        <v>262</v>
      </c>
      <c r="E234">
        <v>0.53500000000000003</v>
      </c>
      <c r="F234">
        <v>0.40229999999999999</v>
      </c>
    </row>
    <row r="235" spans="1:6" x14ac:dyDescent="0.25">
      <c r="A235" t="str">
        <f t="shared" si="3"/>
        <v/>
      </c>
      <c r="B235" t="s">
        <v>263</v>
      </c>
      <c r="D235" t="s">
        <v>263</v>
      </c>
      <c r="E235">
        <v>0.80520000000000003</v>
      </c>
      <c r="F235">
        <v>0.65900000000000003</v>
      </c>
    </row>
    <row r="236" spans="1:6" x14ac:dyDescent="0.25">
      <c r="A236" t="str">
        <f t="shared" si="3"/>
        <v/>
      </c>
      <c r="B236" t="s">
        <v>264</v>
      </c>
      <c r="D236" t="s">
        <v>264</v>
      </c>
      <c r="E236">
        <v>0.88929999999999998</v>
      </c>
      <c r="F236">
        <v>0.97089999999999999</v>
      </c>
    </row>
    <row r="237" spans="1:6" x14ac:dyDescent="0.25">
      <c r="A237" t="str">
        <f t="shared" si="3"/>
        <v/>
      </c>
      <c r="B237" t="s">
        <v>265</v>
      </c>
      <c r="D237" t="s">
        <v>265</v>
      </c>
      <c r="E237">
        <v>0.46429999999999999</v>
      </c>
      <c r="F237">
        <v>0.4924</v>
      </c>
    </row>
    <row r="238" spans="1:6" x14ac:dyDescent="0.25">
      <c r="A238" t="str">
        <f t="shared" si="3"/>
        <v/>
      </c>
      <c r="B238" t="s">
        <v>266</v>
      </c>
      <c r="D238" t="s">
        <v>266</v>
      </c>
      <c r="E238">
        <v>0.33929999999999999</v>
      </c>
      <c r="F238">
        <v>0.29609999999999997</v>
      </c>
    </row>
    <row r="239" spans="1:6" x14ac:dyDescent="0.25">
      <c r="A239" t="str">
        <f t="shared" si="3"/>
        <v/>
      </c>
      <c r="B239" t="s">
        <v>267</v>
      </c>
      <c r="D239" t="s">
        <v>267</v>
      </c>
      <c r="E239">
        <v>0.63870000000000005</v>
      </c>
      <c r="F239">
        <v>0.48899999999999999</v>
      </c>
    </row>
    <row r="240" spans="1:6" x14ac:dyDescent="0.25">
      <c r="A240" t="str">
        <f t="shared" si="3"/>
        <v/>
      </c>
      <c r="B240" t="s">
        <v>268</v>
      </c>
      <c r="D240" t="s">
        <v>268</v>
      </c>
      <c r="E240">
        <v>0.60470000000000002</v>
      </c>
      <c r="F240">
        <v>0.59819999999999995</v>
      </c>
    </row>
    <row r="241" spans="1:6" x14ac:dyDescent="0.25">
      <c r="A241" t="str">
        <f t="shared" si="3"/>
        <v/>
      </c>
      <c r="B241" t="s">
        <v>269</v>
      </c>
      <c r="D241" t="s">
        <v>269</v>
      </c>
      <c r="E241">
        <v>0.2732</v>
      </c>
      <c r="F241">
        <v>0.34460000000000002</v>
      </c>
    </row>
    <row r="242" spans="1:6" x14ac:dyDescent="0.25">
      <c r="A242" t="str">
        <f t="shared" si="3"/>
        <v/>
      </c>
      <c r="B242" t="s">
        <v>270</v>
      </c>
      <c r="D242" t="s">
        <v>270</v>
      </c>
      <c r="E242">
        <v>0.52910000000000001</v>
      </c>
      <c r="F242">
        <v>0.47170000000000001</v>
      </c>
    </row>
    <row r="243" spans="1:6" x14ac:dyDescent="0.25">
      <c r="A243" t="str">
        <f t="shared" si="3"/>
        <v/>
      </c>
      <c r="B243" t="s">
        <v>271</v>
      </c>
      <c r="D243" t="s">
        <v>271</v>
      </c>
      <c r="E243">
        <v>0.39369999999999999</v>
      </c>
      <c r="F243">
        <v>0.4209</v>
      </c>
    </row>
    <row r="244" spans="1:6" x14ac:dyDescent="0.25">
      <c r="A244" t="str">
        <f t="shared" si="3"/>
        <v/>
      </c>
      <c r="B244" t="s">
        <v>272</v>
      </c>
      <c r="D244" t="s">
        <v>272</v>
      </c>
      <c r="E244">
        <v>0.2399</v>
      </c>
      <c r="F244">
        <v>0.30980000000000002</v>
      </c>
    </row>
    <row r="245" spans="1:6" x14ac:dyDescent="0.25">
      <c r="A245" t="str">
        <f t="shared" si="3"/>
        <v/>
      </c>
      <c r="B245" t="s">
        <v>273</v>
      </c>
      <c r="D245" t="s">
        <v>273</v>
      </c>
      <c r="E245">
        <v>0.71099999999999997</v>
      </c>
      <c r="F245">
        <v>0.71209999999999996</v>
      </c>
    </row>
    <row r="246" spans="1:6" x14ac:dyDescent="0.25">
      <c r="A246" t="str">
        <f t="shared" si="3"/>
        <v/>
      </c>
      <c r="B246" t="s">
        <v>274</v>
      </c>
      <c r="D246" t="s">
        <v>274</v>
      </c>
      <c r="E246">
        <v>0.25490000000000002</v>
      </c>
      <c r="F246">
        <v>0.255</v>
      </c>
    </row>
    <row r="247" spans="1:6" x14ac:dyDescent="0.25">
      <c r="A247" t="str">
        <f t="shared" si="3"/>
        <v/>
      </c>
      <c r="B247" t="s">
        <v>275</v>
      </c>
      <c r="D247" t="s">
        <v>275</v>
      </c>
      <c r="E247">
        <v>0.18640000000000001</v>
      </c>
      <c r="F247">
        <v>0.51319999999999999</v>
      </c>
    </row>
    <row r="248" spans="1:6" x14ac:dyDescent="0.25">
      <c r="A248" t="str">
        <f t="shared" si="3"/>
        <v/>
      </c>
      <c r="B248" t="s">
        <v>276</v>
      </c>
      <c r="D248" t="s">
        <v>276</v>
      </c>
      <c r="E248">
        <v>0.4763</v>
      </c>
      <c r="F248">
        <v>0.51160000000000005</v>
      </c>
    </row>
    <row r="249" spans="1:6" x14ac:dyDescent="0.25">
      <c r="A249" t="str">
        <f t="shared" si="3"/>
        <v/>
      </c>
      <c r="B249" t="s">
        <v>277</v>
      </c>
      <c r="D249" t="s">
        <v>277</v>
      </c>
      <c r="E249">
        <v>0.62309999999999999</v>
      </c>
      <c r="F249">
        <v>0.70240000000000002</v>
      </c>
    </row>
    <row r="250" spans="1:6" x14ac:dyDescent="0.25">
      <c r="A250" t="str">
        <f t="shared" si="3"/>
        <v/>
      </c>
      <c r="B250" t="s">
        <v>278</v>
      </c>
      <c r="D250" t="s">
        <v>278</v>
      </c>
      <c r="E250">
        <v>0.85650000000000004</v>
      </c>
      <c r="F250">
        <v>0.86899999999999999</v>
      </c>
    </row>
    <row r="251" spans="1:6" x14ac:dyDescent="0.25">
      <c r="A251" t="str">
        <f t="shared" si="3"/>
        <v/>
      </c>
      <c r="B251" t="s">
        <v>279</v>
      </c>
      <c r="D251" t="s">
        <v>279</v>
      </c>
      <c r="E251">
        <v>0.16489999999999999</v>
      </c>
      <c r="F251">
        <v>0.21679999999999999</v>
      </c>
    </row>
    <row r="252" spans="1:6" x14ac:dyDescent="0.25">
      <c r="A252" t="str">
        <f t="shared" si="3"/>
        <v/>
      </c>
      <c r="B252" t="s">
        <v>280</v>
      </c>
      <c r="D252" t="s">
        <v>280</v>
      </c>
      <c r="E252">
        <v>0.45760000000000001</v>
      </c>
      <c r="F252">
        <v>0.5242</v>
      </c>
    </row>
    <row r="253" spans="1:6" x14ac:dyDescent="0.25">
      <c r="A253" t="str">
        <f t="shared" si="3"/>
        <v/>
      </c>
      <c r="B253" t="s">
        <v>281</v>
      </c>
      <c r="D253" t="s">
        <v>281</v>
      </c>
      <c r="E253">
        <v>0.5857</v>
      </c>
      <c r="F253">
        <v>0.55369999999999997</v>
      </c>
    </row>
    <row r="254" spans="1:6" x14ac:dyDescent="0.25">
      <c r="A254" t="str">
        <f t="shared" si="3"/>
        <v/>
      </c>
      <c r="B254" t="s">
        <v>282</v>
      </c>
      <c r="D254" t="s">
        <v>282</v>
      </c>
      <c r="E254">
        <v>0.74009999999999998</v>
      </c>
      <c r="F254">
        <v>0.62319999999999998</v>
      </c>
    </row>
    <row r="255" spans="1:6" x14ac:dyDescent="0.25">
      <c r="A255" t="str">
        <f t="shared" si="3"/>
        <v/>
      </c>
      <c r="B255" t="s">
        <v>283</v>
      </c>
      <c r="D255" t="s">
        <v>283</v>
      </c>
      <c r="E255">
        <v>0.48620000000000002</v>
      </c>
      <c r="F255">
        <v>0.7792</v>
      </c>
    </row>
    <row r="256" spans="1:6" x14ac:dyDescent="0.25">
      <c r="A256" t="str">
        <f t="shared" si="3"/>
        <v/>
      </c>
      <c r="B256" t="s">
        <v>284</v>
      </c>
      <c r="D256" t="s">
        <v>284</v>
      </c>
      <c r="E256">
        <v>0.72609999999999997</v>
      </c>
      <c r="F256">
        <v>0.82179999999999997</v>
      </c>
    </row>
    <row r="257" spans="1:6" x14ac:dyDescent="0.25">
      <c r="A257" t="str">
        <f t="shared" si="3"/>
        <v/>
      </c>
      <c r="B257" t="s">
        <v>285</v>
      </c>
      <c r="D257" t="s">
        <v>285</v>
      </c>
      <c r="E257">
        <v>8.7999999999999995E-2</v>
      </c>
      <c r="F257">
        <v>0.12559999999999999</v>
      </c>
    </row>
    <row r="258" spans="1:6" x14ac:dyDescent="0.25">
      <c r="A258" t="str">
        <f t="shared" si="3"/>
        <v/>
      </c>
      <c r="B258" t="s">
        <v>286</v>
      </c>
      <c r="D258" t="s">
        <v>286</v>
      </c>
      <c r="E258">
        <v>0.4471</v>
      </c>
      <c r="F258">
        <v>0.41439999999999999</v>
      </c>
    </row>
    <row r="259" spans="1:6" x14ac:dyDescent="0.25">
      <c r="A259" t="str">
        <f t="shared" ref="A259:A322" si="4">IF(B259=D259,"","CHECK NAME")</f>
        <v/>
      </c>
      <c r="B259" t="s">
        <v>287</v>
      </c>
      <c r="D259" t="s">
        <v>287</v>
      </c>
      <c r="E259">
        <v>5.4199999999999998E-2</v>
      </c>
      <c r="F259">
        <v>0.1328</v>
      </c>
    </row>
    <row r="260" spans="1:6" x14ac:dyDescent="0.25">
      <c r="A260" t="str">
        <f t="shared" si="4"/>
        <v/>
      </c>
      <c r="B260" t="s">
        <v>288</v>
      </c>
      <c r="D260" t="s">
        <v>288</v>
      </c>
      <c r="E260">
        <v>0.5363</v>
      </c>
      <c r="F260">
        <v>0.48520000000000002</v>
      </c>
    </row>
    <row r="261" spans="1:6" x14ac:dyDescent="0.25">
      <c r="A261" t="str">
        <f t="shared" si="4"/>
        <v/>
      </c>
      <c r="B261" t="s">
        <v>289</v>
      </c>
      <c r="D261" t="s">
        <v>289</v>
      </c>
      <c r="E261">
        <v>0.75739999999999996</v>
      </c>
      <c r="F261">
        <v>0.78800000000000003</v>
      </c>
    </row>
    <row r="262" spans="1:6" x14ac:dyDescent="0.25">
      <c r="A262" t="str">
        <f t="shared" si="4"/>
        <v/>
      </c>
      <c r="B262" t="s">
        <v>290</v>
      </c>
      <c r="D262" t="s">
        <v>290</v>
      </c>
      <c r="E262">
        <v>0.31609999999999999</v>
      </c>
      <c r="F262">
        <v>0.33069999999999999</v>
      </c>
    </row>
    <row r="263" spans="1:6" x14ac:dyDescent="0.25">
      <c r="A263" t="str">
        <f t="shared" si="4"/>
        <v/>
      </c>
      <c r="B263" t="s">
        <v>291</v>
      </c>
      <c r="D263" t="s">
        <v>291</v>
      </c>
      <c r="E263">
        <v>0.1401</v>
      </c>
      <c r="F263">
        <v>0.14710000000000001</v>
      </c>
    </row>
    <row r="264" spans="1:6" x14ac:dyDescent="0.25">
      <c r="A264" t="str">
        <f t="shared" si="4"/>
        <v/>
      </c>
      <c r="B264" t="s">
        <v>292</v>
      </c>
      <c r="D264" t="s">
        <v>292</v>
      </c>
      <c r="E264">
        <v>0.64739999999999998</v>
      </c>
      <c r="F264">
        <v>0.746</v>
      </c>
    </row>
    <row r="265" spans="1:6" x14ac:dyDescent="0.25">
      <c r="A265" t="str">
        <f t="shared" si="4"/>
        <v/>
      </c>
      <c r="B265" t="s">
        <v>293</v>
      </c>
      <c r="D265" t="s">
        <v>293</v>
      </c>
      <c r="E265">
        <v>0.36159999999999998</v>
      </c>
      <c r="F265">
        <v>0.4012</v>
      </c>
    </row>
    <row r="266" spans="1:6" x14ac:dyDescent="0.25">
      <c r="A266" t="str">
        <f t="shared" si="4"/>
        <v/>
      </c>
      <c r="B266" t="s">
        <v>294</v>
      </c>
      <c r="D266" t="s">
        <v>294</v>
      </c>
      <c r="E266">
        <v>0.77190000000000003</v>
      </c>
      <c r="F266">
        <v>0.75870000000000004</v>
      </c>
    </row>
    <row r="267" spans="1:6" x14ac:dyDescent="0.25">
      <c r="A267" t="str">
        <f t="shared" si="4"/>
        <v/>
      </c>
      <c r="B267" t="s">
        <v>295</v>
      </c>
      <c r="D267" t="s">
        <v>295</v>
      </c>
      <c r="E267">
        <v>0.11559999999999999</v>
      </c>
      <c r="F267">
        <v>8.5900000000000004E-2</v>
      </c>
    </row>
    <row r="268" spans="1:6" x14ac:dyDescent="0.25">
      <c r="A268" t="str">
        <f t="shared" si="4"/>
        <v/>
      </c>
      <c r="B268" t="s">
        <v>296</v>
      </c>
      <c r="D268" t="s">
        <v>296</v>
      </c>
      <c r="E268">
        <v>0.3533</v>
      </c>
      <c r="F268">
        <v>0.40660000000000002</v>
      </c>
    </row>
    <row r="269" spans="1:6" x14ac:dyDescent="0.25">
      <c r="A269" t="str">
        <f t="shared" si="4"/>
        <v/>
      </c>
      <c r="B269" t="s">
        <v>297</v>
      </c>
      <c r="D269" t="s">
        <v>297</v>
      </c>
      <c r="E269">
        <v>0.69830000000000003</v>
      </c>
      <c r="F269">
        <v>0.71619999999999995</v>
      </c>
    </row>
    <row r="270" spans="1:6" x14ac:dyDescent="0.25">
      <c r="A270" t="str">
        <f t="shared" si="4"/>
        <v/>
      </c>
      <c r="B270" t="s">
        <v>298</v>
      </c>
      <c r="D270" t="s">
        <v>298</v>
      </c>
      <c r="E270">
        <v>0.69430000000000003</v>
      </c>
      <c r="F270">
        <v>0.65620000000000001</v>
      </c>
    </row>
    <row r="271" spans="1:6" x14ac:dyDescent="0.25">
      <c r="A271" t="str">
        <f t="shared" si="4"/>
        <v/>
      </c>
      <c r="B271" t="s">
        <v>299</v>
      </c>
      <c r="D271" t="s">
        <v>299</v>
      </c>
      <c r="E271">
        <v>0.20050000000000001</v>
      </c>
      <c r="F271">
        <v>0.16320000000000001</v>
      </c>
    </row>
    <row r="272" spans="1:6" x14ac:dyDescent="0.25">
      <c r="A272" t="str">
        <f t="shared" si="4"/>
        <v/>
      </c>
      <c r="B272" t="s">
        <v>300</v>
      </c>
      <c r="D272" t="s">
        <v>300</v>
      </c>
      <c r="E272">
        <v>0.2666</v>
      </c>
      <c r="F272">
        <v>0.35120000000000001</v>
      </c>
    </row>
    <row r="273" spans="1:6" x14ac:dyDescent="0.25">
      <c r="A273" t="str">
        <f t="shared" si="4"/>
        <v/>
      </c>
      <c r="B273" t="s">
        <v>301</v>
      </c>
      <c r="D273" t="s">
        <v>301</v>
      </c>
      <c r="E273">
        <v>9.1200000000000003E-2</v>
      </c>
      <c r="F273">
        <v>0.2341</v>
      </c>
    </row>
    <row r="274" spans="1:6" x14ac:dyDescent="0.25">
      <c r="A274" t="str">
        <f t="shared" si="4"/>
        <v/>
      </c>
      <c r="B274" t="s">
        <v>302</v>
      </c>
      <c r="D274" t="s">
        <v>302</v>
      </c>
      <c r="E274">
        <v>0.5141</v>
      </c>
      <c r="F274">
        <v>0.4466</v>
      </c>
    </row>
    <row r="275" spans="1:6" x14ac:dyDescent="0.25">
      <c r="A275" t="str">
        <f t="shared" si="4"/>
        <v/>
      </c>
      <c r="B275" t="s">
        <v>303</v>
      </c>
      <c r="D275" t="s">
        <v>303</v>
      </c>
      <c r="E275">
        <v>0.56189999999999996</v>
      </c>
      <c r="F275">
        <v>0.82779999999999998</v>
      </c>
    </row>
    <row r="276" spans="1:6" x14ac:dyDescent="0.25">
      <c r="A276" t="str">
        <f t="shared" si="4"/>
        <v/>
      </c>
      <c r="B276" t="s">
        <v>304</v>
      </c>
      <c r="D276" t="s">
        <v>304</v>
      </c>
      <c r="E276">
        <v>0.26140000000000002</v>
      </c>
      <c r="F276">
        <v>0.28560000000000002</v>
      </c>
    </row>
    <row r="277" spans="1:6" x14ac:dyDescent="0.25">
      <c r="A277" t="str">
        <f t="shared" si="4"/>
        <v/>
      </c>
      <c r="B277" t="s">
        <v>305</v>
      </c>
      <c r="D277" t="s">
        <v>305</v>
      </c>
      <c r="E277">
        <v>0.52590000000000003</v>
      </c>
      <c r="F277">
        <v>0.76919999999999999</v>
      </c>
    </row>
    <row r="278" spans="1:6" x14ac:dyDescent="0.25">
      <c r="A278" t="str">
        <f t="shared" si="4"/>
        <v/>
      </c>
      <c r="B278" t="s">
        <v>306</v>
      </c>
      <c r="D278" t="s">
        <v>306</v>
      </c>
      <c r="E278">
        <v>0.26040000000000002</v>
      </c>
      <c r="F278">
        <v>0.30059999999999998</v>
      </c>
    </row>
    <row r="279" spans="1:6" x14ac:dyDescent="0.25">
      <c r="A279" t="str">
        <f t="shared" si="4"/>
        <v/>
      </c>
      <c r="B279" t="s">
        <v>307</v>
      </c>
      <c r="D279" t="s">
        <v>307</v>
      </c>
      <c r="E279">
        <v>0.33439999999999998</v>
      </c>
      <c r="F279">
        <v>0.2707</v>
      </c>
    </row>
    <row r="280" spans="1:6" x14ac:dyDescent="0.25">
      <c r="A280" t="str">
        <f t="shared" si="4"/>
        <v/>
      </c>
      <c r="B280" t="s">
        <v>308</v>
      </c>
      <c r="D280" t="s">
        <v>308</v>
      </c>
      <c r="E280">
        <v>0.76149999999999995</v>
      </c>
      <c r="F280">
        <v>0.71350000000000002</v>
      </c>
    </row>
    <row r="281" spans="1:6" x14ac:dyDescent="0.25">
      <c r="A281" t="str">
        <f t="shared" si="4"/>
        <v/>
      </c>
      <c r="B281" t="s">
        <v>309</v>
      </c>
      <c r="D281" t="s">
        <v>309</v>
      </c>
      <c r="E281">
        <v>0.49830000000000002</v>
      </c>
      <c r="F281">
        <v>0.68879999999999997</v>
      </c>
    </row>
    <row r="282" spans="1:6" x14ac:dyDescent="0.25">
      <c r="A282" t="str">
        <f t="shared" si="4"/>
        <v/>
      </c>
      <c r="B282" t="s">
        <v>310</v>
      </c>
      <c r="D282" t="s">
        <v>310</v>
      </c>
      <c r="E282">
        <v>0.1663</v>
      </c>
      <c r="F282">
        <v>0.2036</v>
      </c>
    </row>
    <row r="283" spans="1:6" x14ac:dyDescent="0.25">
      <c r="A283" t="str">
        <f t="shared" si="4"/>
        <v/>
      </c>
      <c r="B283" t="s">
        <v>311</v>
      </c>
      <c r="D283" t="s">
        <v>311</v>
      </c>
      <c r="E283">
        <v>0.13969999999999999</v>
      </c>
      <c r="F283">
        <v>0.1201</v>
      </c>
    </row>
    <row r="284" spans="1:6" x14ac:dyDescent="0.25">
      <c r="A284" t="str">
        <f t="shared" si="4"/>
        <v/>
      </c>
      <c r="B284" t="s">
        <v>312</v>
      </c>
      <c r="D284" t="s">
        <v>312</v>
      </c>
      <c r="E284">
        <v>0.48010000000000003</v>
      </c>
      <c r="F284">
        <v>0.39929999999999999</v>
      </c>
    </row>
    <row r="285" spans="1:6" x14ac:dyDescent="0.25">
      <c r="A285" t="str">
        <f t="shared" si="4"/>
        <v/>
      </c>
      <c r="B285" t="s">
        <v>313</v>
      </c>
      <c r="D285" t="s">
        <v>313</v>
      </c>
      <c r="E285">
        <v>0.84430000000000005</v>
      </c>
      <c r="F285">
        <v>0.87070000000000003</v>
      </c>
    </row>
    <row r="286" spans="1:6" x14ac:dyDescent="0.25">
      <c r="A286" t="str">
        <f t="shared" si="4"/>
        <v/>
      </c>
      <c r="B286" t="s">
        <v>314</v>
      </c>
      <c r="D286" t="s">
        <v>314</v>
      </c>
      <c r="E286">
        <v>0.85819999999999996</v>
      </c>
      <c r="F286">
        <v>0.86099999999999999</v>
      </c>
    </row>
    <row r="287" spans="1:6" x14ac:dyDescent="0.25">
      <c r="A287" t="str">
        <f t="shared" si="4"/>
        <v/>
      </c>
      <c r="B287" t="s">
        <v>315</v>
      </c>
      <c r="D287" t="s">
        <v>315</v>
      </c>
      <c r="E287">
        <v>0.7681</v>
      </c>
      <c r="F287">
        <v>0.80449999999999999</v>
      </c>
    </row>
    <row r="288" spans="1:6" x14ac:dyDescent="0.25">
      <c r="A288" t="str">
        <f t="shared" si="4"/>
        <v/>
      </c>
      <c r="B288" t="s">
        <v>316</v>
      </c>
      <c r="D288" t="s">
        <v>316</v>
      </c>
      <c r="E288">
        <v>0.93830000000000002</v>
      </c>
      <c r="F288">
        <v>0.96179999999999999</v>
      </c>
    </row>
    <row r="289" spans="1:6" x14ac:dyDescent="0.25">
      <c r="A289" t="str">
        <f t="shared" si="4"/>
        <v/>
      </c>
      <c r="B289" t="s">
        <v>317</v>
      </c>
      <c r="D289" t="s">
        <v>317</v>
      </c>
      <c r="E289">
        <v>0.223</v>
      </c>
      <c r="F289">
        <v>0.29549999999999998</v>
      </c>
    </row>
    <row r="290" spans="1:6" x14ac:dyDescent="0.25">
      <c r="A290" t="str">
        <f t="shared" si="4"/>
        <v/>
      </c>
      <c r="B290" t="s">
        <v>318</v>
      </c>
      <c r="D290" t="s">
        <v>318</v>
      </c>
      <c r="E290">
        <v>0.2029</v>
      </c>
      <c r="F290">
        <v>0.23200000000000001</v>
      </c>
    </row>
    <row r="291" spans="1:6" x14ac:dyDescent="0.25">
      <c r="A291" t="str">
        <f t="shared" si="4"/>
        <v/>
      </c>
      <c r="B291" t="s">
        <v>319</v>
      </c>
      <c r="D291" t="s">
        <v>319</v>
      </c>
      <c r="E291">
        <v>0.11899999999999999</v>
      </c>
      <c r="F291">
        <v>0.15340000000000001</v>
      </c>
    </row>
    <row r="292" spans="1:6" x14ac:dyDescent="0.25">
      <c r="A292" t="str">
        <f t="shared" si="4"/>
        <v/>
      </c>
      <c r="B292" t="s">
        <v>320</v>
      </c>
      <c r="D292" t="s">
        <v>320</v>
      </c>
      <c r="E292">
        <v>0.86250000000000004</v>
      </c>
      <c r="F292">
        <v>0.89700000000000002</v>
      </c>
    </row>
    <row r="293" spans="1:6" x14ac:dyDescent="0.25">
      <c r="A293" t="str">
        <f t="shared" si="4"/>
        <v/>
      </c>
      <c r="B293" t="s">
        <v>321</v>
      </c>
      <c r="D293" t="s">
        <v>321</v>
      </c>
      <c r="E293">
        <v>0.77549999999999997</v>
      </c>
      <c r="F293">
        <v>0.61780000000000002</v>
      </c>
    </row>
    <row r="294" spans="1:6" x14ac:dyDescent="0.25">
      <c r="A294" t="str">
        <f t="shared" si="4"/>
        <v/>
      </c>
      <c r="B294" t="s">
        <v>322</v>
      </c>
      <c r="D294" t="s">
        <v>322</v>
      </c>
      <c r="E294">
        <v>0.23319999999999999</v>
      </c>
      <c r="F294">
        <v>0.26440000000000002</v>
      </c>
    </row>
    <row r="295" spans="1:6" x14ac:dyDescent="0.25">
      <c r="A295" t="str">
        <f t="shared" si="4"/>
        <v/>
      </c>
      <c r="B295" t="s">
        <v>323</v>
      </c>
      <c r="D295" t="s">
        <v>323</v>
      </c>
      <c r="E295">
        <v>0.3266</v>
      </c>
      <c r="F295">
        <v>0.30880000000000002</v>
      </c>
    </row>
    <row r="296" spans="1:6" x14ac:dyDescent="0.25">
      <c r="A296" t="str">
        <f t="shared" si="4"/>
        <v/>
      </c>
      <c r="B296" t="s">
        <v>324</v>
      </c>
      <c r="D296" t="s">
        <v>324</v>
      </c>
      <c r="E296">
        <v>0.59570000000000001</v>
      </c>
      <c r="F296">
        <v>0.59830000000000005</v>
      </c>
    </row>
    <row r="297" spans="1:6" x14ac:dyDescent="0.25">
      <c r="A297" t="str">
        <f t="shared" si="4"/>
        <v/>
      </c>
      <c r="B297" t="s">
        <v>325</v>
      </c>
      <c r="D297" t="s">
        <v>325</v>
      </c>
      <c r="E297">
        <v>0.91690000000000005</v>
      </c>
      <c r="F297">
        <v>0.97319999999999995</v>
      </c>
    </row>
    <row r="298" spans="1:6" x14ac:dyDescent="0.25">
      <c r="A298" t="str">
        <f t="shared" si="4"/>
        <v/>
      </c>
      <c r="B298" t="s">
        <v>326</v>
      </c>
      <c r="D298" t="s">
        <v>326</v>
      </c>
      <c r="E298">
        <v>0.373</v>
      </c>
      <c r="F298">
        <v>0.25469999999999998</v>
      </c>
    </row>
    <row r="299" spans="1:6" x14ac:dyDescent="0.25">
      <c r="A299" t="str">
        <f t="shared" si="4"/>
        <v/>
      </c>
      <c r="B299" t="s">
        <v>327</v>
      </c>
      <c r="D299" t="s">
        <v>327</v>
      </c>
      <c r="E299">
        <v>0.74329999999999996</v>
      </c>
      <c r="F299">
        <v>0.81779999999999997</v>
      </c>
    </row>
    <row r="300" spans="1:6" x14ac:dyDescent="0.25">
      <c r="A300" t="str">
        <f t="shared" si="4"/>
        <v/>
      </c>
      <c r="B300" t="s">
        <v>328</v>
      </c>
      <c r="D300" t="s">
        <v>328</v>
      </c>
      <c r="E300">
        <v>0.2903</v>
      </c>
      <c r="F300">
        <v>0.19359999999999999</v>
      </c>
    </row>
    <row r="301" spans="1:6" x14ac:dyDescent="0.25">
      <c r="A301" t="str">
        <f t="shared" si="4"/>
        <v/>
      </c>
      <c r="B301" t="s">
        <v>329</v>
      </c>
      <c r="D301" t="s">
        <v>329</v>
      </c>
      <c r="E301">
        <v>0.45129999999999998</v>
      </c>
      <c r="F301">
        <v>0.24199999999999999</v>
      </c>
    </row>
    <row r="302" spans="1:6" x14ac:dyDescent="0.25">
      <c r="A302" t="str">
        <f t="shared" si="4"/>
        <v/>
      </c>
      <c r="B302" t="s">
        <v>330</v>
      </c>
      <c r="D302" t="s">
        <v>330</v>
      </c>
      <c r="E302">
        <v>0.25380000000000003</v>
      </c>
      <c r="F302">
        <v>0.31330000000000002</v>
      </c>
    </row>
    <row r="303" spans="1:6" x14ac:dyDescent="0.25">
      <c r="A303" t="str">
        <f t="shared" si="4"/>
        <v/>
      </c>
      <c r="B303" t="s">
        <v>331</v>
      </c>
      <c r="D303" t="s">
        <v>331</v>
      </c>
      <c r="E303">
        <v>0.59330000000000005</v>
      </c>
      <c r="F303">
        <v>0.7006</v>
      </c>
    </row>
    <row r="304" spans="1:6" x14ac:dyDescent="0.25">
      <c r="A304" t="str">
        <f t="shared" si="4"/>
        <v/>
      </c>
      <c r="B304" t="s">
        <v>332</v>
      </c>
      <c r="D304" t="s">
        <v>332</v>
      </c>
      <c r="E304">
        <v>0.5111</v>
      </c>
      <c r="F304">
        <v>0.55600000000000005</v>
      </c>
    </row>
    <row r="305" spans="1:6" x14ac:dyDescent="0.25">
      <c r="A305" t="str">
        <f t="shared" si="4"/>
        <v/>
      </c>
      <c r="B305" t="s">
        <v>333</v>
      </c>
      <c r="D305" t="s">
        <v>333</v>
      </c>
      <c r="E305">
        <v>0.3639</v>
      </c>
      <c r="F305">
        <v>0.20449999999999999</v>
      </c>
    </row>
    <row r="306" spans="1:6" x14ac:dyDescent="0.25">
      <c r="A306" t="str">
        <f t="shared" si="4"/>
        <v/>
      </c>
      <c r="B306" t="s">
        <v>334</v>
      </c>
      <c r="D306" t="s">
        <v>334</v>
      </c>
      <c r="E306">
        <v>0.76700000000000002</v>
      </c>
      <c r="F306">
        <v>0.63919999999999999</v>
      </c>
    </row>
    <row r="307" spans="1:6" x14ac:dyDescent="0.25">
      <c r="A307" t="str">
        <f t="shared" si="4"/>
        <v/>
      </c>
      <c r="B307" t="s">
        <v>335</v>
      </c>
      <c r="D307" t="s">
        <v>335</v>
      </c>
      <c r="E307">
        <v>0.16950000000000001</v>
      </c>
      <c r="F307">
        <v>0.16650000000000001</v>
      </c>
    </row>
    <row r="308" spans="1:6" x14ac:dyDescent="0.25">
      <c r="A308" t="str">
        <f t="shared" si="4"/>
        <v/>
      </c>
      <c r="B308" t="s">
        <v>336</v>
      </c>
      <c r="D308" t="s">
        <v>336</v>
      </c>
      <c r="E308">
        <v>0.3695</v>
      </c>
      <c r="F308">
        <v>0.53790000000000004</v>
      </c>
    </row>
    <row r="309" spans="1:6" x14ac:dyDescent="0.25">
      <c r="A309" t="str">
        <f t="shared" si="4"/>
        <v/>
      </c>
      <c r="B309" t="s">
        <v>337</v>
      </c>
      <c r="D309" t="s">
        <v>337</v>
      </c>
      <c r="E309">
        <v>0.84860000000000002</v>
      </c>
      <c r="F309">
        <v>0.89359999999999995</v>
      </c>
    </row>
    <row r="310" spans="1:6" x14ac:dyDescent="0.25">
      <c r="A310" t="str">
        <f t="shared" si="4"/>
        <v/>
      </c>
      <c r="B310" t="s">
        <v>338</v>
      </c>
      <c r="D310" t="s">
        <v>338</v>
      </c>
      <c r="E310">
        <v>0.51359999999999995</v>
      </c>
      <c r="F310">
        <v>0.80779999999999996</v>
      </c>
    </row>
    <row r="311" spans="1:6" x14ac:dyDescent="0.25">
      <c r="A311" t="str">
        <f t="shared" si="4"/>
        <v/>
      </c>
      <c r="B311" t="s">
        <v>339</v>
      </c>
      <c r="D311" t="s">
        <v>339</v>
      </c>
      <c r="E311">
        <v>0.25469999999999998</v>
      </c>
      <c r="F311">
        <v>0.2316</v>
      </c>
    </row>
    <row r="312" spans="1:6" x14ac:dyDescent="0.25">
      <c r="A312" t="str">
        <f t="shared" si="4"/>
        <v/>
      </c>
      <c r="B312" t="s">
        <v>340</v>
      </c>
      <c r="D312" t="s">
        <v>340</v>
      </c>
      <c r="E312">
        <v>0.28120000000000001</v>
      </c>
      <c r="F312">
        <v>0.38179999999999997</v>
      </c>
    </row>
    <row r="313" spans="1:6" x14ac:dyDescent="0.25">
      <c r="A313" t="str">
        <f t="shared" si="4"/>
        <v/>
      </c>
      <c r="B313" t="s">
        <v>341</v>
      </c>
      <c r="D313" t="s">
        <v>341</v>
      </c>
      <c r="E313">
        <v>0.21609999999999999</v>
      </c>
      <c r="F313">
        <v>0.47760000000000002</v>
      </c>
    </row>
    <row r="314" spans="1:6" x14ac:dyDescent="0.25">
      <c r="A314" t="str">
        <f t="shared" si="4"/>
        <v/>
      </c>
      <c r="B314" t="s">
        <v>342</v>
      </c>
      <c r="D314" t="s">
        <v>342</v>
      </c>
      <c r="E314">
        <v>5.3699999999999998E-2</v>
      </c>
      <c r="F314">
        <v>0.1101</v>
      </c>
    </row>
    <row r="315" spans="1:6" x14ac:dyDescent="0.25">
      <c r="A315" t="str">
        <f t="shared" si="4"/>
        <v/>
      </c>
      <c r="B315" t="s">
        <v>343</v>
      </c>
      <c r="D315" t="s">
        <v>343</v>
      </c>
      <c r="E315">
        <v>0.72350000000000003</v>
      </c>
      <c r="F315">
        <v>0.58909999999999996</v>
      </c>
    </row>
    <row r="316" spans="1:6" x14ac:dyDescent="0.25">
      <c r="A316" t="str">
        <f t="shared" si="4"/>
        <v/>
      </c>
      <c r="B316" t="s">
        <v>344</v>
      </c>
      <c r="D316" t="s">
        <v>344</v>
      </c>
      <c r="E316">
        <v>0.30399999999999999</v>
      </c>
      <c r="F316">
        <v>0.26219999999999999</v>
      </c>
    </row>
    <row r="317" spans="1:6" x14ac:dyDescent="0.25">
      <c r="A317" t="str">
        <f t="shared" si="4"/>
        <v/>
      </c>
      <c r="B317" t="s">
        <v>345</v>
      </c>
      <c r="D317" t="s">
        <v>345</v>
      </c>
      <c r="E317">
        <v>0.43070000000000003</v>
      </c>
      <c r="F317">
        <v>0.53280000000000005</v>
      </c>
    </row>
    <row r="318" spans="1:6" x14ac:dyDescent="0.25">
      <c r="A318" t="str">
        <f t="shared" si="4"/>
        <v/>
      </c>
      <c r="B318" t="s">
        <v>346</v>
      </c>
      <c r="D318" t="s">
        <v>346</v>
      </c>
      <c r="E318">
        <v>0.66590000000000005</v>
      </c>
      <c r="F318">
        <v>0.74229999999999996</v>
      </c>
    </row>
    <row r="319" spans="1:6" x14ac:dyDescent="0.25">
      <c r="A319" t="str">
        <f t="shared" si="4"/>
        <v/>
      </c>
      <c r="B319" t="s">
        <v>347</v>
      </c>
      <c r="D319" t="s">
        <v>347</v>
      </c>
      <c r="E319">
        <v>9.5799999999999996E-2</v>
      </c>
      <c r="F319">
        <v>0.15720000000000001</v>
      </c>
    </row>
    <row r="320" spans="1:6" x14ac:dyDescent="0.25">
      <c r="A320" t="str">
        <f t="shared" si="4"/>
        <v/>
      </c>
      <c r="B320" t="s">
        <v>348</v>
      </c>
      <c r="D320" t="s">
        <v>348</v>
      </c>
      <c r="E320">
        <v>0.53510000000000002</v>
      </c>
      <c r="F320">
        <v>0.497</v>
      </c>
    </row>
    <row r="321" spans="1:6" x14ac:dyDescent="0.25">
      <c r="A321" t="str">
        <f t="shared" si="4"/>
        <v/>
      </c>
      <c r="B321" t="s">
        <v>349</v>
      </c>
      <c r="D321" t="s">
        <v>349</v>
      </c>
      <c r="E321">
        <v>0.42449999999999999</v>
      </c>
      <c r="F321">
        <v>0.39329999999999998</v>
      </c>
    </row>
    <row r="322" spans="1:6" x14ac:dyDescent="0.25">
      <c r="A322" t="str">
        <f t="shared" si="4"/>
        <v/>
      </c>
      <c r="B322" t="s">
        <v>350</v>
      </c>
      <c r="D322" t="s">
        <v>350</v>
      </c>
      <c r="E322">
        <v>0.63160000000000005</v>
      </c>
      <c r="F322">
        <v>0.7278</v>
      </c>
    </row>
    <row r="323" spans="1:6" x14ac:dyDescent="0.25">
      <c r="A323" t="str">
        <f t="shared" ref="A323:A354" si="5">IF(B323=D323,"","CHECK NAME")</f>
        <v/>
      </c>
      <c r="B323" t="s">
        <v>351</v>
      </c>
      <c r="D323" t="s">
        <v>351</v>
      </c>
      <c r="E323">
        <v>0.82320000000000004</v>
      </c>
      <c r="F323">
        <v>0.87790000000000001</v>
      </c>
    </row>
    <row r="324" spans="1:6" x14ac:dyDescent="0.25">
      <c r="A324" t="str">
        <f t="shared" si="5"/>
        <v/>
      </c>
      <c r="B324" t="s">
        <v>352</v>
      </c>
      <c r="D324" t="s">
        <v>352</v>
      </c>
      <c r="E324">
        <v>0.58909999999999996</v>
      </c>
      <c r="F324">
        <v>0.66859999999999997</v>
      </c>
    </row>
    <row r="325" spans="1:6" x14ac:dyDescent="0.25">
      <c r="A325" t="str">
        <f t="shared" si="5"/>
        <v/>
      </c>
      <c r="B325" t="s">
        <v>353</v>
      </c>
      <c r="D325" t="s">
        <v>353</v>
      </c>
      <c r="E325">
        <v>0.20660000000000001</v>
      </c>
      <c r="F325">
        <v>0.26029999999999998</v>
      </c>
    </row>
    <row r="326" spans="1:6" x14ac:dyDescent="0.25">
      <c r="A326" t="str">
        <f t="shared" si="5"/>
        <v/>
      </c>
      <c r="B326" t="s">
        <v>354</v>
      </c>
      <c r="D326" t="s">
        <v>354</v>
      </c>
      <c r="E326">
        <v>0.4118</v>
      </c>
      <c r="F326">
        <v>0.75780000000000003</v>
      </c>
    </row>
    <row r="327" spans="1:6" x14ac:dyDescent="0.25">
      <c r="A327" t="str">
        <f t="shared" si="5"/>
        <v/>
      </c>
      <c r="B327" t="s">
        <v>355</v>
      </c>
      <c r="D327" t="s">
        <v>355</v>
      </c>
      <c r="E327">
        <v>0.38179999999999997</v>
      </c>
      <c r="F327">
        <v>0.37190000000000001</v>
      </c>
    </row>
    <row r="328" spans="1:6" x14ac:dyDescent="0.25">
      <c r="A328" t="str">
        <f t="shared" si="5"/>
        <v/>
      </c>
      <c r="B328" t="s">
        <v>356</v>
      </c>
      <c r="D328" t="s">
        <v>356</v>
      </c>
      <c r="E328">
        <v>0.4854</v>
      </c>
      <c r="F328">
        <v>0.5655</v>
      </c>
    </row>
    <row r="329" spans="1:6" x14ac:dyDescent="0.25">
      <c r="A329" t="str">
        <f t="shared" si="5"/>
        <v/>
      </c>
      <c r="B329" t="s">
        <v>357</v>
      </c>
      <c r="D329" t="s">
        <v>357</v>
      </c>
      <c r="E329">
        <v>0.89119999999999999</v>
      </c>
      <c r="F329">
        <v>0.88249999999999995</v>
      </c>
    </row>
    <row r="330" spans="1:6" x14ac:dyDescent="0.25">
      <c r="A330" t="str">
        <f t="shared" si="5"/>
        <v/>
      </c>
      <c r="B330" t="s">
        <v>358</v>
      </c>
      <c r="D330" t="s">
        <v>358</v>
      </c>
      <c r="E330">
        <v>0.70499999999999996</v>
      </c>
      <c r="F330">
        <v>0.76419999999999999</v>
      </c>
    </row>
    <row r="331" spans="1:6" x14ac:dyDescent="0.25">
      <c r="A331" t="str">
        <f t="shared" si="5"/>
        <v/>
      </c>
      <c r="B331" t="s">
        <v>359</v>
      </c>
      <c r="D331" t="s">
        <v>359</v>
      </c>
      <c r="E331">
        <v>0.86099999999999999</v>
      </c>
      <c r="F331">
        <v>0.84540000000000004</v>
      </c>
    </row>
    <row r="332" spans="1:6" x14ac:dyDescent="0.25">
      <c r="A332" t="str">
        <f t="shared" si="5"/>
        <v/>
      </c>
      <c r="B332" t="s">
        <v>360</v>
      </c>
      <c r="D332" t="s">
        <v>360</v>
      </c>
      <c r="E332">
        <v>0.97619999999999996</v>
      </c>
      <c r="F332">
        <v>0.97609999999999997</v>
      </c>
    </row>
    <row r="333" spans="1:6" x14ac:dyDescent="0.25">
      <c r="A333" t="str">
        <f t="shared" si="5"/>
        <v/>
      </c>
      <c r="B333" t="s">
        <v>361</v>
      </c>
      <c r="D333" t="s">
        <v>361</v>
      </c>
      <c r="E333">
        <v>0.93510000000000004</v>
      </c>
      <c r="F333">
        <v>0.92269999999999996</v>
      </c>
    </row>
    <row r="334" spans="1:6" x14ac:dyDescent="0.25">
      <c r="A334" t="str">
        <f t="shared" si="5"/>
        <v/>
      </c>
      <c r="B334" t="s">
        <v>362</v>
      </c>
      <c r="D334" t="s">
        <v>362</v>
      </c>
      <c r="E334">
        <v>0.16170000000000001</v>
      </c>
      <c r="F334">
        <v>0.32540000000000002</v>
      </c>
    </row>
    <row r="335" spans="1:6" x14ac:dyDescent="0.25">
      <c r="A335" t="str">
        <f t="shared" si="5"/>
        <v/>
      </c>
      <c r="B335" t="s">
        <v>363</v>
      </c>
      <c r="D335" t="s">
        <v>363</v>
      </c>
      <c r="E335">
        <v>0.19689999999999999</v>
      </c>
      <c r="F335">
        <v>0.19320000000000001</v>
      </c>
    </row>
    <row r="336" spans="1:6" x14ac:dyDescent="0.25">
      <c r="A336" t="str">
        <f t="shared" si="5"/>
        <v/>
      </c>
      <c r="B336" t="s">
        <v>364</v>
      </c>
      <c r="D336" t="s">
        <v>364</v>
      </c>
      <c r="E336">
        <v>0.4904</v>
      </c>
      <c r="F336">
        <v>0.51790000000000003</v>
      </c>
    </row>
    <row r="337" spans="1:6" x14ac:dyDescent="0.25">
      <c r="A337" t="str">
        <f t="shared" si="5"/>
        <v/>
      </c>
      <c r="B337" t="s">
        <v>365</v>
      </c>
      <c r="D337" t="s">
        <v>365</v>
      </c>
      <c r="E337">
        <v>0.80449999999999999</v>
      </c>
      <c r="F337">
        <v>0.81669999999999998</v>
      </c>
    </row>
    <row r="338" spans="1:6" x14ac:dyDescent="0.25">
      <c r="A338" t="str">
        <f t="shared" si="5"/>
        <v/>
      </c>
      <c r="B338" t="s">
        <v>366</v>
      </c>
      <c r="D338" t="s">
        <v>366</v>
      </c>
      <c r="E338">
        <v>0.33439999999999998</v>
      </c>
      <c r="F338">
        <v>0.45889999999999997</v>
      </c>
    </row>
    <row r="339" spans="1:6" x14ac:dyDescent="0.25">
      <c r="A339" t="str">
        <f t="shared" si="5"/>
        <v/>
      </c>
      <c r="B339" t="s">
        <v>367</v>
      </c>
      <c r="D339" t="s">
        <v>367</v>
      </c>
      <c r="E339">
        <v>0.3327</v>
      </c>
      <c r="F339">
        <v>0.43890000000000001</v>
      </c>
    </row>
    <row r="340" spans="1:6" x14ac:dyDescent="0.25">
      <c r="A340" t="str">
        <f t="shared" si="5"/>
        <v/>
      </c>
      <c r="B340" t="s">
        <v>368</v>
      </c>
      <c r="D340" t="s">
        <v>368</v>
      </c>
      <c r="E340">
        <v>0.67159999999999997</v>
      </c>
      <c r="F340">
        <v>0.72260000000000002</v>
      </c>
    </row>
    <row r="341" spans="1:6" x14ac:dyDescent="0.25">
      <c r="A341" t="str">
        <f t="shared" si="5"/>
        <v/>
      </c>
      <c r="B341" t="s">
        <v>369</v>
      </c>
      <c r="D341" t="s">
        <v>369</v>
      </c>
      <c r="E341">
        <v>0.25719999999999998</v>
      </c>
      <c r="F341">
        <v>0.2505</v>
      </c>
    </row>
    <row r="342" spans="1:6" x14ac:dyDescent="0.25">
      <c r="A342" t="str">
        <f t="shared" si="5"/>
        <v/>
      </c>
      <c r="B342" t="s">
        <v>370</v>
      </c>
      <c r="D342" t="s">
        <v>370</v>
      </c>
      <c r="E342">
        <v>0.20019999999999999</v>
      </c>
      <c r="F342">
        <v>0.3594</v>
      </c>
    </row>
    <row r="343" spans="1:6" x14ac:dyDescent="0.25">
      <c r="A343" t="str">
        <f t="shared" si="5"/>
        <v/>
      </c>
      <c r="B343" t="s">
        <v>371</v>
      </c>
      <c r="D343" t="s">
        <v>371</v>
      </c>
      <c r="E343">
        <v>0.70109999999999995</v>
      </c>
      <c r="F343">
        <v>0.51700000000000002</v>
      </c>
    </row>
    <row r="344" spans="1:6" x14ac:dyDescent="0.25">
      <c r="A344" t="str">
        <f t="shared" si="5"/>
        <v/>
      </c>
      <c r="B344" t="s">
        <v>372</v>
      </c>
      <c r="D344" t="s">
        <v>372</v>
      </c>
      <c r="E344">
        <v>0.34910000000000002</v>
      </c>
      <c r="F344">
        <v>0.31180000000000002</v>
      </c>
    </row>
    <row r="345" spans="1:6" x14ac:dyDescent="0.25">
      <c r="A345" t="str">
        <f t="shared" si="5"/>
        <v/>
      </c>
      <c r="B345" t="s">
        <v>373</v>
      </c>
      <c r="D345" t="s">
        <v>373</v>
      </c>
      <c r="E345">
        <v>0.70779999999999998</v>
      </c>
      <c r="F345">
        <v>0.78449999999999998</v>
      </c>
    </row>
    <row r="346" spans="1:6" x14ac:dyDescent="0.25">
      <c r="A346" t="str">
        <f t="shared" si="5"/>
        <v/>
      </c>
      <c r="B346" t="s">
        <v>374</v>
      </c>
      <c r="D346" t="s">
        <v>374</v>
      </c>
      <c r="E346">
        <v>0.36059999999999998</v>
      </c>
      <c r="F346">
        <v>0.38140000000000002</v>
      </c>
    </row>
    <row r="347" spans="1:6" x14ac:dyDescent="0.25">
      <c r="A347" t="str">
        <f t="shared" si="5"/>
        <v/>
      </c>
      <c r="B347" t="s">
        <v>375</v>
      </c>
      <c r="D347" t="s">
        <v>375</v>
      </c>
      <c r="E347">
        <v>0.42730000000000001</v>
      </c>
      <c r="F347">
        <v>0.49390000000000001</v>
      </c>
    </row>
    <row r="348" spans="1:6" x14ac:dyDescent="0.25">
      <c r="A348" t="str">
        <f t="shared" si="5"/>
        <v/>
      </c>
      <c r="B348" t="s">
        <v>376</v>
      </c>
      <c r="D348" t="s">
        <v>376</v>
      </c>
      <c r="E348">
        <v>0.9214</v>
      </c>
      <c r="F348">
        <v>0.89859999999999995</v>
      </c>
    </row>
    <row r="349" spans="1:6" x14ac:dyDescent="0.25">
      <c r="A349" t="str">
        <f t="shared" si="5"/>
        <v/>
      </c>
      <c r="B349" t="s">
        <v>377</v>
      </c>
      <c r="D349" t="s">
        <v>377</v>
      </c>
      <c r="E349">
        <v>0.90749999999999997</v>
      </c>
      <c r="F349">
        <v>0.8004</v>
      </c>
    </row>
    <row r="350" spans="1:6" x14ac:dyDescent="0.25">
      <c r="A350" t="str">
        <f t="shared" si="5"/>
        <v/>
      </c>
      <c r="B350" t="s">
        <v>378</v>
      </c>
      <c r="D350" t="s">
        <v>378</v>
      </c>
      <c r="E350">
        <v>0.53269999999999995</v>
      </c>
      <c r="F350">
        <v>0.76280000000000003</v>
      </c>
    </row>
    <row r="351" spans="1:6" x14ac:dyDescent="0.25">
      <c r="A351" t="str">
        <f t="shared" si="5"/>
        <v/>
      </c>
      <c r="B351" t="s">
        <v>379</v>
      </c>
      <c r="D351" t="s">
        <v>379</v>
      </c>
      <c r="E351">
        <v>0.1217</v>
      </c>
      <c r="F351">
        <v>0.28050000000000003</v>
      </c>
    </row>
    <row r="352" spans="1:6" x14ac:dyDescent="0.25">
      <c r="A352" t="str">
        <f t="shared" si="5"/>
        <v/>
      </c>
      <c r="B352" t="s">
        <v>380</v>
      </c>
      <c r="D352" t="s">
        <v>380</v>
      </c>
      <c r="E352">
        <v>0.73799999999999999</v>
      </c>
      <c r="F352">
        <v>0.74719999999999998</v>
      </c>
    </row>
    <row r="353" spans="1:6" x14ac:dyDescent="0.25">
      <c r="A353" t="str">
        <f t="shared" si="5"/>
        <v/>
      </c>
      <c r="B353" t="s">
        <v>381</v>
      </c>
      <c r="D353" t="s">
        <v>381</v>
      </c>
      <c r="E353">
        <v>0.70179999999999998</v>
      </c>
      <c r="F353">
        <v>0.71340000000000003</v>
      </c>
    </row>
    <row r="354" spans="1:6" x14ac:dyDescent="0.25">
      <c r="A354" t="str">
        <f t="shared" si="5"/>
        <v/>
      </c>
      <c r="B354" t="s">
        <v>382</v>
      </c>
      <c r="D354" t="s">
        <v>382</v>
      </c>
      <c r="E354">
        <v>0.30280000000000001</v>
      </c>
      <c r="F354">
        <v>0.3231</v>
      </c>
    </row>
  </sheetData>
  <sortState xmlns:xlrd2="http://schemas.microsoft.com/office/spreadsheetml/2017/richdata2" ref="D2:F354">
    <sortCondition ref="D2:D35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values</vt:lpstr>
      <vt:lpstr>NONCON</vt:lpstr>
      <vt:lpstr>momentum </vt:lpstr>
      <vt:lpstr>t-rank vals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Adam.D t</dc:creator>
  <cp:lastModifiedBy>Adam Davis</cp:lastModifiedBy>
  <dcterms:created xsi:type="dcterms:W3CDTF">2024-03-03T23:26:20Z</dcterms:created>
  <dcterms:modified xsi:type="dcterms:W3CDTF">2025-02-14T21:28:27Z</dcterms:modified>
</cp:coreProperties>
</file>