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j\OneDrive\Desktop\Preseason Values\Old\"/>
    </mc:Choice>
  </mc:AlternateContent>
  <xr:revisionPtr revIDLastSave="0" documentId="13_ncr:1_{DF90B1C4-BBD9-411A-BC4D-E29D25DFFC10}" xr6:coauthVersionLast="47" xr6:coauthVersionMax="47" xr10:uidLastSave="{00000000-0000-0000-0000-000000000000}"/>
  <bookViews>
    <workbookView xWindow="-120" yWindow="-120" windowWidth="29040" windowHeight="15720" xr2:uid="{4814C8B7-9471-4DCA-B27B-ECDC6E153EA7}"/>
  </bookViews>
  <sheets>
    <sheet name="values" sheetId="1" r:id="rId1"/>
    <sheet name="Preseason T-Rank (Source)" sheetId="5" r:id="rId2"/>
    <sheet name="Preseason Kenpom (Source)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2" i="1"/>
  <c r="L7" i="1" l="1"/>
  <c r="O7" i="1" s="1"/>
  <c r="S7" i="1" s="1"/>
  <c r="L5" i="1"/>
  <c r="Q5" i="1" s="1"/>
  <c r="L21" i="1"/>
  <c r="Q21" i="1" s="1"/>
  <c r="L8" i="1"/>
  <c r="O8" i="1" s="1"/>
  <c r="S8" i="1" s="1"/>
  <c r="L18" i="1"/>
  <c r="O18" i="1" s="1"/>
  <c r="S18" i="1" s="1"/>
  <c r="L11" i="1"/>
  <c r="O11" i="1" s="1"/>
  <c r="S11" i="1" s="1"/>
  <c r="L13" i="1"/>
  <c r="O13" i="1" s="1"/>
  <c r="S13" i="1" s="1"/>
  <c r="L10" i="1"/>
  <c r="L12" i="1"/>
  <c r="Q12" i="1" s="1"/>
  <c r="L9" i="1"/>
  <c r="Q9" i="1" s="1"/>
  <c r="L50" i="1"/>
  <c r="O50" i="1" s="1"/>
  <c r="S50" i="1" s="1"/>
  <c r="L42" i="1"/>
  <c r="Q42" i="1" s="1"/>
  <c r="L27" i="1"/>
  <c r="L48" i="1"/>
  <c r="L26" i="1"/>
  <c r="O26" i="1" s="1"/>
  <c r="S26" i="1" s="1"/>
  <c r="L45" i="1"/>
  <c r="Q45" i="1" s="1"/>
  <c r="L6" i="1"/>
  <c r="L20" i="1"/>
  <c r="O20" i="1" s="1"/>
  <c r="S20" i="1" s="1"/>
  <c r="L59" i="1"/>
  <c r="O59" i="1" s="1"/>
  <c r="S59" i="1" s="1"/>
  <c r="L22" i="1"/>
  <c r="Q22" i="1" s="1"/>
  <c r="L25" i="1"/>
  <c r="L3" i="1"/>
  <c r="O3" i="1" s="1"/>
  <c r="S3" i="1" s="1"/>
  <c r="L16" i="1"/>
  <c r="O16" i="1" s="1"/>
  <c r="S16" i="1" s="1"/>
  <c r="L65" i="1"/>
  <c r="L57" i="1"/>
  <c r="O57" i="1" s="1"/>
  <c r="S57" i="1" s="1"/>
  <c r="L4" i="1"/>
  <c r="L33" i="1"/>
  <c r="Q33" i="1" s="1"/>
  <c r="L63" i="1"/>
  <c r="L35" i="1"/>
  <c r="Q35" i="1" s="1"/>
  <c r="L41" i="1"/>
  <c r="O41" i="1" s="1"/>
  <c r="S41" i="1" s="1"/>
  <c r="L23" i="1"/>
  <c r="O23" i="1" s="1"/>
  <c r="S23" i="1" s="1"/>
  <c r="L78" i="1"/>
  <c r="Q78" i="1" s="1"/>
  <c r="L52" i="1"/>
  <c r="Q52" i="1" s="1"/>
  <c r="L14" i="1"/>
  <c r="L44" i="1"/>
  <c r="O44" i="1" s="1"/>
  <c r="S44" i="1" s="1"/>
  <c r="L43" i="1"/>
  <c r="Q43" i="1" s="1"/>
  <c r="L49" i="1"/>
  <c r="O49" i="1" s="1"/>
  <c r="S49" i="1" s="1"/>
  <c r="L85" i="1"/>
  <c r="Q85" i="1" s="1"/>
  <c r="L17" i="1"/>
  <c r="Q17" i="1" s="1"/>
  <c r="L32" i="1"/>
  <c r="O32" i="1" s="1"/>
  <c r="S32" i="1" s="1"/>
  <c r="L19" i="1"/>
  <c r="O19" i="1" s="1"/>
  <c r="S19" i="1" s="1"/>
  <c r="L73" i="1"/>
  <c r="O73" i="1" s="1"/>
  <c r="S73" i="1" s="1"/>
  <c r="L39" i="1"/>
  <c r="O39" i="1" s="1"/>
  <c r="S39" i="1" s="1"/>
  <c r="L61" i="1"/>
  <c r="Q61" i="1" s="1"/>
  <c r="L98" i="1"/>
  <c r="L15" i="1"/>
  <c r="L54" i="1"/>
  <c r="O54" i="1" s="1"/>
  <c r="S54" i="1" s="1"/>
  <c r="L97" i="1"/>
  <c r="Q97" i="1" s="1"/>
  <c r="L56" i="1"/>
  <c r="O56" i="1" s="1"/>
  <c r="S56" i="1" s="1"/>
  <c r="L80" i="1"/>
  <c r="Q80" i="1" s="1"/>
  <c r="L67" i="1"/>
  <c r="Q67" i="1" s="1"/>
  <c r="L40" i="1"/>
  <c r="Q40" i="1" s="1"/>
  <c r="L30" i="1"/>
  <c r="Q30" i="1" s="1"/>
  <c r="L92" i="1"/>
  <c r="O92" i="1" s="1"/>
  <c r="S92" i="1" s="1"/>
  <c r="L77" i="1"/>
  <c r="O77" i="1" s="1"/>
  <c r="S77" i="1" s="1"/>
  <c r="L115" i="1"/>
  <c r="Q115" i="1" s="1"/>
  <c r="L79" i="1"/>
  <c r="Q79" i="1" s="1"/>
  <c r="L90" i="1"/>
  <c r="Q90" i="1" s="1"/>
  <c r="L82" i="1"/>
  <c r="O82" i="1" s="1"/>
  <c r="S82" i="1" s="1"/>
  <c r="L130" i="1"/>
  <c r="Q130" i="1" s="1"/>
  <c r="L58" i="1"/>
  <c r="O58" i="1" s="1"/>
  <c r="S58" i="1" s="1"/>
  <c r="L46" i="1"/>
  <c r="L62" i="1"/>
  <c r="Q62" i="1" s="1"/>
  <c r="L37" i="1"/>
  <c r="L83" i="1"/>
  <c r="O83" i="1" s="1"/>
  <c r="S83" i="1" s="1"/>
  <c r="L53" i="1"/>
  <c r="O53" i="1" s="1"/>
  <c r="S53" i="1" s="1"/>
  <c r="L24" i="1"/>
  <c r="O24" i="1" s="1"/>
  <c r="S24" i="1" s="1"/>
  <c r="L99" i="1"/>
  <c r="Q99" i="1" s="1"/>
  <c r="L51" i="1"/>
  <c r="L28" i="1"/>
  <c r="L88" i="1"/>
  <c r="L113" i="1"/>
  <c r="Q113" i="1" s="1"/>
  <c r="L74" i="1"/>
  <c r="Q74" i="1" s="1"/>
  <c r="L38" i="1"/>
  <c r="L47" i="1"/>
  <c r="L112" i="1"/>
  <c r="Q112" i="1" s="1"/>
  <c r="L109" i="1"/>
  <c r="L75" i="1"/>
  <c r="O75" i="1" s="1"/>
  <c r="S75" i="1" s="1"/>
  <c r="L105" i="1"/>
  <c r="O105" i="1" s="1"/>
  <c r="S105" i="1" s="1"/>
  <c r="L81" i="1"/>
  <c r="Q81" i="1" s="1"/>
  <c r="L72" i="1"/>
  <c r="Q72" i="1" s="1"/>
  <c r="L69" i="1"/>
  <c r="Q69" i="1" s="1"/>
  <c r="L111" i="1"/>
  <c r="O111" i="1" s="1"/>
  <c r="S111" i="1" s="1"/>
  <c r="L36" i="1"/>
  <c r="Q36" i="1" s="1"/>
  <c r="L64" i="1"/>
  <c r="O64" i="1" s="1"/>
  <c r="S64" i="1" s="1"/>
  <c r="L93" i="1"/>
  <c r="L60" i="1"/>
  <c r="Q60" i="1" s="1"/>
  <c r="L121" i="1"/>
  <c r="Q121" i="1" s="1"/>
  <c r="L151" i="1"/>
  <c r="Q151" i="1" s="1"/>
  <c r="L89" i="1"/>
  <c r="Q89" i="1" s="1"/>
  <c r="L55" i="1"/>
  <c r="O55" i="1" s="1"/>
  <c r="S55" i="1" s="1"/>
  <c r="L102" i="1"/>
  <c r="Q102" i="1" s="1"/>
  <c r="L101" i="1"/>
  <c r="Q101" i="1" s="1"/>
  <c r="L91" i="1"/>
  <c r="Q91" i="1" s="1"/>
  <c r="L171" i="1"/>
  <c r="O171" i="1" s="1"/>
  <c r="S171" i="1" s="1"/>
  <c r="L165" i="1"/>
  <c r="Q165" i="1" s="1"/>
  <c r="L94" i="1"/>
  <c r="O94" i="1" s="1"/>
  <c r="S94" i="1" s="1"/>
  <c r="L68" i="1"/>
  <c r="Q68" i="1" s="1"/>
  <c r="L71" i="1"/>
  <c r="Q71" i="1" s="1"/>
  <c r="L29" i="1"/>
  <c r="Q29" i="1" s="1"/>
  <c r="L34" i="1"/>
  <c r="O34" i="1" s="1"/>
  <c r="S34" i="1" s="1"/>
  <c r="L87" i="1"/>
  <c r="O87" i="1" s="1"/>
  <c r="S87" i="1" s="1"/>
  <c r="L125" i="1"/>
  <c r="O125" i="1" s="1"/>
  <c r="S125" i="1" s="1"/>
  <c r="L31" i="1"/>
  <c r="L106" i="1"/>
  <c r="Q106" i="1" s="1"/>
  <c r="L95" i="1"/>
  <c r="Q95" i="1" s="1"/>
  <c r="L123" i="1"/>
  <c r="O123" i="1" s="1"/>
  <c r="S123" i="1" s="1"/>
  <c r="L188" i="1"/>
  <c r="Q188" i="1" s="1"/>
  <c r="L135" i="1"/>
  <c r="O135" i="1" s="1"/>
  <c r="S135" i="1" s="1"/>
  <c r="L150" i="1"/>
  <c r="Q150" i="1" s="1"/>
  <c r="L118" i="1"/>
  <c r="Q118" i="1" s="1"/>
  <c r="L127" i="1"/>
  <c r="Q127" i="1" s="1"/>
  <c r="L149" i="1"/>
  <c r="L140" i="1"/>
  <c r="O140" i="1" s="1"/>
  <c r="S140" i="1" s="1"/>
  <c r="L86" i="1"/>
  <c r="O86" i="1" s="1"/>
  <c r="S86" i="1" s="1"/>
  <c r="L169" i="1"/>
  <c r="L96" i="1"/>
  <c r="Q96" i="1" s="1"/>
  <c r="L136" i="1"/>
  <c r="Q136" i="1" s="1"/>
  <c r="L122" i="1"/>
  <c r="O122" i="1" s="1"/>
  <c r="S122" i="1" s="1"/>
  <c r="L187" i="1"/>
  <c r="Q187" i="1" s="1"/>
  <c r="L137" i="1"/>
  <c r="O137" i="1" s="1"/>
  <c r="S137" i="1" s="1"/>
  <c r="L178" i="1"/>
  <c r="L119" i="1"/>
  <c r="Q119" i="1" s="1"/>
  <c r="L262" i="1"/>
  <c r="O262" i="1" s="1"/>
  <c r="S262" i="1" s="1"/>
  <c r="L107" i="1"/>
  <c r="O107" i="1" s="1"/>
  <c r="S107" i="1" s="1"/>
  <c r="L176" i="1"/>
  <c r="Q176" i="1" s="1"/>
  <c r="L144" i="1"/>
  <c r="O144" i="1" s="1"/>
  <c r="S144" i="1" s="1"/>
  <c r="L163" i="1"/>
  <c r="Q163" i="1" s="1"/>
  <c r="L100" i="1"/>
  <c r="L182" i="1"/>
  <c r="Q182" i="1" s="1"/>
  <c r="L117" i="1"/>
  <c r="O117" i="1" s="1"/>
  <c r="S117" i="1" s="1"/>
  <c r="L103" i="1"/>
  <c r="Q103" i="1" s="1"/>
  <c r="L126" i="1"/>
  <c r="O126" i="1" s="1"/>
  <c r="S126" i="1" s="1"/>
  <c r="L155" i="1"/>
  <c r="Q155" i="1" s="1"/>
  <c r="L132" i="1"/>
  <c r="Q132" i="1" s="1"/>
  <c r="L114" i="1"/>
  <c r="O114" i="1" s="1"/>
  <c r="S114" i="1" s="1"/>
  <c r="L195" i="1"/>
  <c r="O195" i="1" s="1"/>
  <c r="S195" i="1" s="1"/>
  <c r="L164" i="1"/>
  <c r="O164" i="1" s="1"/>
  <c r="S164" i="1" s="1"/>
  <c r="L108" i="1"/>
  <c r="O108" i="1" s="1"/>
  <c r="S108" i="1" s="1"/>
  <c r="L66" i="1"/>
  <c r="L116" i="1"/>
  <c r="Q116" i="1" s="1"/>
  <c r="L216" i="1"/>
  <c r="O216" i="1" s="1"/>
  <c r="S216" i="1" s="1"/>
  <c r="L104" i="1"/>
  <c r="O104" i="1" s="1"/>
  <c r="S104" i="1" s="1"/>
  <c r="L124" i="1"/>
  <c r="Q124" i="1" s="1"/>
  <c r="L154" i="1"/>
  <c r="O154" i="1" s="1"/>
  <c r="S154" i="1" s="1"/>
  <c r="L138" i="1"/>
  <c r="Q138" i="1" s="1"/>
  <c r="L177" i="1"/>
  <c r="Q177" i="1" s="1"/>
  <c r="L189" i="1"/>
  <c r="O189" i="1" s="1"/>
  <c r="S189" i="1" s="1"/>
  <c r="L84" i="1"/>
  <c r="O84" i="1" s="1"/>
  <c r="S84" i="1" s="1"/>
  <c r="L139" i="1"/>
  <c r="Q139" i="1" s="1"/>
  <c r="L197" i="1"/>
  <c r="O197" i="1" s="1"/>
  <c r="S197" i="1" s="1"/>
  <c r="L128" i="1"/>
  <c r="Q128" i="1" s="1"/>
  <c r="L110" i="1"/>
  <c r="L153" i="1"/>
  <c r="O153" i="1" s="1"/>
  <c r="S153" i="1" s="1"/>
  <c r="L156" i="1"/>
  <c r="O156" i="1" s="1"/>
  <c r="S156" i="1" s="1"/>
  <c r="L157" i="1"/>
  <c r="Q157" i="1" s="1"/>
  <c r="L192" i="1"/>
  <c r="O192" i="1" s="1"/>
  <c r="S192" i="1" s="1"/>
  <c r="L181" i="1"/>
  <c r="Q181" i="1" s="1"/>
  <c r="L70" i="1"/>
  <c r="L243" i="1"/>
  <c r="O243" i="1" s="1"/>
  <c r="S243" i="1" s="1"/>
  <c r="L201" i="1"/>
  <c r="O201" i="1" s="1"/>
  <c r="S201" i="1" s="1"/>
  <c r="L76" i="1"/>
  <c r="O76" i="1" s="1"/>
  <c r="S76" i="1" s="1"/>
  <c r="L213" i="1"/>
  <c r="O213" i="1" s="1"/>
  <c r="S213" i="1" s="1"/>
  <c r="L174" i="1"/>
  <c r="L206" i="1"/>
  <c r="L133" i="1"/>
  <c r="O133" i="1" s="1"/>
  <c r="S133" i="1" s="1"/>
  <c r="L205" i="1"/>
  <c r="O205" i="1" s="1"/>
  <c r="S205" i="1" s="1"/>
  <c r="L173" i="1"/>
  <c r="Q173" i="1" s="1"/>
  <c r="L159" i="1"/>
  <c r="O159" i="1" s="1"/>
  <c r="S159" i="1" s="1"/>
  <c r="L161" i="1"/>
  <c r="Q161" i="1" s="1"/>
  <c r="L129" i="1"/>
  <c r="Q129" i="1" s="1"/>
  <c r="L143" i="1"/>
  <c r="O143" i="1" s="1"/>
  <c r="S143" i="1" s="1"/>
  <c r="L223" i="1"/>
  <c r="Q223" i="1" s="1"/>
  <c r="L168" i="1"/>
  <c r="O168" i="1" s="1"/>
  <c r="S168" i="1" s="1"/>
  <c r="L179" i="1"/>
  <c r="O179" i="1" s="1"/>
  <c r="S179" i="1" s="1"/>
  <c r="L131" i="1"/>
  <c r="Q131" i="1" s="1"/>
  <c r="L203" i="1"/>
  <c r="Q203" i="1" s="1"/>
  <c r="L200" i="1"/>
  <c r="O200" i="1" s="1"/>
  <c r="S200" i="1" s="1"/>
  <c r="L180" i="1"/>
  <c r="O180" i="1" s="1"/>
  <c r="S180" i="1" s="1"/>
  <c r="L147" i="1"/>
  <c r="Q147" i="1" s="1"/>
  <c r="L166" i="1"/>
  <c r="O166" i="1" s="1"/>
  <c r="S166" i="1" s="1"/>
  <c r="L162" i="1"/>
  <c r="Q162" i="1" s="1"/>
  <c r="L191" i="1"/>
  <c r="Q191" i="1" s="1"/>
  <c r="L253" i="1"/>
  <c r="O253" i="1" s="1"/>
  <c r="S253" i="1" s="1"/>
  <c r="L246" i="1"/>
  <c r="Q246" i="1" s="1"/>
  <c r="L172" i="1"/>
  <c r="O172" i="1" s="1"/>
  <c r="S172" i="1" s="1"/>
  <c r="L183" i="1"/>
  <c r="O183" i="1" s="1"/>
  <c r="S183" i="1" s="1"/>
  <c r="L142" i="1"/>
  <c r="Q142" i="1" s="1"/>
  <c r="L204" i="1"/>
  <c r="Q204" i="1" s="1"/>
  <c r="L238" i="1"/>
  <c r="O238" i="1" s="1"/>
  <c r="S238" i="1" s="1"/>
  <c r="L233" i="1"/>
  <c r="L237" i="1"/>
  <c r="Q237" i="1" s="1"/>
  <c r="L198" i="1"/>
  <c r="O198" i="1" s="1"/>
  <c r="S198" i="1" s="1"/>
  <c r="L202" i="1"/>
  <c r="Q202" i="1" s="1"/>
  <c r="L148" i="1"/>
  <c r="L152" i="1"/>
  <c r="O152" i="1" s="1"/>
  <c r="S152" i="1" s="1"/>
  <c r="L141" i="1"/>
  <c r="O141" i="1" s="1"/>
  <c r="S141" i="1" s="1"/>
  <c r="L146" i="1"/>
  <c r="O146" i="1" s="1"/>
  <c r="S146" i="1" s="1"/>
  <c r="L160" i="1"/>
  <c r="O160" i="1" s="1"/>
  <c r="S160" i="1" s="1"/>
  <c r="L184" i="1"/>
  <c r="Q184" i="1" s="1"/>
  <c r="L145" i="1"/>
  <c r="Q145" i="1" s="1"/>
  <c r="L185" i="1"/>
  <c r="O185" i="1" s="1"/>
  <c r="S185" i="1" s="1"/>
  <c r="L196" i="1"/>
  <c r="O196" i="1" s="1"/>
  <c r="S196" i="1" s="1"/>
  <c r="L227" i="1"/>
  <c r="Q227" i="1" s="1"/>
  <c r="L251" i="1"/>
  <c r="O251" i="1" s="1"/>
  <c r="S251" i="1" s="1"/>
  <c r="L158" i="1"/>
  <c r="L170" i="1"/>
  <c r="Q170" i="1" s="1"/>
  <c r="L120" i="1"/>
  <c r="O120" i="1" s="1"/>
  <c r="S120" i="1" s="1"/>
  <c r="L208" i="1"/>
  <c r="O208" i="1" s="1"/>
  <c r="S208" i="1" s="1"/>
  <c r="L221" i="1"/>
  <c r="O221" i="1" s="1"/>
  <c r="S221" i="1" s="1"/>
  <c r="L258" i="1"/>
  <c r="O258" i="1" s="1"/>
  <c r="S258" i="1" s="1"/>
  <c r="L265" i="1"/>
  <c r="Q265" i="1" s="1"/>
  <c r="L217" i="1"/>
  <c r="L231" i="1"/>
  <c r="O231" i="1" s="1"/>
  <c r="S231" i="1" s="1"/>
  <c r="L264" i="1"/>
  <c r="O264" i="1" s="1"/>
  <c r="S264" i="1" s="1"/>
  <c r="L194" i="1"/>
  <c r="Q194" i="1" s="1"/>
  <c r="L232" i="1"/>
  <c r="O232" i="1" s="1"/>
  <c r="S232" i="1" s="1"/>
  <c r="L248" i="1"/>
  <c r="Q248" i="1" s="1"/>
  <c r="L190" i="1"/>
  <c r="Q190" i="1" s="1"/>
  <c r="L199" i="1"/>
  <c r="Q199" i="1" s="1"/>
  <c r="L289" i="1"/>
  <c r="O289" i="1" s="1"/>
  <c r="S289" i="1" s="1"/>
  <c r="L186" i="1"/>
  <c r="O186" i="1" s="1"/>
  <c r="S186" i="1" s="1"/>
  <c r="L247" i="1"/>
  <c r="O247" i="1" s="1"/>
  <c r="S247" i="1" s="1"/>
  <c r="L226" i="1"/>
  <c r="Q226" i="1" s="1"/>
  <c r="L287" i="1"/>
  <c r="Q287" i="1" s="1"/>
  <c r="L278" i="1"/>
  <c r="O278" i="1" s="1"/>
  <c r="S278" i="1" s="1"/>
  <c r="L244" i="1"/>
  <c r="O244" i="1" s="1"/>
  <c r="S244" i="1" s="1"/>
  <c r="L275" i="1"/>
  <c r="Q275" i="1" s="1"/>
  <c r="L255" i="1"/>
  <c r="O255" i="1" s="1"/>
  <c r="S255" i="1" s="1"/>
  <c r="L167" i="1"/>
  <c r="L279" i="1"/>
  <c r="Q279" i="1" s="1"/>
  <c r="L212" i="1"/>
  <c r="Q212" i="1" s="1"/>
  <c r="L228" i="1"/>
  <c r="O228" i="1" s="1"/>
  <c r="S228" i="1" s="1"/>
  <c r="L222" i="1"/>
  <c r="O222" i="1" s="1"/>
  <c r="S222" i="1" s="1"/>
  <c r="L239" i="1"/>
  <c r="O239" i="1" s="1"/>
  <c r="S239" i="1" s="1"/>
  <c r="L286" i="1"/>
  <c r="Q286" i="1" s="1"/>
  <c r="L270" i="1"/>
  <c r="Q270" i="1" s="1"/>
  <c r="L296" i="1"/>
  <c r="O296" i="1" s="1"/>
  <c r="S296" i="1" s="1"/>
  <c r="L282" i="1"/>
  <c r="O282" i="1" s="1"/>
  <c r="S282" i="1" s="1"/>
  <c r="L249" i="1"/>
  <c r="Q249" i="1" s="1"/>
  <c r="L215" i="1"/>
  <c r="O215" i="1" s="1"/>
  <c r="S215" i="1" s="1"/>
  <c r="L261" i="1"/>
  <c r="L134" i="1"/>
  <c r="Q134" i="1" s="1"/>
  <c r="L234" i="1"/>
  <c r="O234" i="1" s="1"/>
  <c r="S234" i="1" s="1"/>
  <c r="L211" i="1"/>
  <c r="O211" i="1" s="1"/>
  <c r="S211" i="1" s="1"/>
  <c r="L210" i="1"/>
  <c r="L219" i="1"/>
  <c r="O219" i="1" s="1"/>
  <c r="S219" i="1" s="1"/>
  <c r="L298" i="1"/>
  <c r="Q298" i="1" s="1"/>
  <c r="L236" i="1"/>
  <c r="Q236" i="1" s="1"/>
  <c r="L242" i="1"/>
  <c r="O242" i="1" s="1"/>
  <c r="S242" i="1" s="1"/>
  <c r="L313" i="1"/>
  <c r="Q313" i="1" s="1"/>
  <c r="L297" i="1"/>
  <c r="Q297" i="1" s="1"/>
  <c r="L225" i="1"/>
  <c r="O225" i="1" s="1"/>
  <c r="S225" i="1" s="1"/>
  <c r="L266" i="1"/>
  <c r="L274" i="1"/>
  <c r="L284" i="1"/>
  <c r="O284" i="1" s="1"/>
  <c r="S284" i="1" s="1"/>
  <c r="L257" i="1"/>
  <c r="O257" i="1" s="1"/>
  <c r="S257" i="1" s="1"/>
  <c r="L260" i="1"/>
  <c r="O260" i="1" s="1"/>
  <c r="S260" i="1" s="1"/>
  <c r="L229" i="1"/>
  <c r="O229" i="1" s="1"/>
  <c r="S229" i="1" s="1"/>
  <c r="L277" i="1"/>
  <c r="Q277" i="1" s="1"/>
  <c r="L241" i="1"/>
  <c r="L254" i="1"/>
  <c r="O254" i="1" s="1"/>
  <c r="S254" i="1" s="1"/>
  <c r="L252" i="1"/>
  <c r="L267" i="1"/>
  <c r="Q267" i="1" s="1"/>
  <c r="L209" i="1"/>
  <c r="O209" i="1" s="1"/>
  <c r="S209" i="1" s="1"/>
  <c r="L224" i="1"/>
  <c r="Q224" i="1" s="1"/>
  <c r="L218" i="1"/>
  <c r="Q218" i="1" s="1"/>
  <c r="L273" i="1"/>
  <c r="O273" i="1" s="1"/>
  <c r="S273" i="1" s="1"/>
  <c r="L288" i="1"/>
  <c r="O288" i="1" s="1"/>
  <c r="S288" i="1" s="1"/>
  <c r="L307" i="1"/>
  <c r="Q307" i="1" s="1"/>
  <c r="L293" i="1"/>
  <c r="L305" i="1"/>
  <c r="Q305" i="1" s="1"/>
  <c r="L327" i="1"/>
  <c r="Q327" i="1" s="1"/>
  <c r="L285" i="1"/>
  <c r="O285" i="1" s="1"/>
  <c r="S285" i="1" s="1"/>
  <c r="L280" i="1"/>
  <c r="O280" i="1" s="1"/>
  <c r="S280" i="1" s="1"/>
  <c r="L317" i="1"/>
  <c r="Q317" i="1" s="1"/>
  <c r="L235" i="1"/>
  <c r="O235" i="1" s="1"/>
  <c r="S235" i="1" s="1"/>
  <c r="L292" i="1"/>
  <c r="Q292" i="1" s="1"/>
  <c r="L331" i="1"/>
  <c r="Q331" i="1" s="1"/>
  <c r="L306" i="1"/>
  <c r="O306" i="1" s="1"/>
  <c r="S306" i="1" s="1"/>
  <c r="L291" i="1"/>
  <c r="O291" i="1" s="1"/>
  <c r="S291" i="1" s="1"/>
  <c r="L310" i="1"/>
  <c r="O310" i="1" s="1"/>
  <c r="S310" i="1" s="1"/>
  <c r="L329" i="1"/>
  <c r="O329" i="1" s="1"/>
  <c r="S329" i="1" s="1"/>
  <c r="L281" i="1"/>
  <c r="L175" i="1"/>
  <c r="Q175" i="1" s="1"/>
  <c r="L272" i="1"/>
  <c r="O272" i="1" s="1"/>
  <c r="S272" i="1" s="1"/>
  <c r="L283" i="1"/>
  <c r="Q283" i="1" s="1"/>
  <c r="L256" i="1"/>
  <c r="Q256" i="1" s="1"/>
  <c r="L342" i="1"/>
  <c r="O342" i="1" s="1"/>
  <c r="S342" i="1" s="1"/>
  <c r="L276" i="1"/>
  <c r="Q276" i="1" s="1"/>
  <c r="L335" i="1"/>
  <c r="Q335" i="1" s="1"/>
  <c r="L263" i="1"/>
  <c r="O263" i="1" s="1"/>
  <c r="S263" i="1" s="1"/>
  <c r="L320" i="1"/>
  <c r="O320" i="1" s="1"/>
  <c r="S320" i="1" s="1"/>
  <c r="L207" i="1"/>
  <c r="O207" i="1" s="1"/>
  <c r="S207" i="1" s="1"/>
  <c r="L271" i="1"/>
  <c r="Q271" i="1" s="1"/>
  <c r="L220" i="1"/>
  <c r="Q220" i="1" s="1"/>
  <c r="L341" i="1"/>
  <c r="Q341" i="1" s="1"/>
  <c r="L314" i="1"/>
  <c r="L259" i="1"/>
  <c r="Q259" i="1" s="1"/>
  <c r="L290" i="1"/>
  <c r="Q290" i="1" s="1"/>
  <c r="L299" i="1"/>
  <c r="O299" i="1" s="1"/>
  <c r="S299" i="1" s="1"/>
  <c r="L336" i="1"/>
  <c r="Q336" i="1" s="1"/>
  <c r="L301" i="1"/>
  <c r="Q301" i="1" s="1"/>
  <c r="L344" i="1"/>
  <c r="O344" i="1" s="1"/>
  <c r="S344" i="1" s="1"/>
  <c r="L295" i="1"/>
  <c r="Q295" i="1" s="1"/>
  <c r="L214" i="1"/>
  <c r="O214" i="1" s="1"/>
  <c r="S214" i="1" s="1"/>
  <c r="L308" i="1"/>
  <c r="O308" i="1" s="1"/>
  <c r="S308" i="1" s="1"/>
  <c r="L325" i="1"/>
  <c r="Q325" i="1" s="1"/>
  <c r="L343" i="1"/>
  <c r="Q343" i="1" s="1"/>
  <c r="L321" i="1"/>
  <c r="O321" i="1" s="1"/>
  <c r="S321" i="1" s="1"/>
  <c r="L328" i="1"/>
  <c r="O328" i="1" s="1"/>
  <c r="S328" i="1" s="1"/>
  <c r="L312" i="1"/>
  <c r="Q312" i="1" s="1"/>
  <c r="L309" i="1"/>
  <c r="O309" i="1" s="1"/>
  <c r="S309" i="1" s="1"/>
  <c r="L322" i="1"/>
  <c r="Q322" i="1" s="1"/>
  <c r="L245" i="1"/>
  <c r="Q245" i="1" s="1"/>
  <c r="L250" i="1"/>
  <c r="O250" i="1" s="1"/>
  <c r="S250" i="1" s="1"/>
  <c r="L339" i="1"/>
  <c r="O339" i="1" s="1"/>
  <c r="S339" i="1" s="1"/>
  <c r="L302" i="1"/>
  <c r="O302" i="1" s="1"/>
  <c r="S302" i="1" s="1"/>
  <c r="L193" i="1"/>
  <c r="O193" i="1" s="1"/>
  <c r="S193" i="1" s="1"/>
  <c r="L268" i="1"/>
  <c r="L304" i="1"/>
  <c r="L269" i="1"/>
  <c r="O269" i="1" s="1"/>
  <c r="S269" i="1" s="1"/>
  <c r="L334" i="1"/>
  <c r="O334" i="1" s="1"/>
  <c r="S334" i="1" s="1"/>
  <c r="L318" i="1"/>
  <c r="Q318" i="1" s="1"/>
  <c r="L349" i="1"/>
  <c r="Q349" i="1" s="1"/>
  <c r="L354" i="1"/>
  <c r="Q354" i="1" s="1"/>
  <c r="L333" i="1"/>
  <c r="Q333" i="1" s="1"/>
  <c r="L350" i="1"/>
  <c r="O350" i="1" s="1"/>
  <c r="S350" i="1" s="1"/>
  <c r="L319" i="1"/>
  <c r="Q319" i="1" s="1"/>
  <c r="L362" i="1"/>
  <c r="O362" i="1" s="1"/>
  <c r="S362" i="1" s="1"/>
  <c r="L240" i="1"/>
  <c r="O240" i="1" s="1"/>
  <c r="S240" i="1" s="1"/>
  <c r="L230" i="1"/>
  <c r="Q230" i="1" s="1"/>
  <c r="L294" i="1"/>
  <c r="Q294" i="1" s="1"/>
  <c r="L348" i="1"/>
  <c r="O348" i="1" s="1"/>
  <c r="S348" i="1" s="1"/>
  <c r="L360" i="1"/>
  <c r="Q360" i="1" s="1"/>
  <c r="L300" i="1"/>
  <c r="Q300" i="1" s="1"/>
  <c r="L338" i="1"/>
  <c r="O338" i="1" s="1"/>
  <c r="S338" i="1" s="1"/>
  <c r="L316" i="1"/>
  <c r="Q316" i="1" s="1"/>
  <c r="L311" i="1"/>
  <c r="Q311" i="1" s="1"/>
  <c r="L340" i="1"/>
  <c r="O340" i="1" s="1"/>
  <c r="S340" i="1" s="1"/>
  <c r="L346" i="1"/>
  <c r="O346" i="1" s="1"/>
  <c r="S346" i="1" s="1"/>
  <c r="L326" i="1"/>
  <c r="O326" i="1" s="1"/>
  <c r="S326" i="1" s="1"/>
  <c r="L358" i="1"/>
  <c r="O358" i="1" s="1"/>
  <c r="S358" i="1" s="1"/>
  <c r="L303" i="1"/>
  <c r="Q303" i="1" s="1"/>
  <c r="L323" i="1"/>
  <c r="Q323" i="1" s="1"/>
  <c r="L332" i="1"/>
  <c r="O332" i="1" s="1"/>
  <c r="S332" i="1" s="1"/>
  <c r="L357" i="1"/>
  <c r="O357" i="1" s="1"/>
  <c r="S357" i="1" s="1"/>
  <c r="L353" i="1"/>
  <c r="Q353" i="1" s="1"/>
  <c r="L345" i="1"/>
  <c r="O345" i="1" s="1"/>
  <c r="S345" i="1" s="1"/>
  <c r="L351" i="1"/>
  <c r="Q351" i="1" s="1"/>
  <c r="L355" i="1"/>
  <c r="Q355" i="1" s="1"/>
  <c r="L330" i="1"/>
  <c r="O330" i="1" s="1"/>
  <c r="S330" i="1" s="1"/>
  <c r="L315" i="1"/>
  <c r="O315" i="1" s="1"/>
  <c r="S315" i="1" s="1"/>
  <c r="L337" i="1"/>
  <c r="Q337" i="1" s="1"/>
  <c r="L324" i="1"/>
  <c r="O324" i="1" s="1"/>
  <c r="S324" i="1" s="1"/>
  <c r="L352" i="1"/>
  <c r="Q352" i="1" s="1"/>
  <c r="L347" i="1"/>
  <c r="Q347" i="1" s="1"/>
  <c r="L363" i="1"/>
  <c r="O363" i="1" s="1"/>
  <c r="S363" i="1" s="1"/>
  <c r="L359" i="1"/>
  <c r="O359" i="1" s="1"/>
  <c r="S359" i="1" s="1"/>
  <c r="L356" i="1"/>
  <c r="Q356" i="1" s="1"/>
  <c r="L365" i="1"/>
  <c r="Q365" i="1" s="1"/>
  <c r="L361" i="1"/>
  <c r="Q361" i="1" s="1"/>
  <c r="L364" i="1"/>
  <c r="Q364" i="1" s="1"/>
  <c r="L2" i="1"/>
  <c r="O2" i="1" s="1"/>
  <c r="S2" i="1" s="1"/>
  <c r="O182" i="1" l="1"/>
  <c r="S182" i="1" s="1"/>
  <c r="O106" i="1"/>
  <c r="S106" i="1" s="1"/>
  <c r="O14" i="1"/>
  <c r="S14" i="1" s="1"/>
  <c r="O206" i="1"/>
  <c r="S206" i="1" s="1"/>
  <c r="O98" i="1"/>
  <c r="S98" i="1" s="1"/>
  <c r="O314" i="1"/>
  <c r="S314" i="1" s="1"/>
  <c r="O74" i="1"/>
  <c r="S74" i="1" s="1"/>
  <c r="O22" i="1"/>
  <c r="S22" i="1" s="1"/>
  <c r="O298" i="1"/>
  <c r="S298" i="1" s="1"/>
  <c r="O226" i="1"/>
  <c r="S226" i="1" s="1"/>
  <c r="O136" i="1"/>
  <c r="S136" i="1" s="1"/>
  <c r="O70" i="1"/>
  <c r="S70" i="1" s="1"/>
  <c r="O286" i="1"/>
  <c r="S286" i="1" s="1"/>
  <c r="O62" i="1"/>
  <c r="S62" i="1" s="1"/>
  <c r="O364" i="1"/>
  <c r="S364" i="1" s="1"/>
  <c r="O194" i="1"/>
  <c r="S194" i="1" s="1"/>
  <c r="O118" i="1"/>
  <c r="S118" i="1" s="1"/>
  <c r="O124" i="1"/>
  <c r="S124" i="1" s="1"/>
  <c r="O274" i="1"/>
  <c r="S274" i="1" s="1"/>
  <c r="O190" i="1"/>
  <c r="S190" i="1" s="1"/>
  <c r="O112" i="1"/>
  <c r="S112" i="1" s="1"/>
  <c r="O52" i="1"/>
  <c r="S52" i="1" s="1"/>
  <c r="O130" i="1"/>
  <c r="S130" i="1" s="1"/>
  <c r="O290" i="1"/>
  <c r="S290" i="1" s="1"/>
  <c r="O40" i="1"/>
  <c r="S40" i="1" s="1"/>
  <c r="O256" i="1"/>
  <c r="S256" i="1" s="1"/>
  <c r="O170" i="1"/>
  <c r="S170" i="1" s="1"/>
  <c r="O100" i="1"/>
  <c r="S100" i="1" s="1"/>
  <c r="O28" i="1"/>
  <c r="S28" i="1" s="1"/>
  <c r="O148" i="1"/>
  <c r="S148" i="1" s="1"/>
  <c r="O142" i="1"/>
  <c r="S142" i="1" s="1"/>
  <c r="O10" i="1"/>
  <c r="S10" i="1" s="1"/>
  <c r="O347" i="1"/>
  <c r="S347" i="1" s="1"/>
  <c r="O335" i="1"/>
  <c r="S335" i="1" s="1"/>
  <c r="O323" i="1"/>
  <c r="S323" i="1" s="1"/>
  <c r="O311" i="1"/>
  <c r="S311" i="1" s="1"/>
  <c r="O287" i="1"/>
  <c r="S287" i="1" s="1"/>
  <c r="O275" i="1"/>
  <c r="S275" i="1" s="1"/>
  <c r="O227" i="1"/>
  <c r="S227" i="1" s="1"/>
  <c r="O203" i="1"/>
  <c r="S203" i="1" s="1"/>
  <c r="O191" i="1"/>
  <c r="S191" i="1" s="1"/>
  <c r="O167" i="1"/>
  <c r="S167" i="1" s="1"/>
  <c r="O155" i="1"/>
  <c r="S155" i="1" s="1"/>
  <c r="O131" i="1"/>
  <c r="S131" i="1" s="1"/>
  <c r="O119" i="1"/>
  <c r="S119" i="1" s="1"/>
  <c r="O95" i="1"/>
  <c r="S95" i="1" s="1"/>
  <c r="O71" i="1"/>
  <c r="S71" i="1" s="1"/>
  <c r="O47" i="1"/>
  <c r="S47" i="1" s="1"/>
  <c r="O35" i="1"/>
  <c r="S35" i="1" s="1"/>
  <c r="O322" i="1"/>
  <c r="S322" i="1" s="1"/>
  <c r="O333" i="1"/>
  <c r="S333" i="1" s="1"/>
  <c r="O297" i="1"/>
  <c r="S297" i="1" s="1"/>
  <c r="O261" i="1"/>
  <c r="S261" i="1" s="1"/>
  <c r="O249" i="1"/>
  <c r="S249" i="1" s="1"/>
  <c r="O237" i="1"/>
  <c r="S237" i="1" s="1"/>
  <c r="O177" i="1"/>
  <c r="S177" i="1" s="1"/>
  <c r="O165" i="1"/>
  <c r="S165" i="1" s="1"/>
  <c r="O129" i="1"/>
  <c r="S129" i="1" s="1"/>
  <c r="O93" i="1"/>
  <c r="S93" i="1" s="1"/>
  <c r="O81" i="1"/>
  <c r="S81" i="1" s="1"/>
  <c r="O69" i="1"/>
  <c r="S69" i="1" s="1"/>
  <c r="O45" i="1"/>
  <c r="S45" i="1" s="1"/>
  <c r="O33" i="1"/>
  <c r="S33" i="1" s="1"/>
  <c r="O21" i="1"/>
  <c r="S21" i="1" s="1"/>
  <c r="O9" i="1"/>
  <c r="S9" i="1" s="1"/>
  <c r="O202" i="1"/>
  <c r="S202" i="1" s="1"/>
  <c r="O356" i="1"/>
  <c r="S356" i="1" s="1"/>
  <c r="O248" i="1"/>
  <c r="S248" i="1" s="1"/>
  <c r="O236" i="1"/>
  <c r="S236" i="1" s="1"/>
  <c r="O224" i="1"/>
  <c r="S224" i="1" s="1"/>
  <c r="O212" i="1"/>
  <c r="S212" i="1" s="1"/>
  <c r="O188" i="1"/>
  <c r="S188" i="1" s="1"/>
  <c r="O176" i="1"/>
  <c r="S176" i="1" s="1"/>
  <c r="O128" i="1"/>
  <c r="S128" i="1" s="1"/>
  <c r="O116" i="1"/>
  <c r="S116" i="1" s="1"/>
  <c r="O80" i="1"/>
  <c r="S80" i="1" s="1"/>
  <c r="O68" i="1"/>
  <c r="S68" i="1" s="1"/>
  <c r="O355" i="1"/>
  <c r="S355" i="1" s="1"/>
  <c r="O343" i="1"/>
  <c r="S343" i="1" s="1"/>
  <c r="O331" i="1"/>
  <c r="S331" i="1" s="1"/>
  <c r="O319" i="1"/>
  <c r="S319" i="1" s="1"/>
  <c r="O307" i="1"/>
  <c r="S307" i="1" s="1"/>
  <c r="O295" i="1"/>
  <c r="S295" i="1" s="1"/>
  <c r="O283" i="1"/>
  <c r="S283" i="1" s="1"/>
  <c r="O271" i="1"/>
  <c r="S271" i="1" s="1"/>
  <c r="O259" i="1"/>
  <c r="S259" i="1" s="1"/>
  <c r="O223" i="1"/>
  <c r="S223" i="1" s="1"/>
  <c r="O199" i="1"/>
  <c r="S199" i="1" s="1"/>
  <c r="O187" i="1"/>
  <c r="S187" i="1" s="1"/>
  <c r="O175" i="1"/>
  <c r="S175" i="1" s="1"/>
  <c r="O163" i="1"/>
  <c r="S163" i="1" s="1"/>
  <c r="O151" i="1"/>
  <c r="S151" i="1" s="1"/>
  <c r="O139" i="1"/>
  <c r="S139" i="1" s="1"/>
  <c r="O127" i="1"/>
  <c r="S127" i="1" s="1"/>
  <c r="O115" i="1"/>
  <c r="S115" i="1" s="1"/>
  <c r="O103" i="1"/>
  <c r="S103" i="1" s="1"/>
  <c r="O91" i="1"/>
  <c r="S91" i="1" s="1"/>
  <c r="O79" i="1"/>
  <c r="S79" i="1" s="1"/>
  <c r="O67" i="1"/>
  <c r="S67" i="1" s="1"/>
  <c r="O43" i="1"/>
  <c r="S43" i="1" s="1"/>
  <c r="O31" i="1"/>
  <c r="S31" i="1" s="1"/>
  <c r="O178" i="1"/>
  <c r="S178" i="1" s="1"/>
  <c r="O354" i="1"/>
  <c r="S354" i="1" s="1"/>
  <c r="O318" i="1"/>
  <c r="S318" i="1" s="1"/>
  <c r="O294" i="1"/>
  <c r="S294" i="1" s="1"/>
  <c r="O270" i="1"/>
  <c r="S270" i="1" s="1"/>
  <c r="O246" i="1"/>
  <c r="S246" i="1" s="1"/>
  <c r="O210" i="1"/>
  <c r="S210" i="1" s="1"/>
  <c r="O174" i="1"/>
  <c r="S174" i="1" s="1"/>
  <c r="O162" i="1"/>
  <c r="S162" i="1" s="1"/>
  <c r="O150" i="1"/>
  <c r="S150" i="1" s="1"/>
  <c r="O138" i="1"/>
  <c r="S138" i="1" s="1"/>
  <c r="O102" i="1"/>
  <c r="S102" i="1" s="1"/>
  <c r="O90" i="1"/>
  <c r="S90" i="1" s="1"/>
  <c r="O78" i="1"/>
  <c r="S78" i="1" s="1"/>
  <c r="O66" i="1"/>
  <c r="S66" i="1" s="1"/>
  <c r="O42" i="1"/>
  <c r="S42" i="1" s="1"/>
  <c r="O30" i="1"/>
  <c r="S30" i="1" s="1"/>
  <c r="O6" i="1"/>
  <c r="S6" i="1" s="1"/>
  <c r="O365" i="1"/>
  <c r="S365" i="1" s="1"/>
  <c r="O353" i="1"/>
  <c r="S353" i="1" s="1"/>
  <c r="O341" i="1"/>
  <c r="S341" i="1" s="1"/>
  <c r="O317" i="1"/>
  <c r="S317" i="1" s="1"/>
  <c r="O305" i="1"/>
  <c r="S305" i="1" s="1"/>
  <c r="O293" i="1"/>
  <c r="S293" i="1" s="1"/>
  <c r="O281" i="1"/>
  <c r="S281" i="1" s="1"/>
  <c r="O245" i="1"/>
  <c r="S245" i="1" s="1"/>
  <c r="O233" i="1"/>
  <c r="S233" i="1" s="1"/>
  <c r="O173" i="1"/>
  <c r="S173" i="1" s="1"/>
  <c r="O161" i="1"/>
  <c r="S161" i="1" s="1"/>
  <c r="O149" i="1"/>
  <c r="S149" i="1" s="1"/>
  <c r="O113" i="1"/>
  <c r="S113" i="1" s="1"/>
  <c r="O101" i="1"/>
  <c r="S101" i="1" s="1"/>
  <c r="O89" i="1"/>
  <c r="S89" i="1" s="1"/>
  <c r="O65" i="1"/>
  <c r="S65" i="1" s="1"/>
  <c r="O29" i="1"/>
  <c r="S29" i="1" s="1"/>
  <c r="O17" i="1"/>
  <c r="S17" i="1" s="1"/>
  <c r="O5" i="1"/>
  <c r="S5" i="1" s="1"/>
  <c r="O352" i="1"/>
  <c r="S352" i="1" s="1"/>
  <c r="O316" i="1"/>
  <c r="S316" i="1" s="1"/>
  <c r="O304" i="1"/>
  <c r="S304" i="1" s="1"/>
  <c r="O268" i="1"/>
  <c r="S268" i="1" s="1"/>
  <c r="O220" i="1"/>
  <c r="S220" i="1" s="1"/>
  <c r="O184" i="1"/>
  <c r="S184" i="1" s="1"/>
  <c r="O88" i="1"/>
  <c r="S88" i="1" s="1"/>
  <c r="O4" i="1"/>
  <c r="S4" i="1" s="1"/>
  <c r="O46" i="1"/>
  <c r="S46" i="1" s="1"/>
  <c r="O292" i="1"/>
  <c r="S292" i="1" s="1"/>
  <c r="O351" i="1"/>
  <c r="S351" i="1" s="1"/>
  <c r="O327" i="1"/>
  <c r="S327" i="1" s="1"/>
  <c r="O303" i="1"/>
  <c r="S303" i="1" s="1"/>
  <c r="O279" i="1"/>
  <c r="S279" i="1" s="1"/>
  <c r="O267" i="1"/>
  <c r="S267" i="1" s="1"/>
  <c r="O147" i="1"/>
  <c r="S147" i="1" s="1"/>
  <c r="O99" i="1"/>
  <c r="S99" i="1" s="1"/>
  <c r="O63" i="1"/>
  <c r="S63" i="1" s="1"/>
  <c r="O51" i="1"/>
  <c r="S51" i="1" s="1"/>
  <c r="O27" i="1"/>
  <c r="S27" i="1" s="1"/>
  <c r="O15" i="1"/>
  <c r="S15" i="1" s="1"/>
  <c r="O266" i="1"/>
  <c r="S266" i="1" s="1"/>
  <c r="O230" i="1"/>
  <c r="S230" i="1" s="1"/>
  <c r="O218" i="1"/>
  <c r="S218" i="1" s="1"/>
  <c r="O158" i="1"/>
  <c r="S158" i="1" s="1"/>
  <c r="O134" i="1"/>
  <c r="S134" i="1" s="1"/>
  <c r="O110" i="1"/>
  <c r="S110" i="1" s="1"/>
  <c r="O38" i="1"/>
  <c r="S38" i="1" s="1"/>
  <c r="O361" i="1"/>
  <c r="S361" i="1" s="1"/>
  <c r="O349" i="1"/>
  <c r="S349" i="1" s="1"/>
  <c r="O337" i="1"/>
  <c r="S337" i="1" s="1"/>
  <c r="O325" i="1"/>
  <c r="S325" i="1" s="1"/>
  <c r="O313" i="1"/>
  <c r="S313" i="1" s="1"/>
  <c r="O301" i="1"/>
  <c r="S301" i="1" s="1"/>
  <c r="O277" i="1"/>
  <c r="S277" i="1" s="1"/>
  <c r="O265" i="1"/>
  <c r="S265" i="1" s="1"/>
  <c r="O241" i="1"/>
  <c r="S241" i="1" s="1"/>
  <c r="O217" i="1"/>
  <c r="S217" i="1" s="1"/>
  <c r="O181" i="1"/>
  <c r="S181" i="1" s="1"/>
  <c r="O169" i="1"/>
  <c r="S169" i="1" s="1"/>
  <c r="O157" i="1"/>
  <c r="S157" i="1" s="1"/>
  <c r="O145" i="1"/>
  <c r="S145" i="1" s="1"/>
  <c r="O121" i="1"/>
  <c r="S121" i="1" s="1"/>
  <c r="O109" i="1"/>
  <c r="S109" i="1" s="1"/>
  <c r="O97" i="1"/>
  <c r="S97" i="1" s="1"/>
  <c r="O85" i="1"/>
  <c r="S85" i="1" s="1"/>
  <c r="O61" i="1"/>
  <c r="S61" i="1" s="1"/>
  <c r="O37" i="1"/>
  <c r="S37" i="1" s="1"/>
  <c r="O25" i="1"/>
  <c r="S25" i="1" s="1"/>
  <c r="O360" i="1"/>
  <c r="S360" i="1" s="1"/>
  <c r="O336" i="1"/>
  <c r="S336" i="1" s="1"/>
  <c r="O312" i="1"/>
  <c r="S312" i="1" s="1"/>
  <c r="O300" i="1"/>
  <c r="S300" i="1" s="1"/>
  <c r="O276" i="1"/>
  <c r="S276" i="1" s="1"/>
  <c r="O252" i="1"/>
  <c r="S252" i="1" s="1"/>
  <c r="O204" i="1"/>
  <c r="S204" i="1" s="1"/>
  <c r="O132" i="1"/>
  <c r="S132" i="1" s="1"/>
  <c r="O96" i="1"/>
  <c r="S96" i="1" s="1"/>
  <c r="O72" i="1"/>
  <c r="S72" i="1" s="1"/>
  <c r="O60" i="1"/>
  <c r="S60" i="1" s="1"/>
  <c r="O48" i="1"/>
  <c r="S48" i="1" s="1"/>
  <c r="O36" i="1"/>
  <c r="S36" i="1" s="1"/>
  <c r="O12" i="1"/>
  <c r="S12" i="1" s="1"/>
  <c r="Q10" i="1"/>
  <c r="Q93" i="1"/>
  <c r="Q314" i="1"/>
  <c r="Q178" i="1"/>
  <c r="Q109" i="1"/>
  <c r="Q304" i="1"/>
  <c r="Q174" i="1"/>
  <c r="Q88" i="1"/>
  <c r="Q281" i="1"/>
  <c r="Q169" i="1"/>
  <c r="Q66" i="1"/>
  <c r="Q274" i="1"/>
  <c r="Q167" i="1"/>
  <c r="Q51" i="1"/>
  <c r="Q268" i="1"/>
  <c r="Q158" i="1"/>
  <c r="Q48" i="1"/>
  <c r="Q261" i="1"/>
  <c r="Q31" i="1"/>
  <c r="Q241" i="1"/>
  <c r="Q149" i="1"/>
  <c r="Q233" i="1"/>
  <c r="Q25" i="1"/>
  <c r="Q217" i="1"/>
  <c r="Q206" i="1"/>
  <c r="Q98" i="1"/>
  <c r="Q4" i="1"/>
  <c r="Q358" i="1"/>
  <c r="Q239" i="1"/>
  <c r="Q179" i="1"/>
  <c r="Q362" i="1"/>
  <c r="Q214" i="1"/>
  <c r="Q310" i="1"/>
  <c r="Q186" i="1"/>
  <c r="Q146" i="1"/>
  <c r="Q168" i="1"/>
  <c r="Q164" i="1"/>
  <c r="Q53" i="1"/>
  <c r="Q73" i="1"/>
  <c r="Q20" i="1"/>
  <c r="Q315" i="1"/>
  <c r="Q346" i="1"/>
  <c r="Q339" i="1"/>
  <c r="Q320" i="1"/>
  <c r="Q291" i="1"/>
  <c r="Q288" i="1"/>
  <c r="Q257" i="1"/>
  <c r="Q211" i="1"/>
  <c r="Q228" i="1"/>
  <c r="Q289" i="1"/>
  <c r="Q208" i="1"/>
  <c r="Q141" i="1"/>
  <c r="Q201" i="1"/>
  <c r="Q84" i="1"/>
  <c r="Q195" i="1"/>
  <c r="Q107" i="1"/>
  <c r="Q34" i="1"/>
  <c r="Q83" i="1"/>
  <c r="Q19" i="1"/>
  <c r="Q210" i="1"/>
  <c r="Q344" i="1"/>
  <c r="Q120" i="1"/>
  <c r="Q152" i="1"/>
  <c r="Q253" i="1"/>
  <c r="Q143" i="1"/>
  <c r="Q243" i="1"/>
  <c r="Q189" i="1"/>
  <c r="Q114" i="1"/>
  <c r="Q262" i="1"/>
  <c r="Q293" i="1"/>
  <c r="Q340" i="1"/>
  <c r="Q306" i="1"/>
  <c r="Q338" i="1"/>
  <c r="Q255" i="1"/>
  <c r="Q192" i="1"/>
  <c r="Q135" i="1"/>
  <c r="Q94" i="1"/>
  <c r="Q58" i="1"/>
  <c r="Q57" i="1"/>
  <c r="Q7" i="1"/>
  <c r="Q2" i="1"/>
  <c r="Q263" i="1"/>
  <c r="Q234" i="1"/>
  <c r="Q299" i="1"/>
  <c r="Q235" i="1"/>
  <c r="Q232" i="1"/>
  <c r="Q159" i="1"/>
  <c r="Q154" i="1"/>
  <c r="Q64" i="1"/>
  <c r="Q350" i="1"/>
  <c r="Q284" i="1"/>
  <c r="Q209" i="1"/>
  <c r="Q166" i="1"/>
  <c r="Q357" i="1"/>
  <c r="Q282" i="1"/>
  <c r="Q264" i="1"/>
  <c r="Q196" i="1"/>
  <c r="Q180" i="1"/>
  <c r="Q205" i="1"/>
  <c r="Q156" i="1"/>
  <c r="Q104" i="1"/>
  <c r="Q117" i="1"/>
  <c r="Q122" i="1"/>
  <c r="Q123" i="1"/>
  <c r="Q171" i="1"/>
  <c r="Q111" i="1"/>
  <c r="Q82" i="1"/>
  <c r="Q54" i="1"/>
  <c r="Q44" i="1"/>
  <c r="Q16" i="1"/>
  <c r="Q50" i="1"/>
  <c r="Q330" i="1"/>
  <c r="Q273" i="1"/>
  <c r="Q309" i="1"/>
  <c r="Q225" i="1"/>
  <c r="Q198" i="1"/>
  <c r="Q137" i="1"/>
  <c r="Q49" i="1"/>
  <c r="Q359" i="1"/>
  <c r="Q334" i="1"/>
  <c r="Q328" i="1"/>
  <c r="Q280" i="1"/>
  <c r="Q244" i="1"/>
  <c r="Q363" i="1"/>
  <c r="Q332" i="1"/>
  <c r="Q348" i="1"/>
  <c r="Q269" i="1"/>
  <c r="Q321" i="1"/>
  <c r="Q272" i="1"/>
  <c r="Q285" i="1"/>
  <c r="Q254" i="1"/>
  <c r="Q242" i="1"/>
  <c r="Q296" i="1"/>
  <c r="Q278" i="1"/>
  <c r="Q231" i="1"/>
  <c r="Q185" i="1"/>
  <c r="Q238" i="1"/>
  <c r="Q200" i="1"/>
  <c r="Q133" i="1"/>
  <c r="Q153" i="1"/>
  <c r="Q216" i="1"/>
  <c r="Q250" i="1"/>
  <c r="Q345" i="1"/>
  <c r="Q342" i="1"/>
  <c r="Q215" i="1"/>
  <c r="Q251" i="1"/>
  <c r="Q126" i="1"/>
  <c r="Q56" i="1"/>
  <c r="Q252" i="1"/>
  <c r="Q229" i="1"/>
  <c r="Q247" i="1"/>
  <c r="Q258" i="1"/>
  <c r="Q183" i="1"/>
  <c r="Q213" i="1"/>
  <c r="Q197" i="1"/>
  <c r="Q144" i="1"/>
  <c r="Q86" i="1"/>
  <c r="Q125" i="1"/>
  <c r="Q55" i="1"/>
  <c r="Q105" i="1"/>
  <c r="Q24" i="1"/>
  <c r="Q77" i="1"/>
  <c r="Q39" i="1"/>
  <c r="Q23" i="1"/>
  <c r="Q59" i="1"/>
  <c r="Q13" i="1"/>
  <c r="Q27" i="1"/>
  <c r="Q324" i="1"/>
  <c r="Q240" i="1"/>
  <c r="Q193" i="1"/>
  <c r="Q308" i="1"/>
  <c r="Q329" i="1"/>
  <c r="Q219" i="1"/>
  <c r="Q160" i="1"/>
  <c r="Q108" i="1"/>
  <c r="Q326" i="1"/>
  <c r="Q302" i="1"/>
  <c r="Q207" i="1"/>
  <c r="Q260" i="1"/>
  <c r="Q222" i="1"/>
  <c r="Q221" i="1"/>
  <c r="Q172" i="1"/>
  <c r="Q76" i="1"/>
  <c r="Q140" i="1"/>
  <c r="Q87" i="1"/>
  <c r="Q75" i="1"/>
  <c r="Q92" i="1"/>
  <c r="Q41" i="1"/>
  <c r="Q11" i="1"/>
  <c r="Q32" i="1"/>
  <c r="Q8" i="1"/>
  <c r="Q110" i="1"/>
  <c r="Q70" i="1"/>
  <c r="Q47" i="1"/>
  <c r="Q28" i="1"/>
  <c r="Q6" i="1"/>
  <c r="Q63" i="1"/>
  <c r="Q46" i="1"/>
  <c r="Q148" i="1"/>
  <c r="Q65" i="1"/>
  <c r="Q3" i="1"/>
  <c r="Q266" i="1"/>
  <c r="Q38" i="1"/>
  <c r="Q100" i="1"/>
  <c r="Q15" i="1"/>
  <c r="Q37" i="1"/>
  <c r="Q14" i="1"/>
  <c r="Q18" i="1"/>
  <c r="Q26" i="1"/>
  <c r="M339" i="1"/>
  <c r="M263" i="1"/>
  <c r="M29" i="1"/>
  <c r="M340" i="1"/>
  <c r="M212" i="1"/>
  <c r="M141" i="1"/>
  <c r="M201" i="1"/>
  <c r="M84" i="1"/>
  <c r="M195" i="1"/>
  <c r="M107" i="1"/>
  <c r="M149" i="1"/>
  <c r="M34" i="1"/>
  <c r="M315" i="1"/>
  <c r="M211" i="1"/>
  <c r="M307" i="1"/>
  <c r="M234" i="1"/>
  <c r="M152" i="1"/>
  <c r="M262" i="1"/>
  <c r="M37" i="1"/>
  <c r="M291" i="1"/>
  <c r="M208" i="1"/>
  <c r="M250" i="1"/>
  <c r="M120" i="1"/>
  <c r="M121" i="1"/>
  <c r="M295" i="1"/>
  <c r="M330" i="1"/>
  <c r="M199" i="1"/>
  <c r="M127" i="1"/>
  <c r="M288" i="1"/>
  <c r="M223" i="1"/>
  <c r="M273" i="1"/>
  <c r="M114" i="1"/>
  <c r="M319" i="1"/>
  <c r="M289" i="1"/>
  <c r="M344" i="1"/>
  <c r="M253" i="1"/>
  <c r="M320" i="1"/>
  <c r="M228" i="1"/>
  <c r="M350" i="1"/>
  <c r="M306" i="1"/>
  <c r="M143" i="1"/>
  <c r="M243" i="1"/>
  <c r="M346" i="1"/>
  <c r="M257" i="1"/>
  <c r="M246" i="1"/>
  <c r="M284" i="1"/>
  <c r="M189" i="1"/>
  <c r="M355" i="1"/>
  <c r="M218" i="1"/>
  <c r="M191" i="1"/>
  <c r="M71" i="1"/>
  <c r="M26" i="1"/>
  <c r="M351" i="1"/>
  <c r="M276" i="1"/>
  <c r="M292" i="1"/>
  <c r="M224" i="1"/>
  <c r="M266" i="1"/>
  <c r="M261" i="1"/>
  <c r="M167" i="1"/>
  <c r="M248" i="1"/>
  <c r="M158" i="1"/>
  <c r="M202" i="1"/>
  <c r="M162" i="1"/>
  <c r="M161" i="1"/>
  <c r="M181" i="1"/>
  <c r="M138" i="1"/>
  <c r="M155" i="1"/>
  <c r="M178" i="1"/>
  <c r="M150" i="1"/>
  <c r="M68" i="1"/>
  <c r="M93" i="1"/>
  <c r="M38" i="1"/>
  <c r="M46" i="1"/>
  <c r="M80" i="1"/>
  <c r="M85" i="1"/>
  <c r="M4" i="1"/>
  <c r="M48" i="1"/>
  <c r="M5" i="1"/>
  <c r="M268" i="1"/>
  <c r="M305" i="1"/>
  <c r="M302" i="1"/>
  <c r="M10" i="1"/>
  <c r="M22" i="1"/>
  <c r="M78" i="1"/>
  <c r="M61" i="1"/>
  <c r="M115" i="1"/>
  <c r="M99" i="1"/>
  <c r="M81" i="1"/>
  <c r="M102" i="1"/>
  <c r="M31" i="1"/>
  <c r="M169" i="1"/>
  <c r="M163" i="1"/>
  <c r="M66" i="1"/>
  <c r="M128" i="1"/>
  <c r="M174" i="1"/>
  <c r="M131" i="1"/>
  <c r="M142" i="1"/>
  <c r="M184" i="1"/>
  <c r="M265" i="1"/>
  <c r="M226" i="1"/>
  <c r="M286" i="1"/>
  <c r="M298" i="1"/>
  <c r="M277" i="1"/>
  <c r="M58" i="1"/>
  <c r="M251" i="1"/>
  <c r="M209" i="1"/>
  <c r="M349" i="1"/>
  <c r="M64" i="1"/>
  <c r="M232" i="1"/>
  <c r="M342" i="1"/>
  <c r="M365" i="1"/>
  <c r="M74" i="1"/>
  <c r="M198" i="1"/>
  <c r="M225" i="1"/>
  <c r="M309" i="1"/>
  <c r="M135" i="1"/>
  <c r="M255" i="1"/>
  <c r="M299" i="1"/>
  <c r="M345" i="1"/>
  <c r="M7" i="1"/>
  <c r="M27" i="1"/>
  <c r="M57" i="1"/>
  <c r="M49" i="1"/>
  <c r="M56" i="1"/>
  <c r="M94" i="1"/>
  <c r="M137" i="1"/>
  <c r="M126" i="1"/>
  <c r="M154" i="1"/>
  <c r="M192" i="1"/>
  <c r="M159" i="1"/>
  <c r="M166" i="1"/>
  <c r="M215" i="1"/>
  <c r="M235" i="1"/>
  <c r="M338" i="1"/>
  <c r="M11" i="1"/>
  <c r="M41" i="1"/>
  <c r="M92" i="1"/>
  <c r="M75" i="1"/>
  <c r="M87" i="1"/>
  <c r="M176" i="1"/>
  <c r="M139" i="1"/>
  <c r="M76" i="1"/>
  <c r="M172" i="1"/>
  <c r="M221" i="1"/>
  <c r="M20" i="1"/>
  <c r="M73" i="1"/>
  <c r="M53" i="1"/>
  <c r="M89" i="1"/>
  <c r="M140" i="1"/>
  <c r="M164" i="1"/>
  <c r="M168" i="1"/>
  <c r="M146" i="1"/>
  <c r="M13" i="1"/>
  <c r="M59" i="1"/>
  <c r="M23" i="1"/>
  <c r="M39" i="1"/>
  <c r="M77" i="1"/>
  <c r="M24" i="1"/>
  <c r="M105" i="1"/>
  <c r="M55" i="1"/>
  <c r="M125" i="1"/>
  <c r="M86" i="1"/>
  <c r="M144" i="1"/>
  <c r="M108" i="1"/>
  <c r="M197" i="1"/>
  <c r="M213" i="1"/>
  <c r="M179" i="1"/>
  <c r="M183" i="1"/>
  <c r="M160" i="1"/>
  <c r="M258" i="1"/>
  <c r="M247" i="1"/>
  <c r="M239" i="1"/>
  <c r="M219" i="1"/>
  <c r="M229" i="1"/>
  <c r="M293" i="1"/>
  <c r="M329" i="1"/>
  <c r="M271" i="1"/>
  <c r="M308" i="1"/>
  <c r="M193" i="1"/>
  <c r="M240" i="1"/>
  <c r="M358" i="1"/>
  <c r="M324" i="1"/>
  <c r="M245" i="1"/>
  <c r="M190" i="1"/>
  <c r="M132" i="1"/>
  <c r="M47" i="1"/>
  <c r="M316" i="1"/>
  <c r="M353" i="1"/>
  <c r="M318" i="1"/>
  <c r="M290" i="1"/>
  <c r="M317" i="1"/>
  <c r="M297" i="1"/>
  <c r="M249" i="1"/>
  <c r="M275" i="1"/>
  <c r="M194" i="1"/>
  <c r="M227" i="1"/>
  <c r="M237" i="1"/>
  <c r="M147" i="1"/>
  <c r="M173" i="1"/>
  <c r="M157" i="1"/>
  <c r="M124" i="1"/>
  <c r="M103" i="1"/>
  <c r="M187" i="1"/>
  <c r="M188" i="1"/>
  <c r="M165" i="1"/>
  <c r="M36" i="1"/>
  <c r="M113" i="1"/>
  <c r="M130" i="1"/>
  <c r="M97" i="1"/>
  <c r="M43" i="1"/>
  <c r="M65" i="1"/>
  <c r="M42" i="1"/>
  <c r="M2" i="1"/>
  <c r="M333" i="1"/>
  <c r="M274" i="1"/>
  <c r="M129" i="1"/>
  <c r="M60" i="1"/>
  <c r="M21" i="1"/>
  <c r="M361" i="1"/>
  <c r="M356" i="1"/>
  <c r="M300" i="1"/>
  <c r="M312" i="1"/>
  <c r="M256" i="1"/>
  <c r="M267" i="1"/>
  <c r="M359" i="1"/>
  <c r="M357" i="1"/>
  <c r="M360" i="1"/>
  <c r="M334" i="1"/>
  <c r="M328" i="1"/>
  <c r="M259" i="1"/>
  <c r="M283" i="1"/>
  <c r="M280" i="1"/>
  <c r="M252" i="1"/>
  <c r="M313" i="1"/>
  <c r="M282" i="1"/>
  <c r="M244" i="1"/>
  <c r="M264" i="1"/>
  <c r="M196" i="1"/>
  <c r="M233" i="1"/>
  <c r="M180" i="1"/>
  <c r="M205" i="1"/>
  <c r="M156" i="1"/>
  <c r="M104" i="1"/>
  <c r="M117" i="1"/>
  <c r="M122" i="1"/>
  <c r="M123" i="1"/>
  <c r="M171" i="1"/>
  <c r="M111" i="1"/>
  <c r="M88" i="1"/>
  <c r="M82" i="1"/>
  <c r="M54" i="1"/>
  <c r="M44" i="1"/>
  <c r="M16" i="1"/>
  <c r="M50" i="1"/>
  <c r="M352" i="1"/>
  <c r="M325" i="1"/>
  <c r="M260" i="1"/>
  <c r="M364" i="1"/>
  <c r="M335" i="1"/>
  <c r="M279" i="1"/>
  <c r="M70" i="1"/>
  <c r="M62" i="1"/>
  <c r="M336" i="1"/>
  <c r="M348" i="1"/>
  <c r="M314" i="1"/>
  <c r="M254" i="1"/>
  <c r="M278" i="1"/>
  <c r="M238" i="1"/>
  <c r="M153" i="1"/>
  <c r="M95" i="1"/>
  <c r="M9" i="1"/>
  <c r="M170" i="1"/>
  <c r="M119" i="1"/>
  <c r="M33" i="1"/>
  <c r="M322" i="1"/>
  <c r="M269" i="1"/>
  <c r="M272" i="1"/>
  <c r="M242" i="1"/>
  <c r="M185" i="1"/>
  <c r="M133" i="1"/>
  <c r="M182" i="1"/>
  <c r="M91" i="1"/>
  <c r="M28" i="1"/>
  <c r="M14" i="1"/>
  <c r="M214" i="1"/>
  <c r="M347" i="1"/>
  <c r="M294" i="1"/>
  <c r="M343" i="1"/>
  <c r="M175" i="1"/>
  <c r="M241" i="1"/>
  <c r="M270" i="1"/>
  <c r="M217" i="1"/>
  <c r="M204" i="1"/>
  <c r="M206" i="1"/>
  <c r="M116" i="1"/>
  <c r="M96" i="1"/>
  <c r="M106" i="1"/>
  <c r="M101" i="1"/>
  <c r="M72" i="1"/>
  <c r="M51" i="1"/>
  <c r="M79" i="1"/>
  <c r="M98" i="1"/>
  <c r="M52" i="1"/>
  <c r="M25" i="1"/>
  <c r="M12" i="1"/>
  <c r="M210" i="1"/>
  <c r="M301" i="1"/>
  <c r="M134" i="1"/>
  <c r="M177" i="1"/>
  <c r="M17" i="1"/>
  <c r="M363" i="1"/>
  <c r="M311" i="1"/>
  <c r="M331" i="1"/>
  <c r="M148" i="1"/>
  <c r="M118" i="1"/>
  <c r="M67" i="1"/>
  <c r="M354" i="1"/>
  <c r="M332" i="1"/>
  <c r="M321" i="1"/>
  <c r="M285" i="1"/>
  <c r="M296" i="1"/>
  <c r="M231" i="1"/>
  <c r="M200" i="1"/>
  <c r="M216" i="1"/>
  <c r="M136" i="1"/>
  <c r="M69" i="1"/>
  <c r="M90" i="1"/>
  <c r="M15" i="1"/>
  <c r="M3" i="1"/>
  <c r="M337" i="1"/>
  <c r="M323" i="1"/>
  <c r="M304" i="1"/>
  <c r="M341" i="1"/>
  <c r="M327" i="1"/>
  <c r="M236" i="1"/>
  <c r="M287" i="1"/>
  <c r="M145" i="1"/>
  <c r="M203" i="1"/>
  <c r="M110" i="1"/>
  <c r="M100" i="1"/>
  <c r="M303" i="1"/>
  <c r="M220" i="1"/>
  <c r="M326" i="1"/>
  <c r="M207" i="1"/>
  <c r="M222" i="1"/>
  <c r="M151" i="1"/>
  <c r="M109" i="1"/>
  <c r="M83" i="1"/>
  <c r="M30" i="1"/>
  <c r="M19" i="1"/>
  <c r="M35" i="1"/>
  <c r="M6" i="1"/>
  <c r="M18" i="1"/>
  <c r="M230" i="1"/>
  <c r="M281" i="1"/>
  <c r="M186" i="1"/>
  <c r="M112" i="1"/>
  <c r="M40" i="1"/>
  <c r="M32" i="1"/>
  <c r="M63" i="1"/>
  <c r="M45" i="1"/>
  <c r="M8" i="1"/>
  <c r="M362" i="1"/>
  <c r="M310" i="1"/>
  <c r="H262" i="1"/>
  <c r="H132" i="1"/>
  <c r="H6" i="1"/>
  <c r="H323" i="1"/>
  <c r="H273" i="1"/>
  <c r="H266" i="1"/>
  <c r="H325" i="1"/>
  <c r="H233" i="1"/>
  <c r="H154" i="1"/>
  <c r="H9" i="1"/>
  <c r="H70" i="1"/>
  <c r="H31" i="1"/>
  <c r="H362" i="1"/>
  <c r="H107" i="1"/>
  <c r="H328" i="1"/>
  <c r="H8" i="1"/>
  <c r="H291" i="1"/>
  <c r="H252" i="1"/>
  <c r="H14" i="1"/>
  <c r="H305" i="1"/>
  <c r="H189" i="1"/>
  <c r="H268" i="1"/>
  <c r="H336" i="1"/>
  <c r="H67" i="1"/>
  <c r="H150" i="1"/>
  <c r="H267" i="1"/>
  <c r="H282" i="1"/>
  <c r="H98" i="1"/>
  <c r="H181" i="1"/>
  <c r="H147" i="1"/>
  <c r="H258" i="1"/>
  <c r="H360" i="1"/>
  <c r="H78" i="1"/>
  <c r="H25" i="1"/>
  <c r="H152" i="1"/>
  <c r="H353" i="1"/>
  <c r="H276" i="1"/>
  <c r="H251" i="1"/>
  <c r="H204" i="1"/>
  <c r="H108" i="1"/>
  <c r="H318" i="1"/>
  <c r="H310" i="1"/>
  <c r="H354" i="1"/>
  <c r="H286" i="1"/>
  <c r="H272" i="1"/>
  <c r="H123" i="1"/>
  <c r="H263" i="1"/>
  <c r="H126" i="1"/>
  <c r="H155" i="1"/>
  <c r="H335" i="1"/>
  <c r="H27" i="1"/>
  <c r="H43" i="1"/>
  <c r="H248" i="1"/>
  <c r="H302" i="1"/>
  <c r="H205" i="1"/>
  <c r="H111" i="1"/>
  <c r="H80" i="1"/>
  <c r="H206" i="1"/>
  <c r="H11" i="1"/>
  <c r="H361" i="1"/>
  <c r="H171" i="1"/>
  <c r="H12" i="1"/>
  <c r="H300" i="1"/>
  <c r="H165" i="1"/>
  <c r="H65" i="1"/>
  <c r="H216" i="1"/>
  <c r="H308" i="1"/>
  <c r="H329" i="1"/>
  <c r="H120" i="1"/>
  <c r="H357" i="1"/>
  <c r="H118" i="1"/>
  <c r="H200" i="1"/>
  <c r="H3" i="1"/>
  <c r="H115" i="1"/>
  <c r="H128" i="1"/>
  <c r="H159" i="1"/>
  <c r="H312" i="1"/>
  <c r="H275" i="1"/>
  <c r="H250" i="1"/>
  <c r="H313" i="1"/>
  <c r="H281" i="1"/>
  <c r="H234" i="1"/>
  <c r="H231" i="1"/>
  <c r="H338" i="1"/>
  <c r="H259" i="1"/>
  <c r="H33" i="1"/>
  <c r="H345" i="1"/>
  <c r="H106" i="1"/>
  <c r="H194" i="1"/>
  <c r="H93" i="1"/>
  <c r="H144" i="1"/>
  <c r="H292" i="1"/>
  <c r="H162" i="1"/>
  <c r="H238" i="1"/>
  <c r="H86" i="1"/>
  <c r="H129" i="1"/>
  <c r="H104" i="1"/>
  <c r="H47" i="1"/>
  <c r="H207" i="1"/>
  <c r="H210" i="1"/>
  <c r="H95" i="1"/>
  <c r="H7" i="1"/>
  <c r="H274" i="1"/>
  <c r="H54" i="1"/>
  <c r="H297" i="1"/>
  <c r="H316" i="1"/>
  <c r="H213" i="1"/>
  <c r="H191" i="1"/>
  <c r="H101" i="1"/>
  <c r="H164" i="1"/>
  <c r="H332" i="1"/>
  <c r="H2" i="1"/>
  <c r="H355" i="1"/>
  <c r="H225" i="1"/>
  <c r="H218" i="1"/>
  <c r="H342" i="1"/>
  <c r="H19" i="1"/>
  <c r="H173" i="1"/>
  <c r="H180" i="1"/>
  <c r="H294" i="1"/>
  <c r="H30" i="1"/>
  <c r="H197" i="1"/>
  <c r="H254" i="1"/>
  <c r="H41" i="1"/>
  <c r="H5" i="1"/>
  <c r="H352" i="1"/>
  <c r="H321" i="1"/>
  <c r="H220" i="1"/>
  <c r="H196" i="1"/>
  <c r="H127" i="1"/>
  <c r="H4" i="1"/>
  <c r="H38" i="1"/>
  <c r="H293" i="1"/>
  <c r="H153" i="1"/>
  <c r="H24" i="1"/>
  <c r="H166" i="1"/>
  <c r="H284" i="1"/>
  <c r="H277" i="1"/>
  <c r="H319" i="1"/>
  <c r="H237" i="1"/>
  <c r="H124" i="1"/>
  <c r="H326" i="1"/>
  <c r="H131" i="1"/>
  <c r="H236" i="1"/>
  <c r="H337" i="1"/>
  <c r="H270" i="1"/>
  <c r="H174" i="1"/>
  <c r="H157" i="1"/>
  <c r="H288" i="1"/>
  <c r="H113" i="1"/>
  <c r="H66" i="1"/>
  <c r="H91" i="1"/>
  <c r="H142" i="1"/>
  <c r="H343" i="1"/>
  <c r="H62" i="1"/>
  <c r="H228" i="1"/>
  <c r="H333" i="1"/>
  <c r="H217" i="1"/>
  <c r="H21" i="1"/>
  <c r="H215" i="1"/>
  <c r="H46" i="1"/>
  <c r="H359" i="1"/>
  <c r="H121" i="1"/>
  <c r="H73" i="1"/>
  <c r="H36" i="1"/>
  <c r="H199" i="1"/>
  <c r="H363" i="1"/>
  <c r="H232" i="1"/>
  <c r="H28" i="1"/>
  <c r="H242" i="1"/>
  <c r="H34" i="1"/>
  <c r="H26" i="1"/>
  <c r="H193" i="1"/>
  <c r="H167" i="1"/>
  <c r="H69" i="1"/>
  <c r="H39" i="1"/>
  <c r="H22" i="1"/>
  <c r="H364" i="1"/>
  <c r="H64" i="1"/>
  <c r="H264" i="1"/>
  <c r="H227" i="1"/>
  <c r="H179" i="1"/>
  <c r="H223" i="1"/>
  <c r="H246" i="1"/>
  <c r="H303" i="1"/>
  <c r="H261" i="1"/>
  <c r="H135" i="1"/>
  <c r="H56" i="1"/>
  <c r="H240" i="1"/>
  <c r="H49" i="1"/>
  <c r="H306" i="1"/>
  <c r="H63" i="1"/>
  <c r="H327" i="1"/>
  <c r="H59" i="1"/>
  <c r="H175" i="1"/>
  <c r="H334" i="1"/>
  <c r="H320" i="1"/>
  <c r="H208" i="1"/>
  <c r="H348" i="1"/>
  <c r="H260" i="1"/>
  <c r="H212" i="1"/>
  <c r="H10" i="1"/>
  <c r="H311" i="1"/>
  <c r="H235" i="1"/>
  <c r="H265" i="1"/>
  <c r="H226" i="1"/>
  <c r="H278" i="1"/>
  <c r="H88" i="1"/>
  <c r="H221" i="1"/>
  <c r="H269" i="1"/>
  <c r="H247" i="1"/>
  <c r="H317" i="1"/>
  <c r="H112" i="1"/>
  <c r="H160" i="1"/>
  <c r="H50" i="1"/>
  <c r="H350" i="1"/>
  <c r="H68" i="1"/>
  <c r="H163" i="1"/>
  <c r="H119" i="1"/>
  <c r="H32" i="1"/>
  <c r="H53" i="1"/>
  <c r="H96" i="1"/>
  <c r="H209" i="1"/>
  <c r="H222" i="1"/>
  <c r="H44" i="1"/>
  <c r="H141" i="1"/>
  <c r="H324" i="1"/>
  <c r="H198" i="1"/>
  <c r="H74" i="1"/>
  <c r="H239" i="1"/>
  <c r="H48" i="1"/>
  <c r="H271" i="1"/>
  <c r="H283" i="1"/>
  <c r="H346" i="1"/>
  <c r="H307" i="1"/>
  <c r="H97" i="1"/>
  <c r="H61" i="1"/>
  <c r="H18" i="1"/>
  <c r="H182" i="1"/>
  <c r="H280" i="1"/>
  <c r="H243" i="1"/>
  <c r="H289" i="1"/>
  <c r="H145" i="1"/>
  <c r="H203" i="1"/>
  <c r="H151" i="1"/>
  <c r="H249" i="1"/>
  <c r="H301" i="1"/>
  <c r="H29" i="1"/>
  <c r="H314" i="1"/>
  <c r="H339" i="1"/>
  <c r="H356" i="1"/>
  <c r="H83" i="1"/>
  <c r="H110" i="1"/>
  <c r="H42" i="1"/>
  <c r="H202" i="1"/>
  <c r="H114" i="1"/>
  <c r="H125" i="1"/>
  <c r="H296" i="1"/>
  <c r="H77" i="1"/>
  <c r="H85" i="1"/>
  <c r="H190" i="1"/>
  <c r="H99" i="1"/>
  <c r="H140" i="1"/>
  <c r="H94" i="1"/>
  <c r="H351" i="1"/>
  <c r="H322" i="1"/>
  <c r="H58" i="1"/>
  <c r="H229" i="1"/>
  <c r="H57" i="1"/>
  <c r="H295" i="1"/>
  <c r="H245" i="1"/>
  <c r="H192" i="1"/>
  <c r="H109" i="1"/>
  <c r="H315" i="1"/>
  <c r="H290" i="1"/>
  <c r="H211" i="1"/>
  <c r="H138" i="1"/>
  <c r="H309" i="1"/>
  <c r="H224" i="1"/>
  <c r="H255" i="1"/>
  <c r="H136" i="1"/>
  <c r="H17" i="1"/>
  <c r="H177" i="1"/>
  <c r="H100" i="1"/>
  <c r="H146" i="1"/>
  <c r="H331" i="1"/>
  <c r="H347" i="1"/>
  <c r="H287" i="1"/>
  <c r="H72" i="1"/>
  <c r="H279" i="1"/>
  <c r="H51" i="1"/>
  <c r="H139" i="1"/>
  <c r="H16" i="1"/>
  <c r="H344" i="1"/>
  <c r="H299" i="1"/>
  <c r="H330" i="1"/>
  <c r="H15" i="1"/>
  <c r="H13" i="1"/>
  <c r="H358" i="1"/>
  <c r="H172" i="1"/>
  <c r="H241" i="1"/>
  <c r="H183" i="1"/>
  <c r="H20" i="1"/>
  <c r="H341" i="1"/>
  <c r="H178" i="1"/>
  <c r="H117" i="1"/>
  <c r="H116" i="1"/>
  <c r="H185" i="1"/>
  <c r="H134" i="1"/>
  <c r="H82" i="1"/>
  <c r="H187" i="1"/>
  <c r="H92" i="1"/>
  <c r="H170" i="1"/>
  <c r="H149" i="1"/>
  <c r="H156" i="1"/>
  <c r="H60" i="1"/>
  <c r="H23" i="1"/>
  <c r="H122" i="1"/>
  <c r="H244" i="1"/>
  <c r="H186" i="1"/>
  <c r="H143" i="1"/>
  <c r="H195" i="1"/>
  <c r="H169" i="1"/>
  <c r="H90" i="1"/>
  <c r="H55" i="1"/>
  <c r="H349" i="1"/>
  <c r="H137" i="1"/>
  <c r="H230" i="1"/>
  <c r="H81" i="1"/>
  <c r="H79" i="1"/>
  <c r="H285" i="1"/>
  <c r="H158" i="1"/>
  <c r="H133" i="1"/>
  <c r="H219" i="1"/>
  <c r="H257" i="1"/>
  <c r="H76" i="1"/>
  <c r="H52" i="1"/>
  <c r="H105" i="1"/>
  <c r="H40" i="1"/>
  <c r="H71" i="1"/>
  <c r="H87" i="1"/>
  <c r="H365" i="1"/>
  <c r="H256" i="1"/>
  <c r="H35" i="1"/>
  <c r="H75" i="1"/>
  <c r="H89" i="1"/>
  <c r="H168" i="1"/>
  <c r="H340" i="1"/>
  <c r="H84" i="1"/>
  <c r="H253" i="1"/>
  <c r="H298" i="1"/>
  <c r="H102" i="1"/>
  <c r="H304" i="1"/>
  <c r="H103" i="1"/>
  <c r="H214" i="1"/>
  <c r="H176" i="1"/>
  <c r="H45" i="1"/>
  <c r="H148" i="1"/>
  <c r="H188" i="1"/>
  <c r="H161" i="1"/>
  <c r="H37" i="1"/>
  <c r="H130" i="1"/>
  <c r="H201" i="1"/>
  <c r="P5" i="1" l="1"/>
  <c r="P82" i="1"/>
  <c r="P60" i="1"/>
  <c r="P265" i="1"/>
  <c r="P218" i="1"/>
  <c r="P327" i="1"/>
  <c r="P175" i="1"/>
  <c r="P355" i="1"/>
  <c r="P202" i="1"/>
  <c r="P249" i="1"/>
  <c r="P142" i="1"/>
  <c r="P172" i="1"/>
  <c r="P170" i="1"/>
  <c r="P144" i="1"/>
  <c r="P205" i="1"/>
  <c r="P52" i="1"/>
  <c r="P364" i="1"/>
  <c r="P123" i="1"/>
  <c r="P171" i="1"/>
  <c r="P137" i="1"/>
  <c r="P299" i="1"/>
  <c r="P72" i="1"/>
  <c r="P61" i="1"/>
  <c r="P277" i="1"/>
  <c r="P230" i="1"/>
  <c r="P351" i="1"/>
  <c r="P17" i="1"/>
  <c r="P293" i="1"/>
  <c r="P102" i="1"/>
  <c r="P31" i="1"/>
  <c r="P187" i="1"/>
  <c r="P68" i="1"/>
  <c r="P9" i="1"/>
  <c r="P261" i="1"/>
  <c r="P191" i="1"/>
  <c r="P232" i="1"/>
  <c r="P253" i="1"/>
  <c r="P243" i="1"/>
  <c r="P19" i="1"/>
  <c r="P20" i="1"/>
  <c r="P146" i="1"/>
  <c r="P308" i="1"/>
  <c r="P256" i="1"/>
  <c r="P108" i="1"/>
  <c r="P64" i="1"/>
  <c r="P112" i="1"/>
  <c r="P3" i="1"/>
  <c r="P244" i="1"/>
  <c r="P156" i="1"/>
  <c r="P126" i="1"/>
  <c r="P309" i="1"/>
  <c r="P167" i="1"/>
  <c r="P96" i="1"/>
  <c r="P85" i="1"/>
  <c r="P301" i="1"/>
  <c r="P266" i="1"/>
  <c r="P292" i="1"/>
  <c r="P29" i="1"/>
  <c r="P305" i="1"/>
  <c r="P138" i="1"/>
  <c r="P43" i="1"/>
  <c r="P199" i="1"/>
  <c r="P80" i="1"/>
  <c r="P21" i="1"/>
  <c r="P297" i="1"/>
  <c r="P203" i="1"/>
  <c r="P310" i="1"/>
  <c r="P306" i="1"/>
  <c r="P120" i="1"/>
  <c r="P83" i="1"/>
  <c r="P41" i="1"/>
  <c r="P221" i="1"/>
  <c r="P193" i="1"/>
  <c r="P346" i="1"/>
  <c r="P197" i="1"/>
  <c r="P40" i="1"/>
  <c r="P190" i="1"/>
  <c r="P216" i="1"/>
  <c r="P359" i="1"/>
  <c r="P282" i="1"/>
  <c r="P192" i="1"/>
  <c r="P345" i="1"/>
  <c r="P314" i="1"/>
  <c r="P132" i="1"/>
  <c r="P97" i="1"/>
  <c r="P313" i="1"/>
  <c r="P15" i="1"/>
  <c r="P46" i="1"/>
  <c r="P65" i="1"/>
  <c r="P317" i="1"/>
  <c r="P150" i="1"/>
  <c r="P67" i="1"/>
  <c r="P223" i="1"/>
  <c r="P116" i="1"/>
  <c r="P33" i="1"/>
  <c r="P333" i="1"/>
  <c r="P227" i="1"/>
  <c r="P114" i="1"/>
  <c r="P289" i="1"/>
  <c r="P273" i="1"/>
  <c r="P107" i="1"/>
  <c r="P73" i="1"/>
  <c r="P186" i="1"/>
  <c r="P324" i="1"/>
  <c r="P13" i="1"/>
  <c r="P213" i="1"/>
  <c r="P106" i="1"/>
  <c r="P274" i="1"/>
  <c r="P153" i="1"/>
  <c r="P214" i="1"/>
  <c r="P70" i="1"/>
  <c r="P159" i="1"/>
  <c r="P18" i="1"/>
  <c r="P204" i="1"/>
  <c r="P109" i="1"/>
  <c r="P325" i="1"/>
  <c r="P27" i="1"/>
  <c r="P4" i="1"/>
  <c r="P89" i="1"/>
  <c r="P341" i="1"/>
  <c r="P162" i="1"/>
  <c r="P79" i="1"/>
  <c r="P259" i="1"/>
  <c r="P128" i="1"/>
  <c r="P45" i="1"/>
  <c r="P322" i="1"/>
  <c r="P275" i="1"/>
  <c r="P152" i="1"/>
  <c r="P291" i="1"/>
  <c r="P84" i="1"/>
  <c r="P195" i="1"/>
  <c r="P92" i="1"/>
  <c r="P222" i="1"/>
  <c r="P269" i="1"/>
  <c r="P59" i="1"/>
  <c r="P179" i="1"/>
  <c r="P182" i="1"/>
  <c r="P358" i="1"/>
  <c r="P133" i="1"/>
  <c r="P62" i="1"/>
  <c r="P136" i="1"/>
  <c r="P198" i="1"/>
  <c r="P189" i="1"/>
  <c r="P229" i="1"/>
  <c r="P252" i="1"/>
  <c r="P121" i="1"/>
  <c r="P337" i="1"/>
  <c r="P51" i="1"/>
  <c r="P88" i="1"/>
  <c r="P101" i="1"/>
  <c r="P353" i="1"/>
  <c r="P174" i="1"/>
  <c r="P91" i="1"/>
  <c r="P271" i="1"/>
  <c r="P176" i="1"/>
  <c r="P69" i="1"/>
  <c r="P35" i="1"/>
  <c r="P287" i="1"/>
  <c r="P284" i="1"/>
  <c r="P315" i="1"/>
  <c r="P228" i="1"/>
  <c r="P201" i="1"/>
  <c r="P53" i="1"/>
  <c r="P260" i="1"/>
  <c r="P363" i="1"/>
  <c r="P23" i="1"/>
  <c r="P183" i="1"/>
  <c r="P262" i="1"/>
  <c r="P111" i="1"/>
  <c r="P200" i="1"/>
  <c r="P124" i="1"/>
  <c r="P226" i="1"/>
  <c r="P251" i="1"/>
  <c r="P143" i="1"/>
  <c r="P11" i="1"/>
  <c r="P276" i="1"/>
  <c r="P145" i="1"/>
  <c r="P349" i="1"/>
  <c r="P63" i="1"/>
  <c r="P184" i="1"/>
  <c r="P113" i="1"/>
  <c r="P365" i="1"/>
  <c r="P210" i="1"/>
  <c r="P103" i="1"/>
  <c r="P283" i="1"/>
  <c r="P188" i="1"/>
  <c r="P81" i="1"/>
  <c r="P47" i="1"/>
  <c r="P311" i="1"/>
  <c r="P344" i="1"/>
  <c r="P22" i="1"/>
  <c r="P320" i="1"/>
  <c r="P211" i="1"/>
  <c r="P75" i="1"/>
  <c r="P207" i="1"/>
  <c r="P117" i="1"/>
  <c r="P39" i="1"/>
  <c r="P247" i="1"/>
  <c r="P350" i="1"/>
  <c r="P180" i="1"/>
  <c r="P185" i="1"/>
  <c r="P206" i="1"/>
  <c r="P298" i="1"/>
  <c r="P255" i="1"/>
  <c r="P234" i="1"/>
  <c r="P37" i="1"/>
  <c r="P32" i="1"/>
  <c r="P300" i="1"/>
  <c r="P157" i="1"/>
  <c r="P361" i="1"/>
  <c r="P99" i="1"/>
  <c r="P220" i="1"/>
  <c r="P149" i="1"/>
  <c r="P6" i="1"/>
  <c r="P246" i="1"/>
  <c r="P115" i="1"/>
  <c r="P295" i="1"/>
  <c r="P212" i="1"/>
  <c r="P93" i="1"/>
  <c r="P71" i="1"/>
  <c r="P323" i="1"/>
  <c r="P208" i="1"/>
  <c r="P86" i="1"/>
  <c r="P26" i="1"/>
  <c r="P28" i="1"/>
  <c r="P87" i="1"/>
  <c r="P302" i="1"/>
  <c r="P196" i="1"/>
  <c r="P77" i="1"/>
  <c r="P219" i="1"/>
  <c r="P348" i="1"/>
  <c r="P280" i="1"/>
  <c r="P231" i="1"/>
  <c r="P286" i="1"/>
  <c r="P7" i="1"/>
  <c r="P215" i="1"/>
  <c r="P263" i="1"/>
  <c r="P90" i="1"/>
  <c r="P312" i="1"/>
  <c r="P169" i="1"/>
  <c r="P38" i="1"/>
  <c r="P147" i="1"/>
  <c r="P268" i="1"/>
  <c r="P161" i="1"/>
  <c r="P30" i="1"/>
  <c r="P270" i="1"/>
  <c r="P127" i="1"/>
  <c r="P307" i="1"/>
  <c r="P224" i="1"/>
  <c r="P129" i="1"/>
  <c r="P95" i="1"/>
  <c r="P335" i="1"/>
  <c r="P288" i="1"/>
  <c r="P154" i="1"/>
  <c r="P94" i="1"/>
  <c r="P98" i="1"/>
  <c r="P140" i="1"/>
  <c r="P362" i="1"/>
  <c r="P357" i="1"/>
  <c r="P24" i="1"/>
  <c r="P329" i="1"/>
  <c r="P104" i="1"/>
  <c r="P58" i="1"/>
  <c r="P296" i="1"/>
  <c r="P50" i="1"/>
  <c r="P57" i="1"/>
  <c r="P225" i="1"/>
  <c r="P330" i="1"/>
  <c r="P281" i="1"/>
  <c r="P2" i="1"/>
  <c r="P12" i="1"/>
  <c r="P336" i="1"/>
  <c r="P181" i="1"/>
  <c r="P110" i="1"/>
  <c r="P267" i="1"/>
  <c r="P304" i="1"/>
  <c r="P173" i="1"/>
  <c r="P42" i="1"/>
  <c r="P294" i="1"/>
  <c r="P139" i="1"/>
  <c r="P319" i="1"/>
  <c r="P236" i="1"/>
  <c r="P165" i="1"/>
  <c r="P119" i="1"/>
  <c r="P347" i="1"/>
  <c r="P14" i="1"/>
  <c r="P242" i="1"/>
  <c r="P160" i="1"/>
  <c r="P166" i="1"/>
  <c r="P164" i="1"/>
  <c r="P326" i="1"/>
  <c r="P290" i="1"/>
  <c r="P105" i="1"/>
  <c r="P240" i="1"/>
  <c r="P264" i="1"/>
  <c r="P118" i="1"/>
  <c r="P285" i="1"/>
  <c r="P16" i="1"/>
  <c r="P49" i="1"/>
  <c r="P209" i="1"/>
  <c r="P141" i="1"/>
  <c r="P178" i="1"/>
  <c r="P36" i="1"/>
  <c r="P360" i="1"/>
  <c r="P217" i="1"/>
  <c r="P134" i="1"/>
  <c r="P279" i="1"/>
  <c r="P316" i="1"/>
  <c r="P233" i="1"/>
  <c r="P66" i="1"/>
  <c r="P318" i="1"/>
  <c r="P151" i="1"/>
  <c r="P331" i="1"/>
  <c r="P248" i="1"/>
  <c r="P177" i="1"/>
  <c r="P131" i="1"/>
  <c r="P10" i="1"/>
  <c r="P148" i="1"/>
  <c r="P334" i="1"/>
  <c r="P250" i="1"/>
  <c r="P254" i="1"/>
  <c r="P76" i="1"/>
  <c r="P258" i="1"/>
  <c r="P34" i="1"/>
  <c r="P55" i="1"/>
  <c r="P321" i="1"/>
  <c r="P328" i="1"/>
  <c r="P194" i="1"/>
  <c r="P272" i="1"/>
  <c r="P44" i="1"/>
  <c r="P56" i="1"/>
  <c r="P235" i="1"/>
  <c r="P257" i="1"/>
  <c r="P48" i="1"/>
  <c r="P25" i="1"/>
  <c r="P241" i="1"/>
  <c r="P158" i="1"/>
  <c r="P303" i="1"/>
  <c r="P352" i="1"/>
  <c r="P245" i="1"/>
  <c r="P78" i="1"/>
  <c r="P354" i="1"/>
  <c r="P163" i="1"/>
  <c r="P343" i="1"/>
  <c r="P356" i="1"/>
  <c r="P237" i="1"/>
  <c r="P155" i="1"/>
  <c r="P74" i="1"/>
  <c r="P238" i="1"/>
  <c r="P8" i="1"/>
  <c r="P338" i="1"/>
  <c r="P340" i="1"/>
  <c r="P168" i="1"/>
  <c r="P239" i="1"/>
  <c r="P100" i="1"/>
  <c r="P125" i="1"/>
  <c r="P122" i="1"/>
  <c r="P130" i="1"/>
  <c r="P278" i="1"/>
  <c r="P332" i="1"/>
  <c r="P54" i="1"/>
  <c r="P135" i="1"/>
  <c r="P342" i="1"/>
  <c r="P339" i="1"/>
  <c r="R202" i="1"/>
  <c r="R220" i="1"/>
  <c r="R47" i="1"/>
  <c r="R322" i="1"/>
  <c r="R129" i="1"/>
  <c r="T61" i="1"/>
  <c r="R360" i="1"/>
  <c r="R177" i="1"/>
  <c r="T90" i="1"/>
  <c r="R155" i="1"/>
  <c r="T28" i="1"/>
  <c r="T22" i="1"/>
  <c r="R46" i="1"/>
  <c r="T290" i="1"/>
  <c r="T36" i="1"/>
  <c r="T260" i="1"/>
  <c r="R294" i="1"/>
  <c r="R42" i="1"/>
  <c r="R284" i="1"/>
  <c r="R45" i="1"/>
  <c r="T33" i="1"/>
  <c r="R33" i="1"/>
  <c r="R93" i="1"/>
  <c r="T79" i="1"/>
  <c r="R261" i="1"/>
  <c r="R138" i="1"/>
  <c r="R100" i="1"/>
  <c r="R277" i="1"/>
  <c r="T220" i="1"/>
  <c r="T5" i="1"/>
  <c r="R206" i="1"/>
  <c r="R167" i="1"/>
  <c r="R22" i="1"/>
  <c r="R165" i="1"/>
  <c r="R28" i="1"/>
  <c r="T356" i="1"/>
  <c r="T70" i="1"/>
  <c r="R323" i="1"/>
  <c r="T87" i="1"/>
  <c r="R222" i="1"/>
  <c r="T160" i="1"/>
  <c r="R324" i="1"/>
  <c r="R13" i="1"/>
  <c r="R105" i="1"/>
  <c r="T213" i="1"/>
  <c r="R241" i="1"/>
  <c r="R184" i="1"/>
  <c r="R72" i="1"/>
  <c r="T241" i="1"/>
  <c r="R126" i="1"/>
  <c r="T250" i="1"/>
  <c r="T133" i="1"/>
  <c r="T296" i="1"/>
  <c r="R321" i="1"/>
  <c r="T280" i="1"/>
  <c r="T337" i="1"/>
  <c r="R198" i="1"/>
  <c r="R169" i="1"/>
  <c r="T16" i="1"/>
  <c r="T123" i="1"/>
  <c r="R180" i="1"/>
  <c r="R357" i="1"/>
  <c r="T284" i="1"/>
  <c r="R64" i="1"/>
  <c r="R365" i="1"/>
  <c r="T7" i="1"/>
  <c r="T192" i="1"/>
  <c r="R191" i="1"/>
  <c r="T103" i="1"/>
  <c r="R170" i="1"/>
  <c r="T349" i="1"/>
  <c r="R189" i="1"/>
  <c r="R212" i="1"/>
  <c r="T295" i="1"/>
  <c r="T149" i="1"/>
  <c r="R141" i="1"/>
  <c r="T288" i="1"/>
  <c r="R315" i="1"/>
  <c r="R168" i="1"/>
  <c r="R362" i="1"/>
  <c r="T21" i="1"/>
  <c r="R333" i="1"/>
  <c r="R341" i="1"/>
  <c r="T225" i="1"/>
  <c r="T139" i="1"/>
  <c r="R107" i="1"/>
  <c r="T129" i="1"/>
  <c r="T29" i="1"/>
  <c r="T131" i="1"/>
  <c r="T52" i="1"/>
  <c r="T35" i="1"/>
  <c r="T40" i="1"/>
  <c r="R325" i="1"/>
  <c r="T267" i="1"/>
  <c r="T112" i="1"/>
  <c r="T124" i="1"/>
  <c r="T71" i="1"/>
  <c r="R63" i="1"/>
  <c r="R103" i="1"/>
  <c r="R70" i="1"/>
  <c r="R85" i="1"/>
  <c r="R355" i="1"/>
  <c r="T223" i="1"/>
  <c r="T140" i="1"/>
  <c r="R260" i="1"/>
  <c r="T219" i="1"/>
  <c r="R163" i="1"/>
  <c r="R59" i="1"/>
  <c r="R55" i="1"/>
  <c r="R183" i="1"/>
  <c r="T118" i="1"/>
  <c r="R252" i="1"/>
  <c r="T100" i="1"/>
  <c r="R347" i="1"/>
  <c r="T251" i="1"/>
  <c r="T127" i="1"/>
  <c r="T200" i="1"/>
  <c r="T242" i="1"/>
  <c r="R269" i="1"/>
  <c r="R283" i="1"/>
  <c r="R113" i="1"/>
  <c r="R225" i="1"/>
  <c r="T60" i="1"/>
  <c r="R44" i="1"/>
  <c r="R122" i="1"/>
  <c r="T233" i="1"/>
  <c r="R43" i="1"/>
  <c r="R350" i="1"/>
  <c r="T154" i="1"/>
  <c r="T234" i="1"/>
  <c r="T27" i="1"/>
  <c r="R255" i="1"/>
  <c r="T203" i="1"/>
  <c r="T347" i="1"/>
  <c r="R279" i="1"/>
  <c r="T63" i="1"/>
  <c r="R243" i="1"/>
  <c r="R344" i="1"/>
  <c r="T6" i="1"/>
  <c r="T107" i="1"/>
  <c r="T208" i="1"/>
  <c r="R291" i="1"/>
  <c r="T20" i="1"/>
  <c r="R146" i="1"/>
  <c r="R179" i="1"/>
  <c r="T42" i="1"/>
  <c r="R7" i="1"/>
  <c r="R208" i="1"/>
  <c r="T165" i="1"/>
  <c r="R331" i="1"/>
  <c r="T78" i="1"/>
  <c r="T167" i="1"/>
  <c r="T66" i="1"/>
  <c r="T67" i="1"/>
  <c r="T68" i="1"/>
  <c r="R303" i="1"/>
  <c r="T279" i="1"/>
  <c r="T136" i="1"/>
  <c r="T256" i="1"/>
  <c r="T101" i="1"/>
  <c r="T138" i="1"/>
  <c r="R157" i="1"/>
  <c r="R110" i="1"/>
  <c r="T46" i="1"/>
  <c r="T130" i="1"/>
  <c r="T322" i="1"/>
  <c r="R140" i="1"/>
  <c r="R307" i="1"/>
  <c r="R219" i="1"/>
  <c r="R226" i="1"/>
  <c r="R23" i="1"/>
  <c r="T125" i="1"/>
  <c r="T258" i="1"/>
  <c r="T155" i="1"/>
  <c r="R354" i="1"/>
  <c r="T110" i="1"/>
  <c r="T365" i="1"/>
  <c r="T215" i="1"/>
  <c r="T361" i="1"/>
  <c r="R200" i="1"/>
  <c r="R242" i="1"/>
  <c r="R348" i="1"/>
  <c r="T328" i="1"/>
  <c r="R124" i="1"/>
  <c r="T309" i="1"/>
  <c r="T89" i="1"/>
  <c r="T54" i="1"/>
  <c r="T122" i="1"/>
  <c r="T196" i="1"/>
  <c r="R173" i="1"/>
  <c r="T350" i="1"/>
  <c r="R154" i="1"/>
  <c r="R234" i="1"/>
  <c r="R57" i="1"/>
  <c r="T338" i="1"/>
  <c r="R17" i="1"/>
  <c r="R134" i="1"/>
  <c r="R40" i="1"/>
  <c r="R143" i="1"/>
  <c r="R298" i="1"/>
  <c r="T19" i="1"/>
  <c r="T195" i="1"/>
  <c r="R289" i="1"/>
  <c r="T320" i="1"/>
  <c r="R20" i="1"/>
  <c r="T146" i="1"/>
  <c r="T179" i="1"/>
  <c r="T230" i="1"/>
  <c r="R160" i="1"/>
  <c r="T269" i="1"/>
  <c r="T255" i="1"/>
  <c r="R337" i="1"/>
  <c r="T177" i="1"/>
  <c r="T106" i="1"/>
  <c r="T119" i="1"/>
  <c r="T311" i="1"/>
  <c r="T80" i="1"/>
  <c r="T97" i="1"/>
  <c r="T96" i="1"/>
  <c r="T85" i="1"/>
  <c r="T303" i="1"/>
  <c r="T184" i="1"/>
  <c r="T292" i="1"/>
  <c r="T113" i="1"/>
  <c r="T150" i="1"/>
  <c r="R147" i="1"/>
  <c r="T62" i="1"/>
  <c r="T38" i="1"/>
  <c r="T226" i="1"/>
  <c r="R11" i="1"/>
  <c r="R176" i="1"/>
  <c r="T207" i="1"/>
  <c r="T329" i="1"/>
  <c r="R27" i="1"/>
  <c r="T23" i="1"/>
  <c r="R125" i="1"/>
  <c r="R258" i="1"/>
  <c r="T187" i="1"/>
  <c r="T45" i="1"/>
  <c r="T206" i="1"/>
  <c r="R97" i="1"/>
  <c r="R215" i="1"/>
  <c r="R238" i="1"/>
  <c r="T254" i="1"/>
  <c r="T348" i="1"/>
  <c r="R328" i="1"/>
  <c r="R275" i="1"/>
  <c r="R309" i="1"/>
  <c r="T246" i="1"/>
  <c r="R54" i="1"/>
  <c r="T117" i="1"/>
  <c r="R196" i="1"/>
  <c r="R256" i="1"/>
  <c r="R305" i="1"/>
  <c r="T159" i="1"/>
  <c r="R263" i="1"/>
  <c r="T57" i="1"/>
  <c r="R338" i="1"/>
  <c r="T313" i="1"/>
  <c r="R62" i="1"/>
  <c r="R218" i="1"/>
  <c r="T37" i="1"/>
  <c r="T143" i="1"/>
  <c r="R130" i="1"/>
  <c r="R19" i="1"/>
  <c r="R195" i="1"/>
  <c r="T289" i="1"/>
  <c r="R320" i="1"/>
  <c r="T73" i="1"/>
  <c r="T186" i="1"/>
  <c r="T239" i="1"/>
  <c r="T4" i="1"/>
  <c r="T59" i="1"/>
  <c r="R286" i="1"/>
  <c r="T180" i="1"/>
  <c r="T291" i="1"/>
  <c r="T188" i="1"/>
  <c r="T190" i="1"/>
  <c r="T142" i="1"/>
  <c r="T335" i="1"/>
  <c r="T132" i="1"/>
  <c r="T121" i="1"/>
  <c r="T134" i="1"/>
  <c r="T218" i="1"/>
  <c r="T327" i="1"/>
  <c r="T268" i="1"/>
  <c r="T352" i="1"/>
  <c r="T161" i="1"/>
  <c r="T162" i="1"/>
  <c r="R237" i="1"/>
  <c r="T91" i="1"/>
  <c r="T93" i="1"/>
  <c r="T286" i="1"/>
  <c r="T11" i="1"/>
  <c r="R76" i="1"/>
  <c r="R207" i="1"/>
  <c r="R329" i="1"/>
  <c r="R149" i="1"/>
  <c r="T39" i="1"/>
  <c r="R86" i="1"/>
  <c r="T247" i="1"/>
  <c r="T227" i="1"/>
  <c r="T81" i="1"/>
  <c r="R203" i="1"/>
  <c r="R188" i="1"/>
  <c r="T342" i="1"/>
  <c r="R91" i="1"/>
  <c r="T238" i="1"/>
  <c r="R254" i="1"/>
  <c r="T332" i="1"/>
  <c r="T334" i="1"/>
  <c r="R318" i="1"/>
  <c r="R181" i="1"/>
  <c r="T283" i="1"/>
  <c r="R82" i="1"/>
  <c r="R117" i="1"/>
  <c r="R264" i="1"/>
  <c r="R74" i="1"/>
  <c r="R88" i="1"/>
  <c r="R159" i="1"/>
  <c r="T263" i="1"/>
  <c r="T58" i="1"/>
  <c r="T266" i="1"/>
  <c r="T343" i="1"/>
  <c r="T47" i="1"/>
  <c r="R301" i="1"/>
  <c r="R112" i="1"/>
  <c r="R253" i="1"/>
  <c r="R210" i="1"/>
  <c r="R30" i="1"/>
  <c r="R84" i="1"/>
  <c r="R228" i="1"/>
  <c r="R295" i="1"/>
  <c r="R73" i="1"/>
  <c r="R186" i="1"/>
  <c r="R239" i="1"/>
  <c r="T324" i="1"/>
  <c r="T168" i="1"/>
  <c r="T237" i="1"/>
  <c r="T261" i="1"/>
  <c r="T178" i="1"/>
  <c r="T18" i="1"/>
  <c r="T204" i="1"/>
  <c r="T157" i="1"/>
  <c r="T181" i="1"/>
  <c r="T316" i="1"/>
  <c r="T351" i="1"/>
  <c r="T304" i="1"/>
  <c r="R9" i="1"/>
  <c r="T173" i="1"/>
  <c r="T174" i="1"/>
  <c r="R194" i="1"/>
  <c r="T102" i="1"/>
  <c r="R68" i="1"/>
  <c r="T8" i="1"/>
  <c r="R41" i="1"/>
  <c r="T76" i="1"/>
  <c r="T302" i="1"/>
  <c r="T308" i="1"/>
  <c r="R233" i="1"/>
  <c r="R39" i="1"/>
  <c r="T86" i="1"/>
  <c r="R247" i="1"/>
  <c r="T300" i="1"/>
  <c r="T236" i="1"/>
  <c r="R204" i="1"/>
  <c r="R227" i="1"/>
  <c r="R342" i="1"/>
  <c r="R136" i="1"/>
  <c r="T185" i="1"/>
  <c r="T285" i="1"/>
  <c r="R332" i="1"/>
  <c r="R334" i="1"/>
  <c r="R356" i="1"/>
  <c r="R276" i="1"/>
  <c r="T307" i="1"/>
  <c r="T82" i="1"/>
  <c r="T104" i="1"/>
  <c r="T264" i="1"/>
  <c r="R166" i="1"/>
  <c r="R232" i="1"/>
  <c r="T2" i="1"/>
  <c r="T191" i="1"/>
  <c r="R58" i="1"/>
  <c r="T306" i="1"/>
  <c r="T48" i="1"/>
  <c r="R60" i="1"/>
  <c r="R245" i="1"/>
  <c r="R127" i="1"/>
  <c r="T253" i="1"/>
  <c r="R83" i="1"/>
  <c r="T84" i="1"/>
  <c r="T228" i="1"/>
  <c r="T339" i="1"/>
  <c r="T53" i="1"/>
  <c r="T210" i="1"/>
  <c r="T293" i="1"/>
  <c r="R87" i="1"/>
  <c r="R101" i="1"/>
  <c r="R280" i="1"/>
  <c r="R274" i="1"/>
  <c r="T353" i="1"/>
  <c r="T249" i="1"/>
  <c r="T298" i="1"/>
  <c r="T202" i="1"/>
  <c r="R18" i="1"/>
  <c r="T276" i="1"/>
  <c r="T170" i="1"/>
  <c r="R61" i="1"/>
  <c r="R90" i="1"/>
  <c r="R52" i="1"/>
  <c r="T3" i="1"/>
  <c r="T15" i="1"/>
  <c r="T245" i="1"/>
  <c r="T270" i="1"/>
  <c r="R249" i="1"/>
  <c r="T116" i="1"/>
  <c r="R224" i="1"/>
  <c r="R8" i="1"/>
  <c r="T41" i="1"/>
  <c r="R172" i="1"/>
  <c r="R302" i="1"/>
  <c r="R308" i="1"/>
  <c r="R335" i="1"/>
  <c r="R77" i="1"/>
  <c r="T144" i="1"/>
  <c r="T229" i="1"/>
  <c r="T325" i="1"/>
  <c r="T331" i="1"/>
  <c r="R145" i="1"/>
  <c r="R317" i="1"/>
  <c r="T345" i="1"/>
  <c r="R182" i="1"/>
  <c r="R185" i="1"/>
  <c r="R285" i="1"/>
  <c r="T363" i="1"/>
  <c r="T49" i="1"/>
  <c r="T273" i="1"/>
  <c r="T336" i="1"/>
  <c r="T88" i="1"/>
  <c r="R104" i="1"/>
  <c r="T282" i="1"/>
  <c r="T166" i="1"/>
  <c r="T199" i="1"/>
  <c r="T232" i="1"/>
  <c r="R2" i="1"/>
  <c r="R248" i="1"/>
  <c r="R96" i="1"/>
  <c r="R115" i="1"/>
  <c r="R116" i="1"/>
  <c r="R267" i="1"/>
  <c r="R80" i="1"/>
  <c r="T94" i="1"/>
  <c r="R306" i="1"/>
  <c r="R150" i="1"/>
  <c r="R71" i="1"/>
  <c r="R311" i="1"/>
  <c r="T262" i="1"/>
  <c r="T152" i="1"/>
  <c r="T30" i="1"/>
  <c r="T83" i="1"/>
  <c r="T201" i="1"/>
  <c r="T211" i="1"/>
  <c r="R339" i="1"/>
  <c r="R53" i="1"/>
  <c r="R310" i="1"/>
  <c r="R358" i="1"/>
  <c r="T95" i="1"/>
  <c r="T43" i="1"/>
  <c r="T115" i="1"/>
  <c r="R48" i="1"/>
  <c r="T44" i="1"/>
  <c r="R293" i="1"/>
  <c r="T243" i="1"/>
  <c r="T297" i="1"/>
  <c r="R121" i="1"/>
  <c r="T274" i="1"/>
  <c r="R35" i="1"/>
  <c r="T301" i="1"/>
  <c r="T182" i="1"/>
  <c r="R99" i="1"/>
  <c r="R38" i="1"/>
  <c r="T51" i="1"/>
  <c r="R3" i="1"/>
  <c r="R25" i="1"/>
  <c r="T281" i="1"/>
  <c r="T294" i="1"/>
  <c r="R297" i="1"/>
  <c r="T128" i="1"/>
  <c r="R351" i="1"/>
  <c r="T32" i="1"/>
  <c r="T92" i="1"/>
  <c r="T172" i="1"/>
  <c r="T326" i="1"/>
  <c r="T193" i="1"/>
  <c r="T151" i="1"/>
  <c r="T77" i="1"/>
  <c r="R144" i="1"/>
  <c r="R229" i="1"/>
  <c r="T355" i="1"/>
  <c r="T360" i="1"/>
  <c r="T217" i="1"/>
  <c r="R353" i="1"/>
  <c r="R345" i="1"/>
  <c r="T216" i="1"/>
  <c r="R231" i="1"/>
  <c r="T272" i="1"/>
  <c r="R363" i="1"/>
  <c r="T359" i="1"/>
  <c r="R49" i="1"/>
  <c r="R273" i="1"/>
  <c r="T364" i="1"/>
  <c r="T111" i="1"/>
  <c r="T156" i="1"/>
  <c r="R282" i="1"/>
  <c r="R209" i="1"/>
  <c r="T259" i="1"/>
  <c r="T235" i="1"/>
  <c r="R281" i="1"/>
  <c r="R94" i="1"/>
  <c r="T340" i="1"/>
  <c r="R162" i="1"/>
  <c r="R118" i="1"/>
  <c r="R364" i="1"/>
  <c r="R262" i="1"/>
  <c r="R152" i="1"/>
  <c r="T74" i="1"/>
  <c r="T109" i="1"/>
  <c r="R201" i="1"/>
  <c r="R211" i="1"/>
  <c r="R319" i="1"/>
  <c r="R89" i="1"/>
  <c r="T310" i="1"/>
  <c r="T358" i="1"/>
  <c r="T183" i="1"/>
  <c r="R133" i="1"/>
  <c r="R268" i="1"/>
  <c r="R161" i="1"/>
  <c r="T319" i="1"/>
  <c r="T333" i="1"/>
  <c r="R10" i="1"/>
  <c r="R12" i="1"/>
  <c r="R14" i="1"/>
  <c r="T312" i="1"/>
  <c r="T194" i="1"/>
  <c r="R81" i="1"/>
  <c r="R266" i="1"/>
  <c r="R327" i="1"/>
  <c r="T14" i="1"/>
  <c r="R65" i="1"/>
  <c r="T305" i="1"/>
  <c r="T318" i="1"/>
  <c r="R290" i="1"/>
  <c r="T175" i="1"/>
  <c r="R361" i="1"/>
  <c r="R32" i="1"/>
  <c r="R92" i="1"/>
  <c r="T221" i="1"/>
  <c r="R326" i="1"/>
  <c r="R193" i="1"/>
  <c r="T275" i="1"/>
  <c r="T24" i="1"/>
  <c r="T197" i="1"/>
  <c r="R271" i="1"/>
  <c r="T10" i="1"/>
  <c r="T25" i="1"/>
  <c r="R287" i="1"/>
  <c r="T56" i="1"/>
  <c r="T158" i="1"/>
  <c r="R216" i="1"/>
  <c r="T231" i="1"/>
  <c r="R272" i="1"/>
  <c r="T244" i="1"/>
  <c r="R359" i="1"/>
  <c r="T137" i="1"/>
  <c r="T330" i="1"/>
  <c r="T50" i="1"/>
  <c r="R111" i="1"/>
  <c r="R156" i="1"/>
  <c r="T252" i="1"/>
  <c r="T209" i="1"/>
  <c r="T65" i="1"/>
  <c r="R235" i="1"/>
  <c r="T9" i="1"/>
  <c r="T135" i="1"/>
  <c r="R340" i="1"/>
  <c r="R336" i="1"/>
  <c r="R119" i="1"/>
  <c r="R109" i="1"/>
  <c r="T114" i="1"/>
  <c r="R120" i="1"/>
  <c r="T145" i="1"/>
  <c r="R151" i="1"/>
  <c r="R223" i="1"/>
  <c r="T257" i="1"/>
  <c r="R346" i="1"/>
  <c r="T164" i="1"/>
  <c r="T214" i="1"/>
  <c r="T169" i="1"/>
  <c r="R251" i="1"/>
  <c r="T64" i="1"/>
  <c r="T344" i="1"/>
  <c r="T26" i="1"/>
  <c r="R31" i="1"/>
  <c r="R178" i="1"/>
  <c r="R37" i="1"/>
  <c r="R15" i="1"/>
  <c r="T265" i="1"/>
  <c r="R102" i="1"/>
  <c r="T69" i="1"/>
  <c r="R175" i="1"/>
  <c r="R69" i="1"/>
  <c r="R106" i="1"/>
  <c r="T317" i="1"/>
  <c r="T341" i="1"/>
  <c r="R300" i="1"/>
  <c r="T224" i="1"/>
  <c r="R21" i="1"/>
  <c r="R29" i="1"/>
  <c r="T75" i="1"/>
  <c r="R221" i="1"/>
  <c r="T108" i="1"/>
  <c r="T240" i="1"/>
  <c r="T323" i="1"/>
  <c r="R24" i="1"/>
  <c r="R197" i="1"/>
  <c r="R128" i="1"/>
  <c r="R78" i="1"/>
  <c r="T98" i="1"/>
  <c r="R270" i="1"/>
  <c r="R56" i="1"/>
  <c r="R316" i="1"/>
  <c r="T153" i="1"/>
  <c r="T278" i="1"/>
  <c r="T314" i="1"/>
  <c r="R244" i="1"/>
  <c r="R174" i="1"/>
  <c r="R137" i="1"/>
  <c r="R330" i="1"/>
  <c r="R50" i="1"/>
  <c r="T171" i="1"/>
  <c r="T205" i="1"/>
  <c r="R259" i="1"/>
  <c r="R349" i="1"/>
  <c r="R36" i="1"/>
  <c r="T299" i="1"/>
  <c r="T99" i="1"/>
  <c r="R135" i="1"/>
  <c r="R230" i="1"/>
  <c r="R304" i="1"/>
  <c r="R132" i="1"/>
  <c r="R314" i="1"/>
  <c r="R114" i="1"/>
  <c r="T120" i="1"/>
  <c r="T176" i="1"/>
  <c r="R34" i="1"/>
  <c r="R246" i="1"/>
  <c r="R257" i="1"/>
  <c r="T346" i="1"/>
  <c r="R164" i="1"/>
  <c r="R214" i="1"/>
  <c r="R131" i="1"/>
  <c r="R187" i="1"/>
  <c r="T55" i="1"/>
  <c r="R296" i="1"/>
  <c r="R123" i="1"/>
  <c r="R190" i="1"/>
  <c r="T12" i="1"/>
  <c r="R26" i="1"/>
  <c r="R51" i="1"/>
  <c r="T17" i="1"/>
  <c r="R158" i="1"/>
  <c r="R98" i="1"/>
  <c r="T277" i="1"/>
  <c r="R265" i="1"/>
  <c r="T147" i="1"/>
  <c r="R343" i="1"/>
  <c r="R95" i="1"/>
  <c r="R148" i="1"/>
  <c r="R4" i="1"/>
  <c r="T354" i="1"/>
  <c r="R6" i="1"/>
  <c r="T248" i="1"/>
  <c r="R67" i="1"/>
  <c r="R217" i="1"/>
  <c r="R75" i="1"/>
  <c r="T222" i="1"/>
  <c r="R108" i="1"/>
  <c r="R240" i="1"/>
  <c r="T13" i="1"/>
  <c r="T105" i="1"/>
  <c r="R213" i="1"/>
  <c r="R142" i="1"/>
  <c r="T31" i="1"/>
  <c r="R79" i="1"/>
  <c r="R236" i="1"/>
  <c r="T126" i="1"/>
  <c r="R250" i="1"/>
  <c r="R153" i="1"/>
  <c r="R278" i="1"/>
  <c r="T321" i="1"/>
  <c r="R313" i="1"/>
  <c r="T163" i="1"/>
  <c r="T198" i="1"/>
  <c r="R66" i="1"/>
  <c r="R16" i="1"/>
  <c r="R171" i="1"/>
  <c r="R205" i="1"/>
  <c r="T357" i="1"/>
  <c r="R292" i="1"/>
  <c r="R312" i="1"/>
  <c r="R299" i="1"/>
  <c r="T287" i="1"/>
  <c r="R192" i="1"/>
  <c r="R5" i="1"/>
  <c r="T72" i="1"/>
  <c r="T148" i="1"/>
  <c r="T212" i="1"/>
  <c r="T189" i="1"/>
  <c r="R199" i="1"/>
  <c r="T271" i="1"/>
  <c r="T34" i="1"/>
  <c r="T141" i="1"/>
  <c r="R288" i="1"/>
  <c r="T315" i="1"/>
  <c r="R139" i="1"/>
  <c r="T362" i="1"/>
  <c r="R352" i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4" i="5"/>
  <c r="H184" i="1" l="1"/>
  <c r="I52" i="1" l="1"/>
  <c r="I290" i="1"/>
  <c r="I336" i="1"/>
  <c r="I187" i="1"/>
  <c r="I211" i="1"/>
  <c r="I240" i="1"/>
  <c r="I236" i="1"/>
  <c r="I297" i="1"/>
  <c r="I209" i="1"/>
  <c r="I250" i="1"/>
  <c r="I261" i="1"/>
  <c r="I310" i="1"/>
  <c r="I151" i="1"/>
  <c r="I65" i="1"/>
  <c r="I53" i="1"/>
  <c r="I207" i="1"/>
  <c r="I32" i="1"/>
  <c r="I136" i="1"/>
  <c r="I55" i="1"/>
  <c r="I337" i="1"/>
  <c r="I262" i="1"/>
  <c r="I9" i="1"/>
  <c r="I222" i="1"/>
  <c r="I313" i="1"/>
  <c r="I123" i="1"/>
  <c r="I199" i="1"/>
  <c r="I40" i="1"/>
  <c r="I332" i="1"/>
  <c r="I289" i="1"/>
  <c r="I47" i="1"/>
  <c r="I175" i="1"/>
  <c r="I57" i="1"/>
  <c r="I292" i="1"/>
  <c r="I172" i="1"/>
  <c r="I356" i="1"/>
  <c r="I70" i="1"/>
  <c r="I347" i="1"/>
  <c r="I198" i="1"/>
  <c r="I36" i="1"/>
  <c r="I129" i="1"/>
  <c r="I281" i="1"/>
  <c r="I247" i="1"/>
  <c r="I308" i="1"/>
  <c r="I167" i="1"/>
  <c r="I147" i="1"/>
  <c r="I320" i="1"/>
  <c r="I248" i="1"/>
  <c r="I71" i="1"/>
  <c r="I214" i="1"/>
  <c r="I246" i="1"/>
  <c r="I283" i="1"/>
  <c r="I138" i="1"/>
  <c r="I293" i="1"/>
  <c r="I161" i="1"/>
  <c r="I176" i="1"/>
  <c r="I317" i="1"/>
  <c r="I329" i="1"/>
  <c r="I89" i="1"/>
  <c r="I316" i="1"/>
  <c r="I137" i="1"/>
  <c r="I345" i="1"/>
  <c r="I239" i="1"/>
  <c r="I33" i="1"/>
  <c r="I34" i="1"/>
  <c r="I63" i="1"/>
  <c r="I323" i="1"/>
  <c r="I298" i="1"/>
  <c r="I280" i="1"/>
  <c r="I324" i="1"/>
  <c r="I170" i="1"/>
  <c r="I140" i="1"/>
  <c r="I264" i="1"/>
  <c r="I124" i="1"/>
  <c r="I45" i="1"/>
  <c r="I80" i="1"/>
  <c r="I348" i="1"/>
  <c r="I205" i="1"/>
  <c r="I359" i="1"/>
  <c r="I252" i="1"/>
  <c r="I303" i="1"/>
  <c r="I318" i="1"/>
  <c r="I341" i="1"/>
  <c r="I365" i="1"/>
  <c r="I157" i="1"/>
  <c r="I102" i="1"/>
  <c r="I351" i="1"/>
  <c r="I30" i="1"/>
  <c r="I315" i="1"/>
  <c r="I35" i="1"/>
  <c r="I260" i="1"/>
  <c r="I111" i="1"/>
  <c r="I331" i="1"/>
  <c r="I268" i="1"/>
  <c r="I156" i="1"/>
  <c r="I130" i="1"/>
  <c r="I163" i="1"/>
  <c r="I115" i="1"/>
  <c r="I24" i="1"/>
  <c r="I144" i="1"/>
  <c r="I362" i="1"/>
  <c r="I235" i="1"/>
  <c r="I311" i="1"/>
  <c r="I94" i="1"/>
  <c r="I182" i="1"/>
  <c r="I38" i="1"/>
  <c r="I19" i="1"/>
  <c r="I143" i="1"/>
  <c r="I189" i="1"/>
  <c r="I135" i="1"/>
  <c r="I354" i="1"/>
  <c r="I113" i="1"/>
  <c r="I266" i="1"/>
  <c r="I132" i="1"/>
  <c r="I181" i="1"/>
  <c r="I229" i="1"/>
  <c r="I17" i="1"/>
  <c r="I41" i="1"/>
  <c r="I60" i="1"/>
  <c r="I110" i="1"/>
  <c r="I101" i="1"/>
  <c r="I206" i="1"/>
  <c r="I158" i="1"/>
  <c r="I56" i="1"/>
  <c r="I286" i="1"/>
  <c r="I141" i="1"/>
  <c r="I128" i="1"/>
  <c r="I51" i="1"/>
  <c r="I253" i="1"/>
  <c r="I226" i="1"/>
  <c r="I12" i="1"/>
  <c r="I307" i="1"/>
  <c r="I114" i="1"/>
  <c r="I164" i="1"/>
  <c r="I228" i="1"/>
  <c r="I64" i="1"/>
  <c r="I350" i="1"/>
  <c r="I50" i="1"/>
  <c r="I200" i="1"/>
  <c r="I162" i="1"/>
  <c r="I15" i="1"/>
  <c r="I340" i="1"/>
  <c r="I69" i="1"/>
  <c r="I258" i="1"/>
  <c r="I277" i="1"/>
  <c r="I37" i="1"/>
  <c r="I46" i="1"/>
  <c r="I291" i="1"/>
  <c r="I271" i="1"/>
  <c r="I96" i="1"/>
  <c r="I106" i="1"/>
  <c r="I255" i="1"/>
  <c r="I243" i="1"/>
  <c r="I104" i="1"/>
  <c r="I148" i="1"/>
  <c r="I186" i="1"/>
  <c r="I39" i="1"/>
  <c r="I360" i="1"/>
  <c r="I364" i="1"/>
  <c r="I300" i="1"/>
  <c r="I224" i="1"/>
  <c r="I105" i="1"/>
  <c r="I59" i="1"/>
  <c r="I335" i="1"/>
  <c r="I152" i="1"/>
  <c r="I357" i="1"/>
  <c r="I191" i="1"/>
  <c r="I62" i="1"/>
  <c r="I232" i="1"/>
  <c r="I306" i="1"/>
  <c r="I75" i="1"/>
  <c r="I120" i="1"/>
  <c r="I109" i="1"/>
  <c r="I285" i="1"/>
  <c r="I121" i="1"/>
  <c r="I14" i="1"/>
  <c r="I352" i="1"/>
  <c r="I92" i="1"/>
  <c r="I288" i="1"/>
  <c r="I273" i="1"/>
  <c r="I334" i="1"/>
  <c r="I81" i="1"/>
  <c r="I108" i="1"/>
  <c r="I203" i="1"/>
  <c r="I74" i="1"/>
  <c r="I259" i="1"/>
  <c r="I13" i="1"/>
  <c r="I185" i="1"/>
  <c r="I73" i="1"/>
  <c r="I305" i="1"/>
  <c r="I127" i="1"/>
  <c r="I27" i="1"/>
  <c r="I202" i="1"/>
  <c r="I349" i="1"/>
  <c r="I179" i="1"/>
  <c r="I251" i="1"/>
  <c r="I241" i="1"/>
  <c r="I333" i="1"/>
  <c r="I119" i="1"/>
  <c r="I361" i="1"/>
  <c r="I4" i="1"/>
  <c r="I294" i="1"/>
  <c r="I363" i="1"/>
  <c r="I133" i="1"/>
  <c r="I272" i="1"/>
  <c r="I314" i="1"/>
  <c r="I299" i="1"/>
  <c r="I66" i="1"/>
  <c r="I325" i="1"/>
  <c r="I225" i="1"/>
  <c r="I116" i="1"/>
  <c r="I284" i="1"/>
  <c r="I90" i="1"/>
  <c r="I215" i="1"/>
  <c r="I178" i="1"/>
  <c r="I84" i="1"/>
  <c r="I88" i="1"/>
  <c r="I68" i="1"/>
  <c r="I3" i="1"/>
  <c r="I18" i="1"/>
  <c r="I330" i="1"/>
  <c r="I91" i="1"/>
  <c r="I233" i="1"/>
  <c r="I25" i="1"/>
  <c r="I204" i="1"/>
  <c r="I48" i="1"/>
  <c r="I149" i="1"/>
  <c r="I242" i="1"/>
  <c r="I267" i="1"/>
  <c r="I269" i="1"/>
  <c r="I238" i="1"/>
  <c r="I353" i="1"/>
  <c r="I213" i="1"/>
  <c r="I338" i="1"/>
  <c r="I131" i="1"/>
  <c r="I134" i="1"/>
  <c r="I78" i="1"/>
  <c r="I44" i="1"/>
  <c r="I177" i="1"/>
  <c r="I319" i="1"/>
  <c r="I76" i="1"/>
  <c r="I7" i="1"/>
  <c r="I117" i="1"/>
  <c r="I5" i="1"/>
  <c r="I244" i="1"/>
  <c r="I2" i="1"/>
  <c r="I125" i="1"/>
  <c r="I287" i="1"/>
  <c r="I26" i="1"/>
  <c r="I265" i="1"/>
  <c r="I171" i="1"/>
  <c r="I10" i="1"/>
  <c r="I100" i="1"/>
  <c r="I237" i="1"/>
  <c r="I82" i="1"/>
  <c r="I219" i="1"/>
  <c r="I282" i="1"/>
  <c r="I278" i="1"/>
  <c r="I183" i="1"/>
  <c r="I217" i="1"/>
  <c r="I107" i="1"/>
  <c r="I112" i="1"/>
  <c r="I16" i="1"/>
  <c r="I160" i="1"/>
  <c r="I31" i="1"/>
  <c r="I231" i="1"/>
  <c r="I126" i="1"/>
  <c r="I180" i="1"/>
  <c r="I146" i="1"/>
  <c r="I154" i="1"/>
  <c r="I212" i="1"/>
  <c r="I245" i="1"/>
  <c r="I321" i="1"/>
  <c r="I256" i="1"/>
  <c r="I93" i="1"/>
  <c r="I249" i="1"/>
  <c r="I355" i="1"/>
  <c r="I122" i="1"/>
  <c r="I159" i="1"/>
  <c r="I221" i="1"/>
  <c r="I103" i="1"/>
  <c r="I166" i="1"/>
  <c r="I327" i="1"/>
  <c r="I155" i="1"/>
  <c r="I343" i="1"/>
  <c r="I192" i="1"/>
  <c r="I220" i="1"/>
  <c r="I339" i="1"/>
  <c r="I193" i="1"/>
  <c r="I328" i="1"/>
  <c r="I223" i="1"/>
  <c r="I279" i="1"/>
  <c r="I270" i="1"/>
  <c r="I20" i="1"/>
  <c r="I302" i="1"/>
  <c r="I97" i="1"/>
  <c r="I168" i="1"/>
  <c r="I118" i="1"/>
  <c r="I67" i="1"/>
  <c r="I86" i="1"/>
  <c r="I190" i="1"/>
  <c r="I72" i="1"/>
  <c r="I22" i="1"/>
  <c r="I77" i="1"/>
  <c r="I218" i="1"/>
  <c r="I79" i="1"/>
  <c r="I275" i="1"/>
  <c r="I87" i="1"/>
  <c r="I95" i="1"/>
  <c r="I296" i="1"/>
  <c r="I43" i="1"/>
  <c r="I230" i="1"/>
  <c r="I344" i="1"/>
  <c r="I210" i="1"/>
  <c r="I227" i="1"/>
  <c r="I276" i="1"/>
  <c r="I173" i="1"/>
  <c r="I85" i="1"/>
  <c r="I342" i="1"/>
  <c r="I49" i="1"/>
  <c r="I195" i="1"/>
  <c r="I6" i="1"/>
  <c r="I21" i="1"/>
  <c r="I309" i="1"/>
  <c r="I153" i="1"/>
  <c r="I58" i="1"/>
  <c r="I196" i="1"/>
  <c r="I304" i="1"/>
  <c r="I254" i="1"/>
  <c r="I169" i="1"/>
  <c r="I263" i="1"/>
  <c r="I188" i="1"/>
  <c r="I11" i="1"/>
  <c r="I61" i="1"/>
  <c r="I83" i="1"/>
  <c r="I142" i="1"/>
  <c r="I301" i="1"/>
  <c r="I274" i="1"/>
  <c r="I295" i="1"/>
  <c r="I216" i="1"/>
  <c r="I23" i="1"/>
  <c r="I194" i="1"/>
  <c r="I208" i="1"/>
  <c r="I8" i="1"/>
  <c r="I139" i="1"/>
  <c r="I346" i="1"/>
  <c r="I165" i="1"/>
  <c r="I28" i="1"/>
  <c r="I150" i="1"/>
  <c r="I234" i="1"/>
  <c r="I29" i="1"/>
  <c r="I54" i="1"/>
  <c r="I326" i="1"/>
  <c r="I99" i="1"/>
  <c r="I201" i="1"/>
  <c r="I174" i="1"/>
  <c r="I322" i="1"/>
  <c r="I197" i="1"/>
  <c r="I145" i="1"/>
  <c r="I358" i="1"/>
  <c r="I257" i="1"/>
  <c r="I312" i="1"/>
  <c r="I98" i="1"/>
  <c r="I42" i="1"/>
  <c r="I184" i="1"/>
  <c r="K185" i="1"/>
  <c r="K97" i="1"/>
  <c r="K56" i="1"/>
  <c r="K73" i="1"/>
  <c r="K60" i="1"/>
  <c r="K26" i="1"/>
  <c r="K130" i="1"/>
  <c r="K253" i="1"/>
  <c r="K165" i="1"/>
  <c r="K203" i="1"/>
  <c r="K159" i="1"/>
  <c r="K106" i="1"/>
  <c r="K341" i="1"/>
  <c r="K271" i="1"/>
  <c r="K215" i="1"/>
  <c r="K43" i="1"/>
  <c r="K108" i="1"/>
  <c r="K188" i="1"/>
  <c r="K168" i="1"/>
  <c r="K257" i="1"/>
  <c r="K169" i="1"/>
  <c r="K187" i="1"/>
  <c r="K358" i="1"/>
  <c r="K347" i="1"/>
  <c r="K290" i="1"/>
  <c r="K140" i="1"/>
  <c r="K356" i="1"/>
  <c r="K182" i="1"/>
  <c r="K324" i="1"/>
  <c r="K50" i="1"/>
  <c r="K311" i="1"/>
  <c r="K306" i="1"/>
  <c r="K64" i="1"/>
  <c r="K363" i="1"/>
  <c r="K62" i="1"/>
  <c r="K131" i="1"/>
  <c r="K4" i="1"/>
  <c r="K180" i="1"/>
  <c r="K213" i="1"/>
  <c r="K86" i="1"/>
  <c r="K231" i="1"/>
  <c r="K118" i="1"/>
  <c r="K11" i="1"/>
  <c r="K263" i="1"/>
  <c r="K152" i="1"/>
  <c r="K220" i="1"/>
  <c r="K258" i="1"/>
  <c r="K91" i="1"/>
  <c r="K98" i="1"/>
  <c r="K148" i="1"/>
  <c r="K89" i="1"/>
  <c r="K219" i="1"/>
  <c r="K195" i="1"/>
  <c r="K82" i="1"/>
  <c r="K13" i="1"/>
  <c r="K331" i="1"/>
  <c r="K315" i="1"/>
  <c r="K99" i="1"/>
  <c r="K339" i="1"/>
  <c r="K18" i="1"/>
  <c r="K141" i="1"/>
  <c r="K160" i="1"/>
  <c r="K10" i="1"/>
  <c r="K49" i="1"/>
  <c r="K364" i="1"/>
  <c r="K199" i="1"/>
  <c r="K343" i="1"/>
  <c r="K326" i="1"/>
  <c r="K127" i="1"/>
  <c r="K173" i="1"/>
  <c r="K316" i="1"/>
  <c r="K238" i="1"/>
  <c r="K234" i="1"/>
  <c r="K357" i="1"/>
  <c r="K206" i="1"/>
  <c r="K123" i="1"/>
  <c r="K25" i="1"/>
  <c r="K268" i="1"/>
  <c r="K295" i="1"/>
  <c r="K222" i="1"/>
  <c r="K157" i="1"/>
  <c r="K176" i="1"/>
  <c r="K100" i="1"/>
  <c r="K317" i="1"/>
  <c r="K237" i="1"/>
  <c r="K8" i="1"/>
  <c r="K184" i="1"/>
  <c r="K102" i="1"/>
  <c r="K255" i="1"/>
  <c r="K88" i="1"/>
  <c r="K166" i="1"/>
  <c r="K323" i="1"/>
  <c r="K192" i="1"/>
  <c r="K41" i="1"/>
  <c r="K139" i="1"/>
  <c r="K260" i="1"/>
  <c r="K71" i="1"/>
  <c r="K229" i="1"/>
  <c r="K334" i="1"/>
  <c r="K2" i="1"/>
  <c r="K210" i="1"/>
  <c r="K330" i="1"/>
  <c r="K32" i="1"/>
  <c r="K85" i="1"/>
  <c r="K230" i="1"/>
  <c r="K114" i="1"/>
  <c r="K246" i="1"/>
  <c r="K292" i="1"/>
  <c r="K35" i="1"/>
  <c r="K158" i="1"/>
  <c r="K186" i="1"/>
  <c r="K29" i="1"/>
  <c r="K39" i="1"/>
  <c r="K105" i="1"/>
  <c r="K349" i="1"/>
  <c r="K149" i="1"/>
  <c r="K183" i="1"/>
  <c r="K279" i="1"/>
  <c r="K309" i="1"/>
  <c r="K322" i="1"/>
  <c r="K42" i="1"/>
  <c r="K289" i="1"/>
  <c r="K239" i="1"/>
  <c r="K163" i="1"/>
  <c r="K226" i="1"/>
  <c r="K59" i="1"/>
  <c r="K179" i="1"/>
  <c r="K242" i="1"/>
  <c r="K217" i="1"/>
  <c r="K270" i="1"/>
  <c r="K153" i="1"/>
  <c r="K197" i="1"/>
  <c r="K164" i="1"/>
  <c r="K47" i="1"/>
  <c r="K33" i="1"/>
  <c r="K115" i="1"/>
  <c r="K12" i="1"/>
  <c r="K335" i="1"/>
  <c r="K251" i="1"/>
  <c r="K267" i="1"/>
  <c r="K107" i="1"/>
  <c r="K266" i="1"/>
  <c r="K342" i="1"/>
  <c r="K214" i="1"/>
  <c r="K244" i="1"/>
  <c r="K177" i="1"/>
  <c r="K301" i="1"/>
  <c r="K247" i="1"/>
  <c r="K121" i="1"/>
  <c r="K321" i="1"/>
  <c r="K274" i="1"/>
  <c r="K308" i="1"/>
  <c r="K354" i="1"/>
  <c r="K14" i="1"/>
  <c r="K103" i="1"/>
  <c r="K304" i="1"/>
  <c r="K87" i="1"/>
  <c r="K81" i="1"/>
  <c r="K23" i="1"/>
  <c r="K178" i="1"/>
  <c r="K16" i="1"/>
  <c r="K136" i="1"/>
  <c r="K57" i="1"/>
  <c r="K125" i="1"/>
  <c r="K151" i="1"/>
  <c r="K283" i="1"/>
  <c r="K53" i="1"/>
  <c r="K221" i="1"/>
  <c r="K320" i="1"/>
  <c r="K303" i="1"/>
  <c r="K193" i="1"/>
  <c r="K46" i="1"/>
  <c r="K288" i="1"/>
  <c r="K284" i="1"/>
  <c r="K5" i="1"/>
  <c r="K355" i="1"/>
  <c r="K95" i="1"/>
  <c r="K194" i="1"/>
  <c r="K312" i="1"/>
  <c r="K65" i="1"/>
  <c r="K248" i="1"/>
  <c r="K318" i="1"/>
  <c r="K181" i="1"/>
  <c r="K291" i="1"/>
  <c r="K273" i="1"/>
  <c r="K137" i="1"/>
  <c r="K145" i="1"/>
  <c r="K21" i="1"/>
  <c r="K204" i="1"/>
  <c r="K132" i="1"/>
  <c r="K201" i="1"/>
  <c r="K58" i="1"/>
  <c r="K34" i="1"/>
  <c r="K345" i="1"/>
  <c r="K6" i="1"/>
  <c r="K37" i="1"/>
  <c r="K84" i="1"/>
  <c r="K52" i="1"/>
  <c r="K55" i="1"/>
  <c r="K170" i="1"/>
  <c r="K241" i="1"/>
  <c r="K72" i="1"/>
  <c r="K138" i="1"/>
  <c r="K351" i="1"/>
  <c r="K110" i="1"/>
  <c r="K243" i="1"/>
  <c r="K74" i="1"/>
  <c r="K68" i="1"/>
  <c r="K265" i="1"/>
  <c r="K327" i="1"/>
  <c r="K227" i="1"/>
  <c r="K28" i="1"/>
  <c r="K333" i="1"/>
  <c r="K337" i="1"/>
  <c r="K293" i="1"/>
  <c r="K30" i="1"/>
  <c r="K101" i="1"/>
  <c r="K104" i="1"/>
  <c r="K259" i="1"/>
  <c r="K3" i="1"/>
  <c r="K171" i="1"/>
  <c r="K155" i="1"/>
  <c r="K276" i="1"/>
  <c r="K150" i="1"/>
  <c r="K362" i="1"/>
  <c r="K262" i="1"/>
  <c r="K298" i="1"/>
  <c r="K51" i="1"/>
  <c r="K119" i="1"/>
  <c r="K174" i="1"/>
  <c r="K207" i="1"/>
  <c r="K27" i="1"/>
  <c r="K161" i="1"/>
  <c r="K340" i="1"/>
  <c r="K76" i="1"/>
  <c r="K90" i="1"/>
  <c r="K92" i="1"/>
  <c r="K172" i="1"/>
  <c r="K287" i="1"/>
  <c r="K211" i="1"/>
  <c r="K94" i="1"/>
  <c r="K83" i="1"/>
  <c r="K280" i="1"/>
  <c r="K198" i="1"/>
  <c r="K350" i="1"/>
  <c r="K235" i="1"/>
  <c r="K63" i="1"/>
  <c r="K264" i="1"/>
  <c r="K232" i="1"/>
  <c r="K228" i="1"/>
  <c r="K236" i="1"/>
  <c r="K38" i="1"/>
  <c r="K294" i="1"/>
  <c r="K191" i="1"/>
  <c r="K129" i="1"/>
  <c r="K338" i="1"/>
  <c r="K200" i="1"/>
  <c r="K361" i="1"/>
  <c r="K126" i="1"/>
  <c r="K353" i="1"/>
  <c r="K67" i="1"/>
  <c r="K31" i="1"/>
  <c r="K156" i="1"/>
  <c r="K202" i="1"/>
  <c r="K175" i="1"/>
  <c r="K332" i="1"/>
  <c r="K282" i="1"/>
  <c r="K336" i="1"/>
  <c r="K70" i="1"/>
  <c r="K40" i="1"/>
  <c r="K224" i="1"/>
  <c r="K278" i="1"/>
  <c r="K24" i="1"/>
  <c r="K300" i="1"/>
  <c r="K9" i="1"/>
  <c r="K20" i="1"/>
  <c r="K48" i="1"/>
  <c r="K223" i="1"/>
  <c r="K254" i="1"/>
  <c r="K128" i="1"/>
  <c r="K328" i="1"/>
  <c r="K45" i="1"/>
  <c r="K75" i="1"/>
  <c r="K133" i="1"/>
  <c r="K143" i="1"/>
  <c r="K134" i="1"/>
  <c r="K15" i="1"/>
  <c r="K146" i="1"/>
  <c r="K109" i="1"/>
  <c r="K190" i="1"/>
  <c r="K314" i="1"/>
  <c r="K61" i="1"/>
  <c r="K44" i="1"/>
  <c r="K112" i="1"/>
  <c r="K212" i="1"/>
  <c r="K240" i="1"/>
  <c r="K22" i="1"/>
  <c r="K36" i="1"/>
  <c r="K142" i="1"/>
  <c r="K124" i="1"/>
  <c r="K196" i="1"/>
  <c r="K19" i="1"/>
  <c r="K297" i="1"/>
  <c r="K162" i="1"/>
  <c r="K281" i="1"/>
  <c r="K120" i="1"/>
  <c r="K80" i="1"/>
  <c r="K272" i="1"/>
  <c r="K78" i="1"/>
  <c r="K189" i="1"/>
  <c r="K154" i="1"/>
  <c r="K313" i="1"/>
  <c r="K329" i="1"/>
  <c r="K111" i="1"/>
  <c r="K286" i="1"/>
  <c r="K360" i="1"/>
  <c r="K305" i="1"/>
  <c r="K233" i="1"/>
  <c r="K256" i="1"/>
  <c r="K116" i="1"/>
  <c r="K77" i="1"/>
  <c r="K209" i="1"/>
  <c r="K135" i="1"/>
  <c r="K66" i="1"/>
  <c r="K144" i="1"/>
  <c r="K325" i="1"/>
  <c r="K54" i="1"/>
  <c r="K285" i="1"/>
  <c r="K299" i="1"/>
  <c r="K245" i="1"/>
  <c r="K307" i="1"/>
  <c r="K348" i="1"/>
  <c r="K69" i="1"/>
  <c r="K319" i="1"/>
  <c r="K218" i="1"/>
  <c r="K250" i="1"/>
  <c r="K205" i="1"/>
  <c r="K365" i="1"/>
  <c r="K79" i="1"/>
  <c r="K122" i="1"/>
  <c r="K117" i="1"/>
  <c r="K344" i="1"/>
  <c r="K17" i="1"/>
  <c r="K296" i="1"/>
  <c r="K249" i="1"/>
  <c r="K346" i="1"/>
  <c r="K96" i="1"/>
  <c r="K269" i="1"/>
  <c r="K208" i="1"/>
  <c r="K261" i="1"/>
  <c r="K167" i="1"/>
  <c r="K359" i="1"/>
  <c r="K113" i="1"/>
  <c r="K277" i="1"/>
  <c r="K352" i="1"/>
  <c r="K225" i="1"/>
  <c r="K7" i="1"/>
  <c r="K93" i="1"/>
  <c r="K275" i="1"/>
  <c r="K216" i="1"/>
  <c r="K302" i="1"/>
  <c r="K310" i="1"/>
  <c r="K147" i="1"/>
  <c r="K252" i="1"/>
  <c r="U2" i="1" l="1"/>
  <c r="U165" i="1"/>
  <c r="V165" i="1" s="1"/>
  <c r="U257" i="1"/>
  <c r="V257" i="1" s="1"/>
  <c r="U301" i="1"/>
  <c r="V301" i="1" s="1"/>
  <c r="U153" i="1"/>
  <c r="V153" i="1" s="1"/>
  <c r="U344" i="1"/>
  <c r="V344" i="1" s="1"/>
  <c r="U190" i="1"/>
  <c r="V190" i="1" s="1"/>
  <c r="U193" i="1"/>
  <c r="V193" i="1" s="1"/>
  <c r="U31" i="1"/>
  <c r="V31" i="1" s="1"/>
  <c r="U100" i="1"/>
  <c r="V100" i="1" s="1"/>
  <c r="U76" i="1"/>
  <c r="V76" i="1" s="1"/>
  <c r="U88" i="1"/>
  <c r="V88" i="1" s="1"/>
  <c r="U202" i="1"/>
  <c r="V202" i="1" s="1"/>
  <c r="U334" i="1"/>
  <c r="V334" i="1" s="1"/>
  <c r="U232" i="1"/>
  <c r="V232" i="1" s="1"/>
  <c r="U39" i="1"/>
  <c r="V39" i="1" s="1"/>
  <c r="U114" i="1"/>
  <c r="V114" i="1" s="1"/>
  <c r="U101" i="1"/>
  <c r="U189" i="1"/>
  <c r="U163" i="1"/>
  <c r="V163" i="1" s="1"/>
  <c r="U157" i="1"/>
  <c r="V157" i="1" s="1"/>
  <c r="U71" i="1"/>
  <c r="V71" i="1" s="1"/>
  <c r="U70" i="1"/>
  <c r="V70" i="1" s="1"/>
  <c r="U313" i="1"/>
  <c r="V313" i="1" s="1"/>
  <c r="U310" i="1"/>
  <c r="V310" i="1" s="1"/>
  <c r="U145" i="1"/>
  <c r="V145" i="1" s="1"/>
  <c r="U83" i="1"/>
  <c r="V83" i="1" s="1"/>
  <c r="U43" i="1"/>
  <c r="V43" i="1" s="1"/>
  <c r="U67" i="1"/>
  <c r="V67" i="1" s="1"/>
  <c r="U220" i="1"/>
  <c r="V220" i="1" s="1"/>
  <c r="U93" i="1"/>
  <c r="V93" i="1" s="1"/>
  <c r="U16" i="1"/>
  <c r="V16" i="1" s="1"/>
  <c r="U171" i="1"/>
  <c r="V171" i="1" s="1"/>
  <c r="U177" i="1"/>
  <c r="V177" i="1" s="1"/>
  <c r="U178" i="1"/>
  <c r="V178" i="1" s="1"/>
  <c r="U363" i="1"/>
  <c r="V363" i="1" s="1"/>
  <c r="U127" i="1"/>
  <c r="V127" i="1" s="1"/>
  <c r="U288" i="1"/>
  <c r="V288" i="1" s="1"/>
  <c r="U191" i="1"/>
  <c r="V191" i="1" s="1"/>
  <c r="U148" i="1"/>
  <c r="U69" i="1"/>
  <c r="V69" i="1" s="1"/>
  <c r="U12" i="1"/>
  <c r="V12" i="1" s="1"/>
  <c r="U60" i="1"/>
  <c r="V60" i="1" s="1"/>
  <c r="U19" i="1"/>
  <c r="V19" i="1" s="1"/>
  <c r="U156" i="1"/>
  <c r="V156" i="1" s="1"/>
  <c r="U341" i="1"/>
  <c r="V341" i="1" s="1"/>
  <c r="U320" i="1"/>
  <c r="V320" i="1" s="1"/>
  <c r="U172" i="1"/>
  <c r="V172" i="1" s="1"/>
  <c r="U9" i="1"/>
  <c r="V9" i="1" s="1"/>
  <c r="U250" i="1"/>
  <c r="V250" i="1" s="1"/>
  <c r="U11" i="1"/>
  <c r="V11" i="1" s="1"/>
  <c r="U168" i="1"/>
  <c r="V168" i="1" s="1"/>
  <c r="U174" i="1"/>
  <c r="V174" i="1" s="1"/>
  <c r="U8" i="1"/>
  <c r="V8" i="1" s="1"/>
  <c r="U49" i="1"/>
  <c r="V49" i="1" s="1"/>
  <c r="U87" i="1"/>
  <c r="V87" i="1" s="1"/>
  <c r="U97" i="1"/>
  <c r="V97" i="1" s="1"/>
  <c r="U217" i="1"/>
  <c r="V217" i="1" s="1"/>
  <c r="U287" i="1"/>
  <c r="V287" i="1" s="1"/>
  <c r="U134" i="1"/>
  <c r="V134" i="1" s="1"/>
  <c r="U25" i="1"/>
  <c r="V25" i="1" s="1"/>
  <c r="U185" i="1"/>
  <c r="V185" i="1" s="1"/>
  <c r="U14" i="1"/>
  <c r="V14" i="1" s="1"/>
  <c r="U255" i="1"/>
  <c r="V255" i="1" s="1"/>
  <c r="U162" i="1"/>
  <c r="V162" i="1" s="1"/>
  <c r="U51" i="1"/>
  <c r="V51" i="1" s="1"/>
  <c r="U229" i="1"/>
  <c r="U94" i="1"/>
  <c r="V94" i="1" s="1"/>
  <c r="U111" i="1"/>
  <c r="V111" i="1" s="1"/>
  <c r="U298" i="1"/>
  <c r="V298" i="1" s="1"/>
  <c r="U176" i="1"/>
  <c r="V176" i="1" s="1"/>
  <c r="U175" i="1"/>
  <c r="V175" i="1" s="1"/>
  <c r="U55" i="1"/>
  <c r="V55" i="1" s="1"/>
  <c r="U236" i="1"/>
  <c r="V236" i="1" s="1"/>
  <c r="U277" i="1"/>
  <c r="U264" i="1"/>
  <c r="V264" i="1" s="1"/>
  <c r="U137" i="1"/>
  <c r="U358" i="1"/>
  <c r="V358" i="1" s="1"/>
  <c r="U28" i="1"/>
  <c r="V28" i="1" s="1"/>
  <c r="U142" i="1"/>
  <c r="V142" i="1" s="1"/>
  <c r="U309" i="1"/>
  <c r="V309" i="1" s="1"/>
  <c r="U230" i="1"/>
  <c r="V230" i="1" s="1"/>
  <c r="U86" i="1"/>
  <c r="V86" i="1" s="1"/>
  <c r="U339" i="1"/>
  <c r="V339" i="1" s="1"/>
  <c r="U249" i="1"/>
  <c r="V249" i="1" s="1"/>
  <c r="U160" i="1"/>
  <c r="V160" i="1" s="1"/>
  <c r="U10" i="1"/>
  <c r="V10" i="1" s="1"/>
  <c r="U319" i="1"/>
  <c r="V319" i="1" s="1"/>
  <c r="U242" i="1"/>
  <c r="V242" i="1" s="1"/>
  <c r="U84" i="1"/>
  <c r="V84" i="1" s="1"/>
  <c r="U133" i="1"/>
  <c r="V133" i="1" s="1"/>
  <c r="U27" i="1"/>
  <c r="V27" i="1" s="1"/>
  <c r="U273" i="1"/>
  <c r="V273" i="1" s="1"/>
  <c r="U62" i="1"/>
  <c r="V62" i="1" s="1"/>
  <c r="U186" i="1"/>
  <c r="V186" i="1" s="1"/>
  <c r="U258" i="1"/>
  <c r="V258" i="1" s="1"/>
  <c r="U307" i="1"/>
  <c r="V307" i="1" s="1"/>
  <c r="U110" i="1"/>
  <c r="V110" i="1" s="1"/>
  <c r="U143" i="1"/>
  <c r="U130" i="1"/>
  <c r="V130" i="1" s="1"/>
  <c r="U365" i="1"/>
  <c r="V365" i="1" s="1"/>
  <c r="U140" i="1"/>
  <c r="V140" i="1" s="1"/>
  <c r="U316" i="1"/>
  <c r="V316" i="1" s="1"/>
  <c r="U248" i="1"/>
  <c r="U356" i="1"/>
  <c r="V356" i="1" s="1"/>
  <c r="U222" i="1"/>
  <c r="V222" i="1" s="1"/>
  <c r="U261" i="1"/>
  <c r="V261" i="1" s="1"/>
  <c r="U21" i="1"/>
  <c r="V21" i="1" s="1"/>
  <c r="U170" i="1"/>
  <c r="V170" i="1" s="1"/>
  <c r="U89" i="1"/>
  <c r="V89" i="1" s="1"/>
  <c r="U197" i="1"/>
  <c r="V197" i="1" s="1"/>
  <c r="U346" i="1"/>
  <c r="V346" i="1" s="1"/>
  <c r="U61" i="1"/>
  <c r="V61" i="1" s="1"/>
  <c r="U6" i="1"/>
  <c r="V6" i="1" s="1"/>
  <c r="U296" i="1"/>
  <c r="V296" i="1" s="1"/>
  <c r="U118" i="1"/>
  <c r="U192" i="1"/>
  <c r="V192" i="1" s="1"/>
  <c r="U256" i="1"/>
  <c r="V256" i="1" s="1"/>
  <c r="U112" i="1"/>
  <c r="V112" i="1" s="1"/>
  <c r="U265" i="1"/>
  <c r="V265" i="1" s="1"/>
  <c r="U44" i="1"/>
  <c r="V44" i="1" s="1"/>
  <c r="U48" i="1"/>
  <c r="V48" i="1" s="1"/>
  <c r="U215" i="1"/>
  <c r="V215" i="1" s="1"/>
  <c r="U294" i="1"/>
  <c r="V294" i="1" s="1"/>
  <c r="U305" i="1"/>
  <c r="V305" i="1" s="1"/>
  <c r="U92" i="1"/>
  <c r="V92" i="1" s="1"/>
  <c r="U357" i="1"/>
  <c r="V357" i="1" s="1"/>
  <c r="U104" i="1"/>
  <c r="V104" i="1" s="1"/>
  <c r="U340" i="1"/>
  <c r="V340" i="1" s="1"/>
  <c r="U226" i="1"/>
  <c r="V226" i="1" s="1"/>
  <c r="U41" i="1"/>
  <c r="V41" i="1" s="1"/>
  <c r="U38" i="1"/>
  <c r="V38" i="1" s="1"/>
  <c r="U268" i="1"/>
  <c r="V268" i="1" s="1"/>
  <c r="U318" i="1"/>
  <c r="V318" i="1" s="1"/>
  <c r="U324" i="1"/>
  <c r="V324" i="1" s="1"/>
  <c r="U329" i="1"/>
  <c r="V329" i="1" s="1"/>
  <c r="U147" i="1"/>
  <c r="V147" i="1" s="1"/>
  <c r="U292" i="1"/>
  <c r="V292" i="1" s="1"/>
  <c r="U262" i="1"/>
  <c r="V262" i="1" s="1"/>
  <c r="U209" i="1"/>
  <c r="V209" i="1" s="1"/>
  <c r="U322" i="1"/>
  <c r="V322" i="1" s="1"/>
  <c r="U139" i="1"/>
  <c r="V139" i="1" s="1"/>
  <c r="U195" i="1"/>
  <c r="V195" i="1" s="1"/>
  <c r="U95" i="1"/>
  <c r="V95" i="1" s="1"/>
  <c r="U343" i="1"/>
  <c r="V343" i="1" s="1"/>
  <c r="U321" i="1"/>
  <c r="V321" i="1" s="1"/>
  <c r="U107" i="1"/>
  <c r="V107" i="1" s="1"/>
  <c r="U26" i="1"/>
  <c r="U78" i="1"/>
  <c r="V78" i="1" s="1"/>
  <c r="U204" i="1"/>
  <c r="V204" i="1" s="1"/>
  <c r="U90" i="1"/>
  <c r="V90" i="1" s="1"/>
  <c r="U4" i="1"/>
  <c r="V4" i="1" s="1"/>
  <c r="U73" i="1"/>
  <c r="V73" i="1" s="1"/>
  <c r="U352" i="1"/>
  <c r="V352" i="1" s="1"/>
  <c r="U152" i="1"/>
  <c r="U243" i="1"/>
  <c r="V243" i="1" s="1"/>
  <c r="U15" i="1"/>
  <c r="V15" i="1" s="1"/>
  <c r="U253" i="1"/>
  <c r="U17" i="1"/>
  <c r="V17" i="1" s="1"/>
  <c r="U182" i="1"/>
  <c r="V182" i="1" s="1"/>
  <c r="U331" i="1"/>
  <c r="V331" i="1" s="1"/>
  <c r="U303" i="1"/>
  <c r="V303" i="1" s="1"/>
  <c r="U280" i="1"/>
  <c r="V280" i="1" s="1"/>
  <c r="U317" i="1"/>
  <c r="V317" i="1" s="1"/>
  <c r="U167" i="1"/>
  <c r="V167" i="1" s="1"/>
  <c r="U57" i="1"/>
  <c r="V57" i="1" s="1"/>
  <c r="U337" i="1"/>
  <c r="V337" i="1" s="1"/>
  <c r="U297" i="1"/>
  <c r="V297" i="1" s="1"/>
  <c r="U155" i="1"/>
  <c r="V155" i="1" s="1"/>
  <c r="U201" i="1"/>
  <c r="V201" i="1" s="1"/>
  <c r="U208" i="1"/>
  <c r="V208" i="1" s="1"/>
  <c r="U263" i="1"/>
  <c r="V263" i="1" s="1"/>
  <c r="U342" i="1"/>
  <c r="V342" i="1" s="1"/>
  <c r="U275" i="1"/>
  <c r="V275" i="1" s="1"/>
  <c r="U302" i="1"/>
  <c r="V302" i="1" s="1"/>
  <c r="U327" i="1"/>
  <c r="V327" i="1" s="1"/>
  <c r="U212" i="1"/>
  <c r="V212" i="1" s="1"/>
  <c r="U183" i="1"/>
  <c r="V183" i="1" s="1"/>
  <c r="U125" i="1"/>
  <c r="V125" i="1" s="1"/>
  <c r="U131" i="1"/>
  <c r="V131" i="1" s="1"/>
  <c r="U233" i="1"/>
  <c r="V233" i="1" s="1"/>
  <c r="U116" i="1"/>
  <c r="V116" i="1" s="1"/>
  <c r="U119" i="1"/>
  <c r="V119" i="1" s="1"/>
  <c r="U13" i="1"/>
  <c r="V13" i="1" s="1"/>
  <c r="U121" i="1"/>
  <c r="V121" i="1" s="1"/>
  <c r="U59" i="1"/>
  <c r="V59" i="1" s="1"/>
  <c r="U106" i="1"/>
  <c r="V106" i="1" s="1"/>
  <c r="U200" i="1"/>
  <c r="V200" i="1" s="1"/>
  <c r="U128" i="1"/>
  <c r="V128" i="1" s="1"/>
  <c r="U181" i="1"/>
  <c r="V181" i="1" s="1"/>
  <c r="U311" i="1"/>
  <c r="V311" i="1" s="1"/>
  <c r="U260" i="1"/>
  <c r="U359" i="1"/>
  <c r="V359" i="1" s="1"/>
  <c r="U323" i="1"/>
  <c r="V323" i="1" s="1"/>
  <c r="U161" i="1"/>
  <c r="V161" i="1" s="1"/>
  <c r="U247" i="1"/>
  <c r="V247" i="1" s="1"/>
  <c r="U47" i="1"/>
  <c r="V47" i="1" s="1"/>
  <c r="U136" i="1"/>
  <c r="V136" i="1" s="1"/>
  <c r="U240" i="1"/>
  <c r="V240" i="1" s="1"/>
  <c r="U355" i="1"/>
  <c r="V355" i="1" s="1"/>
  <c r="U284" i="1"/>
  <c r="U99" i="1"/>
  <c r="V99" i="1" s="1"/>
  <c r="U194" i="1"/>
  <c r="V194" i="1" s="1"/>
  <c r="U169" i="1"/>
  <c r="V169" i="1" s="1"/>
  <c r="U85" i="1"/>
  <c r="V85" i="1" s="1"/>
  <c r="U79" i="1"/>
  <c r="V79" i="1" s="1"/>
  <c r="U20" i="1"/>
  <c r="V20" i="1" s="1"/>
  <c r="U166" i="1"/>
  <c r="V166" i="1" s="1"/>
  <c r="U154" i="1"/>
  <c r="V154" i="1" s="1"/>
  <c r="U278" i="1"/>
  <c r="V278" i="1" s="1"/>
  <c r="V2" i="1"/>
  <c r="U338" i="1"/>
  <c r="V338" i="1" s="1"/>
  <c r="U91" i="1"/>
  <c r="V91" i="1" s="1"/>
  <c r="U225" i="1"/>
  <c r="U333" i="1"/>
  <c r="V333" i="1" s="1"/>
  <c r="U259" i="1"/>
  <c r="V259" i="1" s="1"/>
  <c r="U285" i="1"/>
  <c r="V285" i="1" s="1"/>
  <c r="U105" i="1"/>
  <c r="V105" i="1" s="1"/>
  <c r="U96" i="1"/>
  <c r="V96" i="1" s="1"/>
  <c r="U50" i="1"/>
  <c r="V50" i="1" s="1"/>
  <c r="U141" i="1"/>
  <c r="V141" i="1" s="1"/>
  <c r="U132" i="1"/>
  <c r="V132" i="1" s="1"/>
  <c r="U235" i="1"/>
  <c r="V235" i="1" s="1"/>
  <c r="U35" i="1"/>
  <c r="V35" i="1" s="1"/>
  <c r="U205" i="1"/>
  <c r="V205" i="1" s="1"/>
  <c r="U63" i="1"/>
  <c r="V63" i="1" s="1"/>
  <c r="U293" i="1"/>
  <c r="V293" i="1" s="1"/>
  <c r="U281" i="1"/>
  <c r="V281" i="1" s="1"/>
  <c r="U289" i="1"/>
  <c r="V289" i="1" s="1"/>
  <c r="U32" i="1"/>
  <c r="V32" i="1" s="1"/>
  <c r="U211" i="1"/>
  <c r="V211" i="1" s="1"/>
  <c r="U150" i="1"/>
  <c r="V150" i="1" s="1"/>
  <c r="U267" i="1"/>
  <c r="V267" i="1" s="1"/>
  <c r="U335" i="1"/>
  <c r="V335" i="1" s="1"/>
  <c r="U252" i="1"/>
  <c r="V252" i="1" s="1"/>
  <c r="U184" i="1"/>
  <c r="V184" i="1" s="1"/>
  <c r="U326" i="1"/>
  <c r="V326" i="1" s="1"/>
  <c r="U23" i="1"/>
  <c r="V23" i="1" s="1"/>
  <c r="U254" i="1"/>
  <c r="V254" i="1" s="1"/>
  <c r="U173" i="1"/>
  <c r="V173" i="1" s="1"/>
  <c r="U218" i="1"/>
  <c r="V218" i="1" s="1"/>
  <c r="U270" i="1"/>
  <c r="V270" i="1" s="1"/>
  <c r="U103" i="1"/>
  <c r="V103" i="1" s="1"/>
  <c r="U146" i="1"/>
  <c r="V146" i="1" s="1"/>
  <c r="U282" i="1"/>
  <c r="V282" i="1" s="1"/>
  <c r="U244" i="1"/>
  <c r="V244" i="1" s="1"/>
  <c r="U213" i="1"/>
  <c r="V213" i="1" s="1"/>
  <c r="U330" i="1"/>
  <c r="V330" i="1" s="1"/>
  <c r="U325" i="1"/>
  <c r="V325" i="1" s="1"/>
  <c r="U241" i="1"/>
  <c r="V241" i="1" s="1"/>
  <c r="U74" i="1"/>
  <c r="V74" i="1" s="1"/>
  <c r="U109" i="1"/>
  <c r="V109" i="1" s="1"/>
  <c r="U224" i="1"/>
  <c r="V224" i="1" s="1"/>
  <c r="U271" i="1"/>
  <c r="V271" i="1" s="1"/>
  <c r="U350" i="1"/>
  <c r="V350" i="1" s="1"/>
  <c r="U286" i="1"/>
  <c r="V286" i="1" s="1"/>
  <c r="U266" i="1"/>
  <c r="V266" i="1" s="1"/>
  <c r="U362" i="1"/>
  <c r="V362" i="1" s="1"/>
  <c r="U315" i="1"/>
  <c r="V315" i="1" s="1"/>
  <c r="U348" i="1"/>
  <c r="V348" i="1" s="1"/>
  <c r="U34" i="1"/>
  <c r="V34" i="1" s="1"/>
  <c r="U138" i="1"/>
  <c r="V138" i="1" s="1"/>
  <c r="U129" i="1"/>
  <c r="V129" i="1" s="1"/>
  <c r="U332" i="1"/>
  <c r="V332" i="1" s="1"/>
  <c r="U207" i="1"/>
  <c r="V207" i="1" s="1"/>
  <c r="U187" i="1"/>
  <c r="X187" i="1" s="1"/>
  <c r="U272" i="1"/>
  <c r="V272" i="1" s="1"/>
  <c r="U188" i="1"/>
  <c r="U308" i="1"/>
  <c r="V308" i="1" s="1"/>
  <c r="U42" i="1"/>
  <c r="V42" i="1" s="1"/>
  <c r="U54" i="1"/>
  <c r="V54" i="1" s="1"/>
  <c r="U216" i="1"/>
  <c r="V216" i="1" s="1"/>
  <c r="U304" i="1"/>
  <c r="V304" i="1" s="1"/>
  <c r="U276" i="1"/>
  <c r="V276" i="1" s="1"/>
  <c r="U77" i="1"/>
  <c r="V77" i="1" s="1"/>
  <c r="U279" i="1"/>
  <c r="V279" i="1" s="1"/>
  <c r="U221" i="1"/>
  <c r="U180" i="1"/>
  <c r="V180" i="1" s="1"/>
  <c r="U219" i="1"/>
  <c r="V219" i="1" s="1"/>
  <c r="U5" i="1"/>
  <c r="V5" i="1" s="1"/>
  <c r="U353" i="1"/>
  <c r="U18" i="1"/>
  <c r="V18" i="1" s="1"/>
  <c r="U66" i="1"/>
  <c r="V66" i="1" s="1"/>
  <c r="U251" i="1"/>
  <c r="V251" i="1" s="1"/>
  <c r="U203" i="1"/>
  <c r="V203" i="1" s="1"/>
  <c r="U120" i="1"/>
  <c r="V120" i="1" s="1"/>
  <c r="U300" i="1"/>
  <c r="V300" i="1" s="1"/>
  <c r="U291" i="1"/>
  <c r="V291" i="1" s="1"/>
  <c r="U64" i="1"/>
  <c r="V64" i="1" s="1"/>
  <c r="U56" i="1"/>
  <c r="V56" i="1" s="1"/>
  <c r="U113" i="1"/>
  <c r="V113" i="1" s="1"/>
  <c r="U144" i="1"/>
  <c r="V144" i="1" s="1"/>
  <c r="U30" i="1"/>
  <c r="V30" i="1" s="1"/>
  <c r="U80" i="1"/>
  <c r="V80" i="1" s="1"/>
  <c r="U33" i="1"/>
  <c r="V33" i="1" s="1"/>
  <c r="U283" i="1"/>
  <c r="V283" i="1" s="1"/>
  <c r="U36" i="1"/>
  <c r="U40" i="1"/>
  <c r="V40" i="1" s="1"/>
  <c r="U53" i="1"/>
  <c r="V53" i="1" s="1"/>
  <c r="U336" i="1"/>
  <c r="V336" i="1" s="1"/>
  <c r="U149" i="1"/>
  <c r="V149" i="1" s="1"/>
  <c r="U245" i="1"/>
  <c r="V245" i="1" s="1"/>
  <c r="U361" i="1"/>
  <c r="V361" i="1" s="1"/>
  <c r="U98" i="1"/>
  <c r="V98" i="1" s="1"/>
  <c r="U29" i="1"/>
  <c r="V29" i="1" s="1"/>
  <c r="U295" i="1"/>
  <c r="V295" i="1" s="1"/>
  <c r="U196" i="1"/>
  <c r="V196" i="1" s="1"/>
  <c r="U227" i="1"/>
  <c r="V227" i="1" s="1"/>
  <c r="U22" i="1"/>
  <c r="V22" i="1" s="1"/>
  <c r="U223" i="1"/>
  <c r="V223" i="1" s="1"/>
  <c r="U159" i="1"/>
  <c r="V159" i="1" s="1"/>
  <c r="U126" i="1"/>
  <c r="V126" i="1" s="1"/>
  <c r="U82" i="1"/>
  <c r="V82" i="1" s="1"/>
  <c r="U117" i="1"/>
  <c r="V117" i="1" s="1"/>
  <c r="U238" i="1"/>
  <c r="V238" i="1" s="1"/>
  <c r="U3" i="1"/>
  <c r="V3" i="1" s="1"/>
  <c r="U299" i="1"/>
  <c r="V299" i="1" s="1"/>
  <c r="U179" i="1"/>
  <c r="V179" i="1" s="1"/>
  <c r="U108" i="1"/>
  <c r="V108" i="1" s="1"/>
  <c r="U75" i="1"/>
  <c r="V75" i="1" s="1"/>
  <c r="U364" i="1"/>
  <c r="V364" i="1" s="1"/>
  <c r="U46" i="1"/>
  <c r="V46" i="1" s="1"/>
  <c r="U228" i="1"/>
  <c r="V228" i="1" s="1"/>
  <c r="U158" i="1"/>
  <c r="U354" i="1"/>
  <c r="V354" i="1" s="1"/>
  <c r="U24" i="1"/>
  <c r="V24" i="1" s="1"/>
  <c r="U351" i="1"/>
  <c r="V351" i="1" s="1"/>
  <c r="U45" i="1"/>
  <c r="V45" i="1" s="1"/>
  <c r="U239" i="1"/>
  <c r="U246" i="1"/>
  <c r="V246" i="1" s="1"/>
  <c r="U198" i="1"/>
  <c r="V198" i="1" s="1"/>
  <c r="U199" i="1"/>
  <c r="V199" i="1" s="1"/>
  <c r="U65" i="1"/>
  <c r="V65" i="1" s="1"/>
  <c r="U290" i="1"/>
  <c r="V290" i="1" s="1"/>
  <c r="U312" i="1"/>
  <c r="V312" i="1" s="1"/>
  <c r="U234" i="1"/>
  <c r="V234" i="1" s="1"/>
  <c r="U274" i="1"/>
  <c r="V274" i="1" s="1"/>
  <c r="U58" i="1"/>
  <c r="V58" i="1" s="1"/>
  <c r="U210" i="1"/>
  <c r="V210" i="1" s="1"/>
  <c r="U72" i="1"/>
  <c r="V72" i="1" s="1"/>
  <c r="U328" i="1"/>
  <c r="V328" i="1" s="1"/>
  <c r="U122" i="1"/>
  <c r="V122" i="1" s="1"/>
  <c r="U231" i="1"/>
  <c r="V231" i="1" s="1"/>
  <c r="U237" i="1"/>
  <c r="V237" i="1" s="1"/>
  <c r="U7" i="1"/>
  <c r="V7" i="1" s="1"/>
  <c r="U269" i="1"/>
  <c r="V269" i="1" s="1"/>
  <c r="U68" i="1"/>
  <c r="V68" i="1" s="1"/>
  <c r="U314" i="1"/>
  <c r="V314" i="1" s="1"/>
  <c r="U349" i="1"/>
  <c r="V349" i="1" s="1"/>
  <c r="U81" i="1"/>
  <c r="V81" i="1" s="1"/>
  <c r="U306" i="1"/>
  <c r="V306" i="1" s="1"/>
  <c r="U360" i="1"/>
  <c r="V360" i="1" s="1"/>
  <c r="U37" i="1"/>
  <c r="V37" i="1" s="1"/>
  <c r="U164" i="1"/>
  <c r="V164" i="1" s="1"/>
  <c r="U206" i="1"/>
  <c r="U135" i="1"/>
  <c r="V135" i="1" s="1"/>
  <c r="U115" i="1"/>
  <c r="V115" i="1" s="1"/>
  <c r="U102" i="1"/>
  <c r="V102" i="1" s="1"/>
  <c r="U124" i="1"/>
  <c r="V124" i="1" s="1"/>
  <c r="U345" i="1"/>
  <c r="V345" i="1" s="1"/>
  <c r="U214" i="1"/>
  <c r="V214" i="1" s="1"/>
  <c r="U347" i="1"/>
  <c r="V347" i="1" s="1"/>
  <c r="U123" i="1"/>
  <c r="V123" i="1" s="1"/>
  <c r="U151" i="1"/>
  <c r="V151" i="1" s="1"/>
  <c r="U52" i="1"/>
  <c r="V52" i="1" s="1"/>
  <c r="V229" i="1"/>
  <c r="V101" i="1"/>
  <c r="V189" i="1"/>
  <c r="V137" i="1"/>
  <c r="Z129" i="1"/>
  <c r="AD129" i="1" s="1"/>
  <c r="Z55" i="1"/>
  <c r="AD55" i="1" s="1"/>
  <c r="Z258" i="1"/>
  <c r="AD258" i="1" s="1"/>
  <c r="Z101" i="1"/>
  <c r="AD101" i="1" s="1"/>
  <c r="Z311" i="1"/>
  <c r="AD311" i="1" s="1"/>
  <c r="Z155" i="1"/>
  <c r="AD155" i="1" s="1"/>
  <c r="Z335" i="1"/>
  <c r="AD335" i="1" s="1"/>
  <c r="Z126" i="1"/>
  <c r="AD126" i="1" s="1"/>
  <c r="Z4" i="1"/>
  <c r="AD4" i="1" s="1"/>
  <c r="Z223" i="1"/>
  <c r="AD223" i="1" s="1"/>
  <c r="Z118" i="1"/>
  <c r="AD118" i="1" s="1"/>
  <c r="Z142" i="1"/>
  <c r="AD142" i="1" s="1"/>
  <c r="Z80" i="1"/>
  <c r="AD80" i="1" s="1"/>
  <c r="V187" i="1" l="1"/>
  <c r="X118" i="1"/>
  <c r="V118" i="1"/>
  <c r="X277" i="1"/>
  <c r="V277" i="1"/>
  <c r="X260" i="1"/>
  <c r="V260" i="1"/>
  <c r="X158" i="1"/>
  <c r="V158" i="1"/>
  <c r="X36" i="1"/>
  <c r="V36" i="1"/>
  <c r="X26" i="1"/>
  <c r="V26" i="1"/>
  <c r="X143" i="1"/>
  <c r="V143" i="1"/>
  <c r="X188" i="1"/>
  <c r="V188" i="1"/>
  <c r="X253" i="1"/>
  <c r="V253" i="1"/>
  <c r="X284" i="1"/>
  <c r="V284" i="1"/>
  <c r="X206" i="1"/>
  <c r="V206" i="1"/>
  <c r="X353" i="1"/>
  <c r="V353" i="1"/>
  <c r="X225" i="1"/>
  <c r="V225" i="1"/>
  <c r="X148" i="1"/>
  <c r="V148" i="1"/>
  <c r="X239" i="1"/>
  <c r="V239" i="1"/>
  <c r="X152" i="1"/>
  <c r="V152" i="1"/>
  <c r="X221" i="1"/>
  <c r="V221" i="1"/>
  <c r="X248" i="1"/>
  <c r="V248" i="1"/>
  <c r="X51" i="1"/>
  <c r="X216" i="1"/>
  <c r="X321" i="1"/>
  <c r="X195" i="1"/>
  <c r="X330" i="1"/>
  <c r="X249" i="1"/>
  <c r="X305" i="1"/>
  <c r="X9" i="1"/>
  <c r="X324" i="1"/>
  <c r="X235" i="1"/>
  <c r="X323" i="1"/>
  <c r="X75" i="1"/>
  <c r="X91" i="1"/>
  <c r="X87" i="1"/>
  <c r="X110" i="1"/>
  <c r="X258" i="1"/>
  <c r="X228" i="1"/>
  <c r="X273" i="1"/>
  <c r="X53" i="1"/>
  <c r="X107" i="1"/>
  <c r="X243" i="1"/>
  <c r="X105" i="1"/>
  <c r="X306" i="1"/>
  <c r="X269" i="1"/>
  <c r="X160" i="1"/>
  <c r="X279" i="1"/>
  <c r="X18" i="1"/>
  <c r="X24" i="1"/>
  <c r="X59" i="1"/>
  <c r="X5" i="1"/>
  <c r="X54" i="1"/>
  <c r="X343" i="1"/>
  <c r="X355" i="1"/>
  <c r="X171" i="1"/>
  <c r="X322" i="1"/>
  <c r="X155" i="1"/>
  <c r="X340" i="1"/>
  <c r="X198" i="1"/>
  <c r="X30" i="1"/>
  <c r="X270" i="1"/>
  <c r="X13" i="1"/>
  <c r="X115" i="1"/>
  <c r="X97" i="1"/>
  <c r="X69" i="1"/>
  <c r="X325" i="1"/>
  <c r="X342" i="1"/>
  <c r="X191" i="1"/>
  <c r="X238" i="1"/>
  <c r="X292" i="1"/>
  <c r="X85" i="1"/>
  <c r="X82" i="1"/>
  <c r="X156" i="1"/>
  <c r="X159" i="1"/>
  <c r="X294" i="1"/>
  <c r="X190" i="1"/>
  <c r="X138" i="1"/>
  <c r="X135" i="1"/>
  <c r="X358" i="1"/>
  <c r="X184" i="1"/>
  <c r="X222" i="1"/>
  <c r="X234" i="1"/>
  <c r="X86" i="1"/>
  <c r="X326" i="1"/>
  <c r="X352" i="1"/>
  <c r="X182" i="1"/>
  <c r="X307" i="1"/>
  <c r="X90" i="1"/>
  <c r="X103" i="1"/>
  <c r="X298" i="1"/>
  <c r="X31" i="1"/>
  <c r="X174" i="1"/>
  <c r="X2" i="1"/>
  <c r="X61" i="1"/>
  <c r="X43" i="1"/>
  <c r="X101" i="1"/>
  <c r="X67" i="1"/>
  <c r="X16" i="1"/>
  <c r="X199" i="1"/>
  <c r="X289" i="1"/>
  <c r="X204" i="1"/>
  <c r="X200" i="1"/>
  <c r="X338" i="1"/>
  <c r="X361" i="1"/>
  <c r="X197" i="1"/>
  <c r="X80" i="1"/>
  <c r="X11" i="1"/>
  <c r="X272" i="1"/>
  <c r="X314" i="1"/>
  <c r="X88" i="1"/>
  <c r="X285" i="1"/>
  <c r="X22" i="1"/>
  <c r="X73" i="1"/>
  <c r="X282" i="1"/>
  <c r="X336" i="1"/>
  <c r="X162" i="1"/>
  <c r="X301" i="1"/>
  <c r="X230" i="1"/>
  <c r="X180" i="1"/>
  <c r="X168" i="1"/>
  <c r="X128" i="1"/>
  <c r="X65" i="1"/>
  <c r="X157" i="1"/>
  <c r="X141" i="1"/>
  <c r="X44" i="1"/>
  <c r="X21" i="1"/>
  <c r="X130" i="1"/>
  <c r="X317" i="1"/>
  <c r="X12" i="1"/>
  <c r="X189" i="1"/>
  <c r="X290" i="1"/>
  <c r="X257" i="1"/>
  <c r="X78" i="1"/>
  <c r="X112" i="1"/>
  <c r="X349" i="1"/>
  <c r="X23" i="1"/>
  <c r="X125" i="1"/>
  <c r="X223" i="1"/>
  <c r="X181" i="1"/>
  <c r="X193" i="1"/>
  <c r="X315" i="1"/>
  <c r="X318" i="1"/>
  <c r="X281" i="1"/>
  <c r="X98" i="1"/>
  <c r="X296" i="1"/>
  <c r="X58" i="1"/>
  <c r="X83" i="1"/>
  <c r="X252" i="1"/>
  <c r="X208" i="1"/>
  <c r="X267" i="1"/>
  <c r="X203" i="1"/>
  <c r="X297" i="1"/>
  <c r="X14" i="1"/>
  <c r="X357" i="1"/>
  <c r="X316" i="1"/>
  <c r="X131" i="1"/>
  <c r="X32" i="1"/>
  <c r="X365" i="1"/>
  <c r="X8" i="1"/>
  <c r="X55" i="1"/>
  <c r="X364" i="1"/>
  <c r="X117" i="1"/>
  <c r="X362" i="1"/>
  <c r="X146" i="1"/>
  <c r="X219" i="1"/>
  <c r="X149" i="1"/>
  <c r="X287" i="1"/>
  <c r="X246" i="1"/>
  <c r="X350" i="1"/>
  <c r="X60" i="1"/>
  <c r="X17" i="1"/>
  <c r="X215" i="1"/>
  <c r="X120" i="1"/>
  <c r="X236" i="1"/>
  <c r="X327" i="1"/>
  <c r="X286" i="1"/>
  <c r="X20" i="1"/>
  <c r="X247" i="1"/>
  <c r="X104" i="1"/>
  <c r="X151" i="1"/>
  <c r="X164" i="1"/>
  <c r="X303" i="1"/>
  <c r="X111" i="1"/>
  <c r="X237" i="1"/>
  <c r="X331" i="1"/>
  <c r="X145" i="1"/>
  <c r="X106" i="1"/>
  <c r="X304" i="1"/>
  <c r="X194" i="1"/>
  <c r="X49" i="1"/>
  <c r="X113" i="1"/>
  <c r="X360" i="1"/>
  <c r="X153" i="1"/>
  <c r="X116" i="1"/>
  <c r="X96" i="1"/>
  <c r="X109" i="1"/>
  <c r="X10" i="1"/>
  <c r="X127" i="1"/>
  <c r="X211" i="1"/>
  <c r="X74" i="1"/>
  <c r="X179" i="1"/>
  <c r="X288" i="1"/>
  <c r="X93" i="1"/>
  <c r="X57" i="1"/>
  <c r="X347" i="1"/>
  <c r="X320" i="1"/>
  <c r="X29" i="1"/>
  <c r="X126" i="1"/>
  <c r="X339" i="1"/>
  <c r="X229" i="1"/>
  <c r="X218" i="1"/>
  <c r="X161" i="1"/>
  <c r="X163" i="1"/>
  <c r="X220" i="1"/>
  <c r="X226" i="1"/>
  <c r="X201" i="1"/>
  <c r="X266" i="1"/>
  <c r="X52" i="1"/>
  <c r="X70" i="1"/>
  <c r="X329" i="1"/>
  <c r="X251" i="1"/>
  <c r="X144" i="1"/>
  <c r="X79" i="1"/>
  <c r="X242" i="1"/>
  <c r="X259" i="1"/>
  <c r="X66" i="1"/>
  <c r="X6" i="1"/>
  <c r="X40" i="1"/>
  <c r="X265" i="1"/>
  <c r="X354" i="1"/>
  <c r="X165" i="1"/>
  <c r="X72" i="1"/>
  <c r="X137" i="1"/>
  <c r="X47" i="1"/>
  <c r="X147" i="1"/>
  <c r="X56" i="1"/>
  <c r="X27" i="1"/>
  <c r="X129" i="1"/>
  <c r="X341" i="1"/>
  <c r="X48" i="1"/>
  <c r="X185" i="1"/>
  <c r="X124" i="1"/>
  <c r="X122" i="1"/>
  <c r="X172" i="1"/>
  <c r="X196" i="1"/>
  <c r="X344" i="1"/>
  <c r="X134" i="1"/>
  <c r="X308" i="1"/>
  <c r="X346" i="1"/>
  <c r="X84" i="1"/>
  <c r="X209" i="1"/>
  <c r="X264" i="1"/>
  <c r="X169" i="1"/>
  <c r="X63" i="1"/>
  <c r="X311" i="1"/>
  <c r="X202" i="1"/>
  <c r="X38" i="1"/>
  <c r="X154" i="1"/>
  <c r="X166" i="1"/>
  <c r="X233" i="1"/>
  <c r="X92" i="1"/>
  <c r="X41" i="1"/>
  <c r="X46" i="1"/>
  <c r="X37" i="1"/>
  <c r="X345" i="1"/>
  <c r="X121" i="1"/>
  <c r="X15" i="1"/>
  <c r="X274" i="1"/>
  <c r="X136" i="1"/>
  <c r="X302" i="1"/>
  <c r="X4" i="1"/>
  <c r="X33" i="1"/>
  <c r="X81" i="1"/>
  <c r="X77" i="1"/>
  <c r="X295" i="1"/>
  <c r="X278" i="1"/>
  <c r="X108" i="1"/>
  <c r="X241" i="1"/>
  <c r="X335" i="1"/>
  <c r="X227" i="1"/>
  <c r="X356" i="1"/>
  <c r="X100" i="1"/>
  <c r="X170" i="1"/>
  <c r="X132" i="1"/>
  <c r="X245" i="1"/>
  <c r="X68" i="1"/>
  <c r="X256" i="1"/>
  <c r="X76" i="1"/>
  <c r="X150" i="1"/>
  <c r="X186" i="1"/>
  <c r="X139" i="1"/>
  <c r="X178" i="1"/>
  <c r="X255" i="1"/>
  <c r="X328" i="1"/>
  <c r="X123" i="1"/>
  <c r="X334" i="1"/>
  <c r="X276" i="1"/>
  <c r="X268" i="1"/>
  <c r="X310" i="1"/>
  <c r="X119" i="1"/>
  <c r="X213" i="1"/>
  <c r="X102" i="1"/>
  <c r="X25" i="1"/>
  <c r="X114" i="1"/>
  <c r="X50" i="1"/>
  <c r="X35" i="1"/>
  <c r="X351" i="1"/>
  <c r="X300" i="1"/>
  <c r="X89" i="1"/>
  <c r="X283" i="1"/>
  <c r="X167" i="1"/>
  <c r="X312" i="1"/>
  <c r="X299" i="1"/>
  <c r="X62" i="1"/>
  <c r="X250" i="1"/>
  <c r="X363" i="1"/>
  <c r="X205" i="1"/>
  <c r="X337" i="1"/>
  <c r="X212" i="1"/>
  <c r="X224" i="1"/>
  <c r="X275" i="1"/>
  <c r="X177" i="1"/>
  <c r="X231" i="1"/>
  <c r="X3" i="1"/>
  <c r="X192" i="1"/>
  <c r="X263" i="1"/>
  <c r="X140" i="1"/>
  <c r="X232" i="1"/>
  <c r="X7" i="1"/>
  <c r="X95" i="1"/>
  <c r="X280" i="1"/>
  <c r="X183" i="1"/>
  <c r="X71" i="1"/>
  <c r="X133" i="1"/>
  <c r="X210" i="1"/>
  <c r="X348" i="1"/>
  <c r="X240" i="1"/>
  <c r="X28" i="1"/>
  <c r="X271" i="1"/>
  <c r="X173" i="1"/>
  <c r="X262" i="1"/>
  <c r="X142" i="1"/>
  <c r="X94" i="1"/>
  <c r="X217" i="1"/>
  <c r="X261" i="1"/>
  <c r="X214" i="1"/>
  <c r="X207" i="1"/>
  <c r="X39" i="1"/>
  <c r="X45" i="1"/>
  <c r="X313" i="1"/>
  <c r="X42" i="1"/>
  <c r="X309" i="1"/>
  <c r="X359" i="1"/>
  <c r="X332" i="1"/>
  <c r="X175" i="1"/>
  <c r="X293" i="1"/>
  <c r="X176" i="1"/>
  <c r="X64" i="1"/>
  <c r="X319" i="1"/>
  <c r="X244" i="1"/>
  <c r="X99" i="1"/>
  <c r="X34" i="1"/>
  <c r="X254" i="1"/>
  <c r="X291" i="1"/>
  <c r="X333" i="1"/>
  <c r="X19" i="1"/>
  <c r="Z230" i="1"/>
  <c r="AD230" i="1" s="1"/>
  <c r="Z350" i="1"/>
  <c r="AD350" i="1" s="1"/>
  <c r="Z312" i="1"/>
  <c r="AD312" i="1" s="1"/>
  <c r="Z326" i="1"/>
  <c r="AD326" i="1" s="1"/>
  <c r="Z254" i="1"/>
  <c r="AD254" i="1" s="1"/>
  <c r="Z177" i="1"/>
  <c r="AD177" i="1" s="1"/>
  <c r="Z119" i="1"/>
  <c r="AD119" i="1" s="1"/>
  <c r="Z151" i="1"/>
  <c r="AD151" i="1" s="1"/>
  <c r="Z342" i="1"/>
  <c r="AD342" i="1" s="1"/>
  <c r="Z322" i="1"/>
  <c r="AD322" i="1" s="1"/>
  <c r="Z159" i="1"/>
  <c r="AD159" i="1" s="1"/>
  <c r="Z53" i="1"/>
  <c r="AD53" i="1" s="1"/>
  <c r="Z25" i="1"/>
  <c r="AD25" i="1" s="1"/>
  <c r="Z92" i="1"/>
  <c r="AD92" i="1" s="1"/>
  <c r="Z63" i="1"/>
  <c r="AD63" i="1" s="1"/>
  <c r="Z252" i="1"/>
  <c r="AD252" i="1" s="1"/>
  <c r="Z249" i="1"/>
  <c r="AD249" i="1" s="1"/>
  <c r="Z18" i="1"/>
  <c r="AD18" i="1" s="1"/>
  <c r="Z360" i="1"/>
  <c r="AD360" i="1" s="1"/>
  <c r="Z146" i="1"/>
  <c r="AD146" i="1" s="1"/>
  <c r="Z48" i="1"/>
  <c r="AD48" i="1" s="1"/>
  <c r="Z243" i="1"/>
  <c r="AD243" i="1" s="1"/>
  <c r="Z176" i="1"/>
  <c r="AD176" i="1" s="1"/>
  <c r="Z345" i="1"/>
  <c r="AD345" i="1" s="1"/>
  <c r="Z30" i="1"/>
  <c r="AD30" i="1" s="1"/>
  <c r="Z219" i="1"/>
  <c r="AD219" i="1" s="1"/>
  <c r="Z16" i="1"/>
  <c r="AD16" i="1" s="1"/>
  <c r="Z181" i="1"/>
  <c r="AD181" i="1" s="1"/>
  <c r="Z154" i="1"/>
  <c r="AD154" i="1" s="1"/>
  <c r="Z268" i="1"/>
  <c r="AD268" i="1" s="1"/>
  <c r="Z232" i="1"/>
  <c r="AD232" i="1" s="1"/>
  <c r="Z235" i="1"/>
  <c r="AD235" i="1" s="1"/>
  <c r="Z179" i="1"/>
  <c r="AD179" i="1" s="1"/>
  <c r="Z207" i="1"/>
  <c r="AD207" i="1" s="1"/>
  <c r="Z344" i="1"/>
  <c r="AD344" i="1" s="1"/>
  <c r="Z241" i="1"/>
  <c r="AD241" i="1" s="1"/>
  <c r="Z71" i="1"/>
  <c r="AD71" i="1" s="1"/>
  <c r="Z76" i="1"/>
  <c r="AD76" i="1" s="1"/>
  <c r="Z94" i="1"/>
  <c r="AD94" i="1" s="1"/>
  <c r="Z329" i="1"/>
  <c r="AD329" i="1" s="1"/>
  <c r="Z277" i="1"/>
  <c r="AD277" i="1" s="1"/>
  <c r="Z281" i="1"/>
  <c r="AD281" i="1" s="1"/>
  <c r="Z157" i="1"/>
  <c r="AD157" i="1" s="1"/>
  <c r="Z133" i="1"/>
  <c r="AD133" i="1" s="1"/>
  <c r="Z291" i="1"/>
  <c r="AD291" i="1" s="1"/>
  <c r="Z204" i="1"/>
  <c r="AD204" i="1" s="1"/>
  <c r="Z7" i="1"/>
  <c r="AD7" i="1" s="1"/>
  <c r="Z86" i="1"/>
  <c r="AD86" i="1" s="1"/>
  <c r="Z264" i="1"/>
  <c r="AD264" i="1" s="1"/>
  <c r="Z65" i="1"/>
  <c r="AD65" i="1" s="1"/>
  <c r="Z147" i="1"/>
  <c r="AD147" i="1" s="1"/>
  <c r="Z242" i="1"/>
  <c r="AD242" i="1" s="1"/>
  <c r="Z353" i="1"/>
  <c r="AD353" i="1" s="1"/>
  <c r="Z304" i="1"/>
  <c r="AD304" i="1" s="1"/>
  <c r="Z10" i="1"/>
  <c r="AD10" i="1" s="1"/>
  <c r="Z358" i="1"/>
  <c r="AD358" i="1" s="1"/>
  <c r="Z162" i="1"/>
  <c r="AD162" i="1" s="1"/>
  <c r="Z209" i="1"/>
  <c r="AD209" i="1" s="1"/>
  <c r="Z238" i="1"/>
  <c r="AD238" i="1" s="1"/>
  <c r="Z32" i="1"/>
  <c r="AD32" i="1" s="1"/>
  <c r="Z257" i="1"/>
  <c r="AD257" i="1" s="1"/>
  <c r="Z52" i="1"/>
  <c r="AD52" i="1" s="1"/>
  <c r="Z292" i="1"/>
  <c r="AD292" i="1" s="1"/>
  <c r="Z316" i="1"/>
  <c r="AD316" i="1" s="1"/>
  <c r="Z261" i="1"/>
  <c r="AD261" i="1" s="1"/>
  <c r="Z201" i="1"/>
  <c r="AD201" i="1" s="1"/>
  <c r="Z194" i="1"/>
  <c r="AD194" i="1" s="1"/>
  <c r="Z287" i="1"/>
  <c r="AD287" i="1" s="1"/>
  <c r="Z173" i="1"/>
  <c r="AD173" i="1" s="1"/>
  <c r="Z122" i="1"/>
  <c r="AD122" i="1" s="1"/>
  <c r="Z302" i="1"/>
  <c r="AD302" i="1" s="1"/>
  <c r="Z305" i="1"/>
  <c r="AD305" i="1" s="1"/>
  <c r="Z111" i="1"/>
  <c r="AD111" i="1" s="1"/>
  <c r="Z44" i="1"/>
  <c r="AD44" i="1" s="1"/>
  <c r="Z134" i="1"/>
  <c r="AD134" i="1" s="1"/>
  <c r="Z352" i="1"/>
  <c r="AD352" i="1" s="1"/>
  <c r="Z222" i="1"/>
  <c r="AD222" i="1" s="1"/>
  <c r="Z106" i="1"/>
  <c r="AD106" i="1" s="1"/>
  <c r="Z89" i="1"/>
  <c r="AD89" i="1" s="1"/>
  <c r="Z362" i="1"/>
  <c r="AD362" i="1" s="1"/>
  <c r="Z263" i="1"/>
  <c r="AD263" i="1" s="1"/>
  <c r="Z337" i="1"/>
  <c r="AD337" i="1" s="1"/>
  <c r="Z141" i="1"/>
  <c r="AD141" i="1" s="1"/>
  <c r="Z225" i="1"/>
  <c r="AD225" i="1" s="1"/>
  <c r="Z199" i="1"/>
  <c r="AD199" i="1" s="1"/>
  <c r="Z153" i="1"/>
  <c r="AD153" i="1" s="1"/>
  <c r="Z22" i="1"/>
  <c r="AD22" i="1" s="1"/>
  <c r="Z26" i="1"/>
  <c r="AD26" i="1" s="1"/>
  <c r="Z195" i="1"/>
  <c r="AD195" i="1" s="1"/>
  <c r="Z215" i="1"/>
  <c r="AD215" i="1" s="1"/>
  <c r="Z2" i="1"/>
  <c r="AD2" i="1" s="1"/>
  <c r="Z20" i="1"/>
  <c r="AD20" i="1" s="1"/>
  <c r="Z198" i="1"/>
  <c r="AD198" i="1" s="1"/>
  <c r="Z339" i="1"/>
  <c r="AD339" i="1" s="1"/>
  <c r="Z9" i="1"/>
  <c r="AD9" i="1" s="1"/>
  <c r="Z364" i="1"/>
  <c r="AD364" i="1" s="1"/>
  <c r="Z210" i="1"/>
  <c r="AD210" i="1" s="1"/>
  <c r="Z107" i="1"/>
  <c r="AD107" i="1" s="1"/>
  <c r="Z321" i="1"/>
  <c r="AD321" i="1" s="1"/>
  <c r="Z41" i="1"/>
  <c r="AD41" i="1" s="1"/>
  <c r="Z240" i="1"/>
  <c r="AD240" i="1" s="1"/>
  <c r="Z333" i="1"/>
  <c r="AD333" i="1" s="1"/>
  <c r="Z77" i="1"/>
  <c r="AD77" i="1" s="1"/>
  <c r="Z267" i="1"/>
  <c r="AD267" i="1" s="1"/>
  <c r="Z310" i="1"/>
  <c r="AD310" i="1" s="1"/>
  <c r="Z36" i="1"/>
  <c r="AD36" i="1" s="1"/>
  <c r="Z328" i="1"/>
  <c r="AD328" i="1" s="1"/>
  <c r="Z75" i="1"/>
  <c r="AD75" i="1" s="1"/>
  <c r="Z90" i="1"/>
  <c r="AD90" i="1" s="1"/>
  <c r="Z270" i="1"/>
  <c r="AD270" i="1" s="1"/>
  <c r="Z280" i="1"/>
  <c r="AD280" i="1" s="1"/>
  <c r="Z105" i="1"/>
  <c r="AD105" i="1" s="1"/>
  <c r="Z17" i="1"/>
  <c r="AD17" i="1" s="1"/>
  <c r="Z166" i="1"/>
  <c r="AD166" i="1" s="1"/>
  <c r="Z290" i="1"/>
  <c r="AD290" i="1" s="1"/>
  <c r="Z97" i="1"/>
  <c r="AD97" i="1" s="1"/>
  <c r="Z156" i="1"/>
  <c r="AD156" i="1" s="1"/>
  <c r="Z121" i="1"/>
  <c r="AD121" i="1" s="1"/>
  <c r="Z82" i="1"/>
  <c r="AD82" i="1" s="1"/>
  <c r="Z269" i="1"/>
  <c r="AD269" i="1" s="1"/>
  <c r="Z272" i="1"/>
  <c r="AD272" i="1" s="1"/>
  <c r="Z14" i="1"/>
  <c r="AD14" i="1" s="1"/>
  <c r="Z265" i="1"/>
  <c r="AD265" i="1" s="1"/>
  <c r="Z273" i="1"/>
  <c r="AD273" i="1" s="1"/>
  <c r="Z259" i="1"/>
  <c r="AD259" i="1" s="1"/>
  <c r="Z188" i="1"/>
  <c r="AD188" i="1" s="1"/>
  <c r="Z83" i="1"/>
  <c r="AD83" i="1" s="1"/>
  <c r="Z139" i="1"/>
  <c r="AD139" i="1" s="1"/>
  <c r="Z12" i="1"/>
  <c r="AD12" i="1" s="1"/>
  <c r="Z163" i="1"/>
  <c r="AD163" i="1" s="1"/>
  <c r="Z318" i="1"/>
  <c r="AD318" i="1" s="1"/>
  <c r="Z186" i="1"/>
  <c r="AD186" i="1" s="1"/>
  <c r="Z307" i="1"/>
  <c r="AD307" i="1" s="1"/>
  <c r="Z211" i="1"/>
  <c r="AD211" i="1" s="1"/>
  <c r="Z180" i="1"/>
  <c r="AD180" i="1" s="1"/>
  <c r="Z169" i="1"/>
  <c r="AD169" i="1" s="1"/>
  <c r="Z361" i="1"/>
  <c r="AD361" i="1" s="1"/>
  <c r="Z150" i="1"/>
  <c r="AD150" i="1" s="1"/>
  <c r="Z67" i="1"/>
  <c r="AD67" i="1" s="1"/>
  <c r="Z229" i="1"/>
  <c r="AD229" i="1" s="1"/>
  <c r="Z205" i="1"/>
  <c r="AD205" i="1" s="1"/>
  <c r="Z324" i="1"/>
  <c r="AD324" i="1" s="1"/>
  <c r="Z109" i="1"/>
  <c r="AD109" i="1" s="1"/>
  <c r="Z289" i="1"/>
  <c r="AD289" i="1" s="1"/>
  <c r="Z256" i="1"/>
  <c r="AD256" i="1" s="1"/>
  <c r="Z299" i="1"/>
  <c r="AD299" i="1" s="1"/>
  <c r="Z23" i="1"/>
  <c r="AD23" i="1" s="1"/>
  <c r="Z167" i="1"/>
  <c r="AD167" i="1" s="1"/>
  <c r="Z300" i="1"/>
  <c r="AD300" i="1" s="1"/>
  <c r="Z255" i="1"/>
  <c r="AD255" i="1" s="1"/>
  <c r="Z253" i="1"/>
  <c r="AD253" i="1" s="1"/>
  <c r="Z184" i="1"/>
  <c r="AD184" i="1" s="1"/>
  <c r="Z214" i="1"/>
  <c r="AD214" i="1" s="1"/>
  <c r="Z40" i="1"/>
  <c r="AD40" i="1" s="1"/>
  <c r="Z34" i="1"/>
  <c r="AD34" i="1" s="1"/>
  <c r="Z114" i="1"/>
  <c r="AD114" i="1" s="1"/>
  <c r="Z197" i="1"/>
  <c r="AD197" i="1" s="1"/>
  <c r="Z182" i="1"/>
  <c r="AD182" i="1" s="1"/>
  <c r="Z8" i="1"/>
  <c r="AD8" i="1" s="1"/>
  <c r="Z66" i="1"/>
  <c r="AD66" i="1" s="1"/>
  <c r="Z29" i="1"/>
  <c r="AD29" i="1" s="1"/>
  <c r="Z73" i="1"/>
  <c r="AD73" i="1" s="1"/>
  <c r="Z168" i="1"/>
  <c r="AD168" i="1" s="1"/>
  <c r="Z61" i="1"/>
  <c r="AD61" i="1" s="1"/>
  <c r="Z190" i="1"/>
  <c r="AD190" i="1" s="1"/>
  <c r="Z112" i="1"/>
  <c r="AD112" i="1" s="1"/>
  <c r="Z303" i="1"/>
  <c r="AD303" i="1" s="1"/>
  <c r="Z27" i="1"/>
  <c r="AD27" i="1" s="1"/>
  <c r="Z100" i="1"/>
  <c r="AD100" i="1" s="1"/>
  <c r="Z236" i="1"/>
  <c r="AD236" i="1" s="1"/>
  <c r="Z233" i="1"/>
  <c r="AD233" i="1" s="1"/>
  <c r="Z298" i="1"/>
  <c r="AD298" i="1" s="1"/>
  <c r="Z136" i="1"/>
  <c r="AD136" i="1" s="1"/>
  <c r="Z320" i="1"/>
  <c r="AD320" i="1" s="1"/>
  <c r="Z51" i="1"/>
  <c r="AD51" i="1" s="1"/>
  <c r="Z140" i="1"/>
  <c r="AD140" i="1" s="1"/>
  <c r="Z323" i="1"/>
  <c r="AD323" i="1" s="1"/>
  <c r="Z191" i="1"/>
  <c r="AD191" i="1" s="1"/>
  <c r="Z213" i="1"/>
  <c r="AD213" i="1" s="1"/>
  <c r="Z334" i="1"/>
  <c r="AD334" i="1" s="1"/>
  <c r="Z178" i="1"/>
  <c r="AD178" i="1" s="1"/>
  <c r="Z64" i="1"/>
  <c r="AD64" i="1" s="1"/>
  <c r="Z95" i="1"/>
  <c r="AD95" i="1" s="1"/>
  <c r="Z237" i="1"/>
  <c r="AD237" i="1" s="1"/>
  <c r="Z246" i="1"/>
  <c r="AD246" i="1" s="1"/>
  <c r="Z187" i="1"/>
  <c r="AD187" i="1" s="1"/>
  <c r="Z338" i="1"/>
  <c r="AD338" i="1" s="1"/>
  <c r="Z221" i="1"/>
  <c r="AD221" i="1" s="1"/>
  <c r="Z135" i="1"/>
  <c r="AD135" i="1" s="1"/>
  <c r="Z266" i="1"/>
  <c r="AD266" i="1" s="1"/>
  <c r="Z234" i="1"/>
  <c r="AD234" i="1" s="1"/>
  <c r="Z31" i="1"/>
  <c r="AD31" i="1" s="1"/>
  <c r="Z224" i="1"/>
  <c r="AD224" i="1" s="1"/>
  <c r="Z35" i="1"/>
  <c r="AD35" i="1" s="1"/>
  <c r="Z228" i="1"/>
  <c r="AD228" i="1" s="1"/>
  <c r="Z351" i="1"/>
  <c r="AD351" i="1" s="1"/>
  <c r="Z282" i="1"/>
  <c r="AD282" i="1" s="1"/>
  <c r="Z3" i="1"/>
  <c r="AD3" i="1" s="1"/>
  <c r="Z91" i="1"/>
  <c r="AD91" i="1" s="1"/>
  <c r="Z260" i="1"/>
  <c r="AD260" i="1" s="1"/>
  <c r="Z79" i="1"/>
  <c r="AD79" i="1" s="1"/>
  <c r="Z206" i="1"/>
  <c r="AD206" i="1" s="1"/>
  <c r="Z170" i="1"/>
  <c r="AD170" i="1" s="1"/>
  <c r="Z59" i="1"/>
  <c r="AD59" i="1" s="1"/>
  <c r="Z24" i="1"/>
  <c r="AD24" i="1" s="1"/>
  <c r="Z248" i="1"/>
  <c r="AD248" i="1" s="1"/>
  <c r="Z192" i="1"/>
  <c r="AD192" i="1" s="1"/>
  <c r="Z102" i="1"/>
  <c r="AD102" i="1" s="1"/>
  <c r="Z164" i="1"/>
  <c r="AD164" i="1" s="1"/>
  <c r="Z45" i="1"/>
  <c r="AD45" i="1" s="1"/>
  <c r="Z354" i="1"/>
  <c r="AD354" i="1" s="1"/>
  <c r="Z165" i="1"/>
  <c r="AD165" i="1" s="1"/>
  <c r="Z172" i="1"/>
  <c r="AD172" i="1" s="1"/>
  <c r="Z5" i="1"/>
  <c r="AD5" i="1" s="1"/>
  <c r="Z158" i="1"/>
  <c r="AD158" i="1" s="1"/>
  <c r="Z306" i="1"/>
  <c r="AD306" i="1" s="1"/>
  <c r="Z120" i="1"/>
  <c r="AD120" i="1" s="1"/>
  <c r="Z309" i="1"/>
  <c r="AD309" i="1" s="1"/>
  <c r="Z115" i="1"/>
  <c r="AD115" i="1" s="1"/>
  <c r="Z171" i="1"/>
  <c r="AD171" i="1" s="1"/>
  <c r="Z116" i="1"/>
  <c r="AD116" i="1" s="1"/>
  <c r="Z325" i="1"/>
  <c r="AD325" i="1" s="1"/>
  <c r="Z50" i="1"/>
  <c r="AD50" i="1" s="1"/>
  <c r="Z11" i="1"/>
  <c r="AD11" i="1" s="1"/>
  <c r="Z262" i="1"/>
  <c r="AD262" i="1" s="1"/>
  <c r="Z315" i="1"/>
  <c r="AD315" i="1" s="1"/>
  <c r="Z288" i="1"/>
  <c r="AD288" i="1" s="1"/>
  <c r="Z244" i="1"/>
  <c r="AD244" i="1" s="1"/>
  <c r="Z357" i="1"/>
  <c r="AD357" i="1" s="1"/>
  <c r="Z88" i="1"/>
  <c r="AD88" i="1" s="1"/>
  <c r="Z314" i="1"/>
  <c r="AD314" i="1" s="1"/>
  <c r="Z128" i="1"/>
  <c r="AD128" i="1" s="1"/>
  <c r="Z220" i="1"/>
  <c r="AD220" i="1" s="1"/>
  <c r="Z175" i="1"/>
  <c r="AD175" i="1" s="1"/>
  <c r="Z285" i="1"/>
  <c r="AD285" i="1" s="1"/>
  <c r="Z200" i="1"/>
  <c r="AD200" i="1" s="1"/>
  <c r="Z99" i="1"/>
  <c r="AD99" i="1" s="1"/>
  <c r="Z138" i="1"/>
  <c r="AD138" i="1" s="1"/>
  <c r="Z6" i="1"/>
  <c r="AD6" i="1" s="1"/>
  <c r="Z296" i="1"/>
  <c r="AD296" i="1" s="1"/>
  <c r="Z132" i="1"/>
  <c r="AD132" i="1" s="1"/>
  <c r="Z130" i="1"/>
  <c r="AD130" i="1" s="1"/>
  <c r="Z131" i="1"/>
  <c r="AD131" i="1" s="1"/>
  <c r="Z202" i="1"/>
  <c r="AD202" i="1" s="1"/>
  <c r="Z110" i="1"/>
  <c r="AD110" i="1" s="1"/>
  <c r="Z319" i="1"/>
  <c r="AD319" i="1" s="1"/>
  <c r="Z72" i="1"/>
  <c r="AD72" i="1" s="1"/>
  <c r="Z85" i="1"/>
  <c r="AD85" i="1" s="1"/>
  <c r="Z317" i="1"/>
  <c r="AD317" i="1" s="1"/>
  <c r="Z294" i="1"/>
  <c r="AD294" i="1" s="1"/>
  <c r="Z113" i="1"/>
  <c r="AD113" i="1" s="1"/>
  <c r="Z341" i="1"/>
  <c r="AD341" i="1" s="1"/>
  <c r="Z301" i="1"/>
  <c r="AD301" i="1" s="1"/>
  <c r="Z363" i="1"/>
  <c r="AD363" i="1" s="1"/>
  <c r="Z87" i="1"/>
  <c r="AD87" i="1" s="1"/>
  <c r="Z28" i="1"/>
  <c r="AD28" i="1" s="1"/>
  <c r="Z54" i="1"/>
  <c r="AD54" i="1" s="1"/>
  <c r="Z356" i="1"/>
  <c r="AD356" i="1" s="1"/>
  <c r="Z39" i="1"/>
  <c r="AD39" i="1" s="1"/>
  <c r="Z33" i="1"/>
  <c r="AD33" i="1" s="1"/>
  <c r="Z308" i="1"/>
  <c r="AD308" i="1" s="1"/>
  <c r="Z231" i="1"/>
  <c r="AD231" i="1" s="1"/>
  <c r="Z239" i="1"/>
  <c r="AD239" i="1" s="1"/>
  <c r="Z69" i="1"/>
  <c r="AD69" i="1" s="1"/>
  <c r="Z331" i="1"/>
  <c r="AD331" i="1" s="1"/>
  <c r="Z123" i="1"/>
  <c r="AD123" i="1" s="1"/>
  <c r="Z37" i="1"/>
  <c r="AD37" i="1" s="1"/>
  <c r="Z183" i="1"/>
  <c r="AD183" i="1" s="1"/>
  <c r="Z57" i="1"/>
  <c r="AD57" i="1" s="1"/>
  <c r="Z343" i="1"/>
  <c r="AD343" i="1" s="1"/>
  <c r="Z49" i="1"/>
  <c r="AD49" i="1" s="1"/>
  <c r="Z152" i="1"/>
  <c r="AD152" i="1" s="1"/>
  <c r="Z327" i="1"/>
  <c r="AD327" i="1" s="1"/>
  <c r="Z203" i="1"/>
  <c r="AD203" i="1" s="1"/>
  <c r="Z347" i="1"/>
  <c r="AD347" i="1" s="1"/>
  <c r="Z279" i="1"/>
  <c r="AD279" i="1" s="1"/>
  <c r="Z216" i="1"/>
  <c r="AD216" i="1" s="1"/>
  <c r="Z313" i="1"/>
  <c r="AD313" i="1" s="1"/>
  <c r="Z278" i="1"/>
  <c r="AD278" i="1" s="1"/>
  <c r="Z42" i="1"/>
  <c r="AD42" i="1" s="1"/>
  <c r="Z348" i="1"/>
  <c r="AD348" i="1" s="1"/>
  <c r="Z196" i="1"/>
  <c r="AD196" i="1" s="1"/>
  <c r="Z98" i="1"/>
  <c r="AD98" i="1" s="1"/>
  <c r="Z58" i="1"/>
  <c r="AD58" i="1" s="1"/>
  <c r="Z283" i="1"/>
  <c r="AD283" i="1" s="1"/>
  <c r="Z218" i="1"/>
  <c r="AD218" i="1" s="1"/>
  <c r="Z251" i="1"/>
  <c r="AD251" i="1" s="1"/>
  <c r="Z293" i="1"/>
  <c r="AD293" i="1" s="1"/>
  <c r="Z144" i="1"/>
  <c r="AD144" i="1" s="1"/>
  <c r="Z365" i="1"/>
  <c r="AD365" i="1" s="1"/>
  <c r="Z336" i="1"/>
  <c r="AD336" i="1" s="1"/>
  <c r="Z227" i="1"/>
  <c r="AD227" i="1" s="1"/>
  <c r="Z148" i="1"/>
  <c r="AD148" i="1" s="1"/>
  <c r="Z125" i="1"/>
  <c r="AD125" i="1" s="1"/>
  <c r="Z274" i="1"/>
  <c r="AD274" i="1" s="1"/>
  <c r="Z271" i="1"/>
  <c r="AD271" i="1" s="1"/>
  <c r="Z47" i="1"/>
  <c r="AD47" i="1" s="1"/>
  <c r="Z340" i="1"/>
  <c r="AD340" i="1" s="1"/>
  <c r="Z208" i="1"/>
  <c r="AD208" i="1" s="1"/>
  <c r="Z330" i="1"/>
  <c r="AD330" i="1" s="1"/>
  <c r="Z145" i="1"/>
  <c r="AD145" i="1" s="1"/>
  <c r="Z193" i="1"/>
  <c r="AD193" i="1" s="1"/>
  <c r="Z275" i="1"/>
  <c r="AD275" i="1" s="1"/>
  <c r="Z108" i="1"/>
  <c r="AD108" i="1" s="1"/>
  <c r="Z104" i="1"/>
  <c r="AD104" i="1" s="1"/>
  <c r="Z189" i="1"/>
  <c r="AD189" i="1" s="1"/>
  <c r="Z62" i="1"/>
  <c r="AD62" i="1" s="1"/>
  <c r="Z124" i="1"/>
  <c r="AD124" i="1" s="1"/>
  <c r="Z247" i="1"/>
  <c r="AD247" i="1" s="1"/>
  <c r="Z38" i="1"/>
  <c r="AD38" i="1" s="1"/>
  <c r="Z78" i="1"/>
  <c r="AD78" i="1" s="1"/>
  <c r="Z15" i="1"/>
  <c r="AD15" i="1" s="1"/>
  <c r="Z70" i="1"/>
  <c r="AD70" i="1" s="1"/>
  <c r="Z297" i="1"/>
  <c r="AD297" i="1" s="1"/>
  <c r="Z250" i="1"/>
  <c r="AD250" i="1" s="1"/>
  <c r="Z81" i="1"/>
  <c r="AD81" i="1" s="1"/>
  <c r="Z74" i="1"/>
  <c r="AD74" i="1" s="1"/>
  <c r="Z19" i="1"/>
  <c r="AD19" i="1" s="1"/>
  <c r="Z245" i="1"/>
  <c r="AD245" i="1" s="1"/>
  <c r="Z143" i="1"/>
  <c r="AD143" i="1" s="1"/>
  <c r="Z212" i="1"/>
  <c r="AD212" i="1" s="1"/>
  <c r="Z96" i="1"/>
  <c r="AD96" i="1" s="1"/>
  <c r="Z43" i="1"/>
  <c r="AD43" i="1" s="1"/>
  <c r="Z84" i="1"/>
  <c r="AD84" i="1" s="1"/>
  <c r="Z56" i="1"/>
  <c r="AD56" i="1" s="1"/>
  <c r="Z286" i="1"/>
  <c r="AD286" i="1" s="1"/>
  <c r="Z149" i="1"/>
  <c r="AD149" i="1" s="1"/>
  <c r="Z117" i="1"/>
  <c r="AD117" i="1" s="1"/>
  <c r="Z217" i="1"/>
  <c r="AD217" i="1" s="1"/>
  <c r="Z226" i="1"/>
  <c r="AD226" i="1" s="1"/>
  <c r="Z127" i="1"/>
  <c r="AD127" i="1" s="1"/>
  <c r="Z355" i="1"/>
  <c r="AD355" i="1" s="1"/>
  <c r="Z332" i="1"/>
  <c r="AD332" i="1" s="1"/>
  <c r="Z349" i="1"/>
  <c r="AD349" i="1" s="1"/>
  <c r="Z346" i="1"/>
  <c r="AD346" i="1" s="1"/>
  <c r="Z276" i="1"/>
  <c r="AD276" i="1" s="1"/>
  <c r="Z284" i="1"/>
  <c r="AD284" i="1" s="1"/>
  <c r="Z161" i="1"/>
  <c r="AD161" i="1" s="1"/>
  <c r="Z93" i="1"/>
  <c r="AD93" i="1" s="1"/>
  <c r="Z295" i="1"/>
  <c r="AD295" i="1" s="1"/>
  <c r="Z174" i="1"/>
  <c r="AD174" i="1" s="1"/>
  <c r="Z68" i="1"/>
  <c r="AD68" i="1" s="1"/>
  <c r="Z60" i="1"/>
  <c r="AD60" i="1" s="1"/>
  <c r="Z185" i="1"/>
  <c r="AD185" i="1" s="1"/>
  <c r="Z21" i="1"/>
  <c r="AD21" i="1" s="1"/>
  <c r="Z160" i="1"/>
  <c r="AD160" i="1" s="1"/>
  <c r="Z46" i="1"/>
  <c r="AD46" i="1" s="1"/>
  <c r="Z13" i="1"/>
  <c r="AD13" i="1" s="1"/>
  <c r="Z137" i="1"/>
  <c r="AD137" i="1" s="1"/>
  <c r="Z359" i="1"/>
  <c r="AD359" i="1" s="1"/>
  <c r="W122" i="1" l="1"/>
  <c r="W143" i="1"/>
  <c r="W195" i="1"/>
  <c r="W186" i="1"/>
  <c r="W244" i="1"/>
  <c r="W23" i="1"/>
  <c r="Z103" i="1"/>
  <c r="AD103" i="1" s="1"/>
  <c r="W64" i="1" l="1"/>
  <c r="W204" i="1"/>
  <c r="W136" i="1"/>
  <c r="W302" i="1"/>
  <c r="W305" i="1"/>
  <c r="Y4" i="1"/>
  <c r="Y310" i="1"/>
  <c r="Y74" i="1"/>
  <c r="W84" i="1"/>
  <c r="Y84" i="1"/>
  <c r="W118" i="1"/>
  <c r="Y118" i="1"/>
  <c r="W18" i="1"/>
  <c r="Y18" i="1"/>
  <c r="Y204" i="1" l="1"/>
  <c r="Y136" i="1"/>
  <c r="Y64" i="1"/>
  <c r="W310" i="1"/>
  <c r="W4" i="1"/>
  <c r="Y305" i="1"/>
  <c r="Y302" i="1"/>
  <c r="W74" i="1"/>
  <c r="W338" i="1"/>
  <c r="Y338" i="1"/>
  <c r="W170" i="1"/>
  <c r="Y170" i="1"/>
  <c r="Y339" i="1"/>
  <c r="W339" i="1"/>
  <c r="W299" i="1"/>
  <c r="Y299" i="1"/>
  <c r="W113" i="1"/>
  <c r="Y113" i="1"/>
  <c r="W362" i="1"/>
  <c r="Y362" i="1"/>
  <c r="W60" i="1"/>
  <c r="Y60" i="1"/>
  <c r="W126" i="1"/>
  <c r="Y126" i="1"/>
  <c r="W29" i="1"/>
  <c r="Y29" i="1"/>
  <c r="Y286" i="1"/>
  <c r="W286" i="1"/>
  <c r="W31" i="1"/>
  <c r="Y31" i="1"/>
  <c r="Y295" i="1"/>
  <c r="W295" i="1"/>
  <c r="W281" i="1"/>
  <c r="Y281" i="1"/>
  <c r="W141" i="1"/>
  <c r="Y141" i="1"/>
  <c r="Y240" i="1"/>
  <c r="W240" i="1"/>
  <c r="W44" i="1"/>
  <c r="Y44" i="1"/>
  <c r="W272" i="1"/>
  <c r="Y272" i="1"/>
  <c r="Y229" i="1"/>
  <c r="W229" i="1"/>
  <c r="W267" i="1"/>
  <c r="Y267" i="1"/>
  <c r="Y112" i="1"/>
  <c r="W112" i="1"/>
  <c r="W158" i="1"/>
  <c r="Y158" i="1"/>
  <c r="W147" i="1"/>
  <c r="Y147" i="1"/>
  <c r="W34" i="1"/>
  <c r="Y34" i="1"/>
  <c r="Y38" i="1"/>
  <c r="W38" i="1"/>
  <c r="Y36" i="1"/>
  <c r="W36" i="1"/>
  <c r="W109" i="1"/>
  <c r="Y109" i="1"/>
  <c r="W315" i="1"/>
  <c r="Y315" i="1"/>
  <c r="Y298" i="1"/>
  <c r="W298" i="1"/>
  <c r="Y27" i="1"/>
  <c r="W27" i="1"/>
  <c r="Y225" i="1"/>
  <c r="W225" i="1"/>
  <c r="W288" i="1"/>
  <c r="Y288" i="1"/>
  <c r="W9" i="1"/>
  <c r="Y9" i="1"/>
  <c r="Y150" i="1"/>
  <c r="W150" i="1"/>
  <c r="W163" i="1"/>
  <c r="Y163" i="1"/>
  <c r="Y257" i="1"/>
  <c r="W257" i="1"/>
  <c r="W285" i="1"/>
  <c r="Y285" i="1"/>
  <c r="Y122" i="1"/>
  <c r="W322" i="1"/>
  <c r="Y322" i="1"/>
  <c r="Y280" i="1"/>
  <c r="W280" i="1"/>
  <c r="Y146" i="1"/>
  <c r="W146" i="1"/>
  <c r="W110" i="1"/>
  <c r="Y110" i="1"/>
  <c r="Y210" i="1"/>
  <c r="W210" i="1"/>
  <c r="W359" i="1"/>
  <c r="Y359" i="1"/>
  <c r="W344" i="1"/>
  <c r="Y344" i="1"/>
  <c r="W330" i="1"/>
  <c r="Y330" i="1"/>
  <c r="W40" i="1"/>
  <c r="Y40" i="1"/>
  <c r="Y184" i="1"/>
  <c r="W184" i="1"/>
  <c r="W253" i="1"/>
  <c r="Y253" i="1"/>
  <c r="W303" i="1"/>
  <c r="Y303" i="1"/>
  <c r="W351" i="1"/>
  <c r="Y351" i="1"/>
  <c r="W47" i="1"/>
  <c r="Y47" i="1"/>
  <c r="W275" i="1"/>
  <c r="Y275" i="1"/>
  <c r="W353" i="1"/>
  <c r="Y353" i="1"/>
  <c r="W98" i="1"/>
  <c r="Y98" i="1"/>
  <c r="W135" i="1"/>
  <c r="Y135" i="1"/>
  <c r="Y262" i="1"/>
  <c r="W262" i="1"/>
  <c r="W37" i="1"/>
  <c r="Y37" i="1"/>
  <c r="Y360" i="1"/>
  <c r="W360" i="1"/>
  <c r="W287" i="1"/>
  <c r="Y287" i="1"/>
  <c r="W133" i="1"/>
  <c r="Y133" i="1"/>
  <c r="W62" i="1"/>
  <c r="Y62" i="1"/>
  <c r="Y231" i="1"/>
  <c r="W231" i="1"/>
  <c r="Y97" i="1"/>
  <c r="W97" i="1"/>
  <c r="W329" i="1"/>
  <c r="Y329" i="1"/>
  <c r="W264" i="1"/>
  <c r="Y264" i="1"/>
  <c r="W124" i="1"/>
  <c r="Y124" i="1"/>
  <c r="W265" i="1"/>
  <c r="Y265" i="1"/>
  <c r="W78" i="1"/>
  <c r="Y78" i="1"/>
  <c r="W232" i="1"/>
  <c r="Y232" i="1"/>
  <c r="Y131" i="1"/>
  <c r="W131" i="1"/>
  <c r="W274" i="1"/>
  <c r="Y274" i="1"/>
  <c r="W125" i="1"/>
  <c r="Y125" i="1"/>
  <c r="W331" i="1"/>
  <c r="Y331" i="1"/>
  <c r="W199" i="1"/>
  <c r="Y199" i="1"/>
  <c r="Y255" i="1"/>
  <c r="W255" i="1"/>
  <c r="W117" i="1"/>
  <c r="Y117" i="1"/>
  <c r="Y5" i="1"/>
  <c r="W5" i="1"/>
  <c r="W328" i="1"/>
  <c r="Y328" i="1"/>
  <c r="W137" i="1"/>
  <c r="Y137" i="1"/>
  <c r="Y244" i="1"/>
  <c r="W56" i="1"/>
  <c r="Y56" i="1"/>
  <c r="W363" i="1"/>
  <c r="Y363" i="1"/>
  <c r="W223" i="1"/>
  <c r="Y223" i="1"/>
  <c r="Y49" i="1"/>
  <c r="W49" i="1"/>
  <c r="Y23" i="1"/>
  <c r="Y182" i="1"/>
  <c r="W182" i="1"/>
  <c r="W103" i="1"/>
  <c r="Y103" i="1"/>
  <c r="W176" i="1"/>
  <c r="Y176" i="1"/>
  <c r="Y256" i="1"/>
  <c r="W256" i="1"/>
  <c r="Y336" i="1"/>
  <c r="W336" i="1"/>
  <c r="Y266" i="1"/>
  <c r="W266" i="1"/>
  <c r="W104" i="1"/>
  <c r="Y104" i="1"/>
  <c r="Y181" i="1"/>
  <c r="W181" i="1"/>
  <c r="W342" i="1"/>
  <c r="Y342" i="1"/>
  <c r="W307" i="1"/>
  <c r="Y307" i="1"/>
  <c r="W241" i="1"/>
  <c r="Y241" i="1"/>
  <c r="W224" i="1"/>
  <c r="Y224" i="1"/>
  <c r="Y300" i="1"/>
  <c r="W300" i="1"/>
  <c r="Y11" i="1"/>
  <c r="W11" i="1"/>
  <c r="W291" i="1"/>
  <c r="Y291" i="1"/>
  <c r="W42" i="1"/>
  <c r="Y42" i="1"/>
  <c r="Y249" i="1"/>
  <c r="W249" i="1"/>
  <c r="W13" i="1"/>
  <c r="Y13" i="1"/>
  <c r="W185" i="1"/>
  <c r="Y185" i="1"/>
  <c r="W93" i="1"/>
  <c r="Y93" i="1"/>
  <c r="W128" i="1"/>
  <c r="Y128" i="1"/>
  <c r="W145" i="1"/>
  <c r="Y145" i="1"/>
  <c r="Y169" i="1"/>
  <c r="W169" i="1"/>
  <c r="W205" i="1"/>
  <c r="Y205" i="1"/>
  <c r="Y195" i="1"/>
  <c r="Y43" i="1"/>
  <c r="W43" i="1"/>
  <c r="W197" i="1"/>
  <c r="Y197" i="1"/>
  <c r="W219" i="1"/>
  <c r="Y219" i="1"/>
  <c r="W192" i="1"/>
  <c r="Y192" i="1"/>
  <c r="Y73" i="1"/>
  <c r="W73" i="1"/>
  <c r="W358" i="1"/>
  <c r="Y358" i="1"/>
  <c r="Y50" i="1"/>
  <c r="W50" i="1"/>
  <c r="W250" i="1"/>
  <c r="Y250" i="1"/>
  <c r="W173" i="1"/>
  <c r="Y173" i="1"/>
  <c r="Y143" i="1"/>
  <c r="Y271" i="1"/>
  <c r="W271" i="1"/>
  <c r="W352" i="1"/>
  <c r="Y352" i="1"/>
  <c r="W95" i="1"/>
  <c r="Y95" i="1"/>
  <c r="W292" i="1"/>
  <c r="Y292" i="1"/>
  <c r="W51" i="1"/>
  <c r="Y51" i="1"/>
  <c r="W121" i="1"/>
  <c r="Y121" i="1"/>
  <c r="Y341" i="1"/>
  <c r="W341" i="1"/>
  <c r="W333" i="1"/>
  <c r="Y333" i="1"/>
  <c r="W228" i="1"/>
  <c r="Y228" i="1"/>
  <c r="W334" i="1"/>
  <c r="Y334" i="1"/>
  <c r="W72" i="1"/>
  <c r="Y72" i="1"/>
  <c r="Y179" i="1"/>
  <c r="W179" i="1"/>
  <c r="W202" i="1"/>
  <c r="Y202" i="1"/>
  <c r="W52" i="1"/>
  <c r="Y52" i="1"/>
  <c r="Y32" i="1"/>
  <c r="W32" i="1"/>
  <c r="W144" i="1"/>
  <c r="Y144" i="1"/>
  <c r="W75" i="1"/>
  <c r="Y75" i="1"/>
  <c r="Y96" i="1"/>
  <c r="W96" i="1"/>
  <c r="W180" i="1"/>
  <c r="Y180" i="1"/>
  <c r="W234" i="1"/>
  <c r="Y234" i="1"/>
  <c r="W35" i="1"/>
  <c r="Y35" i="1"/>
  <c r="W216" i="1"/>
  <c r="Y216" i="1"/>
  <c r="Y167" i="1"/>
  <c r="W167" i="1"/>
  <c r="W332" i="1"/>
  <c r="Y332" i="1"/>
  <c r="W349" i="1"/>
  <c r="Y349" i="1"/>
  <c r="Y166" i="1"/>
  <c r="W166" i="1"/>
  <c r="W140" i="1"/>
  <c r="Y140" i="1"/>
  <c r="W335" i="1"/>
  <c r="Y335" i="1"/>
  <c r="W268" i="1"/>
  <c r="Y268" i="1"/>
  <c r="W318" i="1"/>
  <c r="Y318" i="1"/>
  <c r="W99" i="1"/>
  <c r="Y99" i="1"/>
  <c r="Y314" i="1"/>
  <c r="W314" i="1"/>
  <c r="W82" i="1"/>
  <c r="Y82" i="1"/>
  <c r="W354" i="1"/>
  <c r="Y354" i="1"/>
  <c r="W248" i="1"/>
  <c r="Y248" i="1"/>
  <c r="W214" i="1"/>
  <c r="Y214" i="1"/>
  <c r="W174" i="1"/>
  <c r="Y174" i="1"/>
  <c r="W46" i="1"/>
  <c r="Y46" i="1"/>
  <c r="W177" i="1"/>
  <c r="Y177" i="1"/>
  <c r="Y7" i="1"/>
  <c r="W7" i="1"/>
  <c r="W28" i="1"/>
  <c r="Y28" i="1"/>
  <c r="W263" i="1"/>
  <c r="Y263" i="1"/>
  <c r="W77" i="1"/>
  <c r="Y77" i="1"/>
  <c r="W343" i="1"/>
  <c r="Y343" i="1"/>
  <c r="W157" i="1"/>
  <c r="Y157" i="1"/>
  <c r="Y25" i="1"/>
  <c r="W25" i="1"/>
  <c r="Y346" i="1"/>
  <c r="W346" i="1"/>
  <c r="W61" i="1"/>
  <c r="Y61" i="1"/>
  <c r="W12" i="1"/>
  <c r="Y12" i="1"/>
  <c r="W114" i="1"/>
  <c r="Y114" i="1"/>
  <c r="Y22" i="1"/>
  <c r="W22" i="1"/>
  <c r="W107" i="1"/>
  <c r="Y107" i="1"/>
  <c r="W321" i="1"/>
  <c r="Y321" i="1"/>
  <c r="W102" i="1"/>
  <c r="Y102" i="1"/>
  <c r="W252" i="1"/>
  <c r="Y252" i="1"/>
  <c r="W80" i="1"/>
  <c r="Y80" i="1"/>
  <c r="Y356" i="1"/>
  <c r="W356" i="1"/>
  <c r="W3" i="1"/>
  <c r="Y3" i="1"/>
  <c r="W151" i="1"/>
  <c r="Y151" i="1"/>
  <c r="W208" i="1"/>
  <c r="Y208" i="1"/>
  <c r="W152" i="1"/>
  <c r="Y152" i="1"/>
  <c r="Y312" i="1"/>
  <c r="W312" i="1"/>
  <c r="Y39" i="1"/>
  <c r="W39" i="1"/>
  <c r="Y222" i="1"/>
  <c r="W222" i="1"/>
  <c r="W320" i="1"/>
  <c r="Y320" i="1"/>
  <c r="W21" i="1"/>
  <c r="Y21" i="1"/>
  <c r="W129" i="1"/>
  <c r="Y129" i="1"/>
  <c r="W63" i="1"/>
  <c r="Y63" i="1"/>
  <c r="W345" i="1"/>
  <c r="Y345" i="1"/>
  <c r="W284" i="1"/>
  <c r="Y284" i="1"/>
  <c r="W313" i="1"/>
  <c r="Y313" i="1"/>
  <c r="Y212" i="1"/>
  <c r="W212" i="1"/>
  <c r="W261" i="1"/>
  <c r="Y261" i="1"/>
  <c r="Y273" i="1"/>
  <c r="W273" i="1"/>
  <c r="W235" i="1"/>
  <c r="Y235" i="1"/>
  <c r="W259" i="1"/>
  <c r="Y259" i="1"/>
  <c r="W172" i="1"/>
  <c r="Y172" i="1"/>
  <c r="W165" i="1"/>
  <c r="Y165" i="1"/>
  <c r="Y270" i="1"/>
  <c r="W270" i="1"/>
  <c r="W183" i="1"/>
  <c r="Y183" i="1"/>
  <c r="W301" i="1"/>
  <c r="Y301" i="1"/>
  <c r="W347" i="1"/>
  <c r="Y347" i="1"/>
  <c r="Y88" i="1"/>
  <c r="W88" i="1"/>
  <c r="Y233" i="1"/>
  <c r="W233" i="1"/>
  <c r="Y71" i="1"/>
  <c r="W71" i="1"/>
  <c r="W190" i="1"/>
  <c r="Y190" i="1"/>
  <c r="W237" i="1"/>
  <c r="Y237" i="1"/>
  <c r="W207" i="1"/>
  <c r="Y207" i="1"/>
  <c r="W54" i="1"/>
  <c r="Y54" i="1"/>
  <c r="W156" i="1"/>
  <c r="Y156" i="1"/>
  <c r="W100" i="1"/>
  <c r="Y100" i="1"/>
  <c r="Y294" i="1"/>
  <c r="W294" i="1"/>
  <c r="W269" i="1"/>
  <c r="Y269" i="1"/>
  <c r="W68" i="1"/>
  <c r="Y68" i="1"/>
  <c r="W279" i="1"/>
  <c r="Y279" i="1"/>
  <c r="W120" i="1"/>
  <c r="Y120" i="1"/>
  <c r="Y85" i="1"/>
  <c r="W85" i="1"/>
  <c r="W19" i="1"/>
  <c r="Y19" i="1"/>
  <c r="Y258" i="1"/>
  <c r="W258" i="1"/>
  <c r="W58" i="1"/>
  <c r="Y58" i="1"/>
  <c r="W350" i="1"/>
  <c r="Y350" i="1"/>
  <c r="W59" i="1"/>
  <c r="Y59" i="1"/>
  <c r="Y14" i="1"/>
  <c r="W14" i="1"/>
  <c r="W16" i="1"/>
  <c r="Y16" i="1"/>
  <c r="W10" i="1"/>
  <c r="Y10" i="1"/>
  <c r="W20" i="1"/>
  <c r="Y20" i="1"/>
  <c r="Y357" i="1"/>
  <c r="W357" i="1"/>
  <c r="W293" i="1"/>
  <c r="Y293" i="1"/>
  <c r="Y79" i="1"/>
  <c r="W79" i="1"/>
  <c r="W251" i="1"/>
  <c r="Y251" i="1"/>
  <c r="Y65" i="1"/>
  <c r="W65" i="1"/>
  <c r="W94" i="1"/>
  <c r="Y94" i="1"/>
  <c r="W260" i="1"/>
  <c r="Y260" i="1"/>
  <c r="W226" i="1"/>
  <c r="Y226" i="1"/>
  <c r="W132" i="1"/>
  <c r="Y132" i="1"/>
  <c r="Y30" i="1"/>
  <c r="W30" i="1"/>
  <c r="Y193" i="1"/>
  <c r="W193" i="1"/>
  <c r="W206" i="1"/>
  <c r="Y206" i="1"/>
  <c r="Y276" i="1"/>
  <c r="W276" i="1"/>
  <c r="Y311" i="1"/>
  <c r="W311" i="1"/>
  <c r="W159" i="1"/>
  <c r="Y159" i="1"/>
  <c r="W238" i="1"/>
  <c r="Y238" i="1"/>
  <c r="Y247" i="1"/>
  <c r="W247" i="1"/>
  <c r="W83" i="1"/>
  <c r="Y83" i="1"/>
  <c r="W101" i="1"/>
  <c r="Y101" i="1"/>
  <c r="W33" i="1"/>
  <c r="Y33" i="1"/>
  <c r="W317" i="1"/>
  <c r="Y317" i="1"/>
  <c r="W91" i="1"/>
  <c r="Y91" i="1"/>
  <c r="W161" i="1"/>
  <c r="Y161" i="1"/>
  <c r="Y220" i="1"/>
  <c r="W220" i="1"/>
  <c r="W365" i="1"/>
  <c r="Y365" i="1"/>
  <c r="W2" i="1"/>
  <c r="Y2" i="1"/>
  <c r="W76" i="1"/>
  <c r="Y76" i="1"/>
  <c r="W189" i="1"/>
  <c r="Y189" i="1"/>
  <c r="W230" i="1"/>
  <c r="Y230" i="1"/>
  <c r="W148" i="1"/>
  <c r="Y148" i="1"/>
  <c r="W191" i="1"/>
  <c r="Y191" i="1"/>
  <c r="W304" i="1"/>
  <c r="Y304" i="1"/>
  <c r="W86" i="1"/>
  <c r="Y86" i="1"/>
  <c r="W138" i="1"/>
  <c r="Y138" i="1"/>
  <c r="W194" i="1"/>
  <c r="Y194" i="1"/>
  <c r="Y119" i="1"/>
  <c r="W119" i="1"/>
  <c r="W8" i="1"/>
  <c r="Y8" i="1"/>
  <c r="W175" i="1"/>
  <c r="Y175" i="1"/>
  <c r="W153" i="1"/>
  <c r="Y153" i="1"/>
  <c r="W26" i="1"/>
  <c r="Y26" i="1"/>
  <c r="Y355" i="1"/>
  <c r="W355" i="1"/>
  <c r="W236" i="1"/>
  <c r="Y236" i="1"/>
  <c r="Y57" i="1"/>
  <c r="W57" i="1"/>
  <c r="W227" i="1"/>
  <c r="Y227" i="1"/>
  <c r="W327" i="1"/>
  <c r="Y327" i="1"/>
  <c r="W213" i="1"/>
  <c r="Y213" i="1"/>
  <c r="W326" i="1"/>
  <c r="Y326" i="1"/>
  <c r="W168" i="1"/>
  <c r="Y168" i="1"/>
  <c r="Y283" i="1"/>
  <c r="W283" i="1"/>
  <c r="W187" i="1"/>
  <c r="Y187" i="1"/>
  <c r="Y69" i="1"/>
  <c r="W69" i="1"/>
  <c r="W215" i="1"/>
  <c r="Y215" i="1"/>
  <c r="W218" i="1"/>
  <c r="Y218" i="1"/>
  <c r="W308" i="1"/>
  <c r="Y308" i="1"/>
  <c r="W348" i="1"/>
  <c r="Y348" i="1"/>
  <c r="W203" i="1"/>
  <c r="Y203" i="1"/>
  <c r="Y316" i="1"/>
  <c r="W316" i="1"/>
  <c r="Y211" i="1"/>
  <c r="W211" i="1"/>
  <c r="W209" i="1"/>
  <c r="Y209" i="1"/>
  <c r="W106" i="1"/>
  <c r="Y106" i="1"/>
  <c r="W134" i="1"/>
  <c r="Y134" i="1"/>
  <c r="W246" i="1"/>
  <c r="Y246" i="1"/>
  <c r="Y188" i="1"/>
  <c r="W188" i="1"/>
  <c r="W149" i="1"/>
  <c r="Y149" i="1"/>
  <c r="Y90" i="1"/>
  <c r="W90" i="1"/>
  <c r="W364" i="1"/>
  <c r="Y364" i="1"/>
  <c r="W164" i="1"/>
  <c r="Y164" i="1"/>
  <c r="Y171" i="1"/>
  <c r="W171" i="1"/>
  <c r="W325" i="1"/>
  <c r="Y325" i="1"/>
  <c r="W340" i="1"/>
  <c r="Y340" i="1"/>
  <c r="W92" i="1"/>
  <c r="Y92" i="1"/>
  <c r="W160" i="1"/>
  <c r="Y160" i="1"/>
  <c r="W154" i="1"/>
  <c r="Y154" i="1"/>
  <c r="Y309" i="1"/>
  <c r="W309" i="1"/>
  <c r="W277" i="1"/>
  <c r="Y277" i="1"/>
  <c r="W87" i="1"/>
  <c r="Y87" i="1"/>
  <c r="Y81" i="1"/>
  <c r="W81" i="1"/>
  <c r="Y245" i="1"/>
  <c r="W245" i="1"/>
  <c r="W198" i="1"/>
  <c r="Y198" i="1"/>
  <c r="W242" i="1"/>
  <c r="Y242" i="1"/>
  <c r="Y17" i="1"/>
  <c r="W17" i="1"/>
  <c r="W296" i="1"/>
  <c r="Y296" i="1"/>
  <c r="W66" i="1"/>
  <c r="Y66" i="1"/>
  <c r="W111" i="1"/>
  <c r="Y111" i="1"/>
  <c r="W361" i="1"/>
  <c r="Y361" i="1"/>
  <c r="W319" i="1"/>
  <c r="Y319" i="1"/>
  <c r="W139" i="1"/>
  <c r="Y139" i="1"/>
  <c r="Y200" i="1"/>
  <c r="W200" i="1"/>
  <c r="W278" i="1"/>
  <c r="Y278" i="1"/>
  <c r="W70" i="1"/>
  <c r="Y70" i="1"/>
  <c r="W162" i="1"/>
  <c r="Y162" i="1"/>
  <c r="Y123" i="1"/>
  <c r="W123" i="1"/>
  <c r="W306" i="1"/>
  <c r="Y306" i="1"/>
  <c r="W24" i="1"/>
  <c r="Y24" i="1"/>
  <c r="Y48" i="1"/>
  <c r="W48" i="1"/>
  <c r="W105" i="1"/>
  <c r="Y105" i="1"/>
  <c r="Y337" i="1"/>
  <c r="W337" i="1"/>
  <c r="W201" i="1"/>
  <c r="Y201" i="1"/>
  <c r="W127" i="1"/>
  <c r="Y127" i="1"/>
  <c r="W178" i="1"/>
  <c r="Y178" i="1"/>
  <c r="W67" i="1"/>
  <c r="Y67" i="1"/>
  <c r="Y45" i="1"/>
  <c r="W45" i="1"/>
  <c r="Y243" i="1"/>
  <c r="W243" i="1"/>
  <c r="W196" i="1"/>
  <c r="Y196" i="1"/>
  <c r="Y254" i="1"/>
  <c r="W254" i="1"/>
  <c r="W290" i="1"/>
  <c r="Y290" i="1"/>
  <c r="W115" i="1"/>
  <c r="Y115" i="1"/>
  <c r="Y89" i="1"/>
  <c r="W89" i="1"/>
  <c r="W142" i="1"/>
  <c r="Y142" i="1"/>
  <c r="Y108" i="1"/>
  <c r="W108" i="1"/>
  <c r="W323" i="1"/>
  <c r="Y323" i="1"/>
  <c r="W239" i="1"/>
  <c r="Y239" i="1"/>
  <c r="Y297" i="1"/>
  <c r="W297" i="1"/>
  <c r="W221" i="1"/>
  <c r="Y221" i="1"/>
  <c r="W282" i="1"/>
  <c r="Y282" i="1"/>
  <c r="W15" i="1"/>
  <c r="Y15" i="1"/>
  <c r="Y324" i="1"/>
  <c r="W324" i="1"/>
  <c r="Y155" i="1"/>
  <c r="W155" i="1"/>
  <c r="W41" i="1"/>
  <c r="Y41" i="1"/>
  <c r="Y130" i="1"/>
  <c r="W130" i="1"/>
  <c r="W289" i="1"/>
  <c r="Y289" i="1"/>
  <c r="Y116" i="1"/>
  <c r="W116" i="1"/>
  <c r="Y217" i="1"/>
  <c r="W217" i="1"/>
  <c r="W6" i="1"/>
  <c r="Y6" i="1"/>
  <c r="W53" i="1"/>
  <c r="Y53" i="1"/>
  <c r="W55" i="1" l="1"/>
  <c r="Y55" i="1"/>
  <c r="AH2" i="1"/>
  <c r="Y186" i="1"/>
  <c r="AB117" i="1" l="1"/>
  <c r="AB322" i="1"/>
  <c r="AB94" i="1"/>
  <c r="AB293" i="1"/>
  <c r="AB165" i="1"/>
  <c r="AB105" i="1"/>
  <c r="AB42" i="1"/>
  <c r="AB327" i="1"/>
  <c r="AB120" i="1"/>
  <c r="AB70" i="1"/>
  <c r="AB77" i="1"/>
  <c r="AB267" i="1"/>
  <c r="AB358" i="1"/>
  <c r="AB328" i="1"/>
  <c r="AB60" i="1"/>
  <c r="AB194" i="1"/>
  <c r="AB260" i="1"/>
  <c r="AB253" i="1"/>
  <c r="AB107" i="1"/>
  <c r="AB72" i="1"/>
  <c r="AB161" i="1"/>
  <c r="AB141" i="1"/>
  <c r="AB353" i="1"/>
  <c r="AB163" i="1"/>
  <c r="AB99" i="1"/>
  <c r="AB250" i="1"/>
  <c r="AB226" i="1"/>
  <c r="AB87" i="1"/>
  <c r="AB40" i="1"/>
  <c r="AB157" i="1"/>
  <c r="AB80" i="1"/>
  <c r="AB27" i="1"/>
  <c r="AB300" i="1"/>
  <c r="AB209" i="1"/>
  <c r="AB185" i="1"/>
  <c r="AB25" i="1"/>
  <c r="AB332" i="1"/>
  <c r="AB197" i="1"/>
  <c r="AB345" i="1"/>
  <c r="AB309" i="1"/>
  <c r="AB355" i="1"/>
  <c r="AB236" i="1"/>
  <c r="AB38" i="1"/>
  <c r="AB182" i="1"/>
  <c r="AB11" i="1"/>
  <c r="AB127" i="1"/>
  <c r="AB180" i="1"/>
  <c r="AB295" i="1"/>
  <c r="AB222" i="1"/>
  <c r="AB140" i="1"/>
  <c r="AB16" i="1"/>
  <c r="AB221" i="1"/>
  <c r="AB184" i="1"/>
  <c r="AB47" i="1"/>
  <c r="AB280" i="1"/>
  <c r="AB36" i="1"/>
  <c r="AB22" i="1"/>
  <c r="AB176" i="1"/>
  <c r="AB151" i="1"/>
  <c r="AB37" i="1"/>
  <c r="AB258" i="1"/>
  <c r="AB129" i="1"/>
  <c r="AB276" i="1"/>
  <c r="AB273" i="1"/>
  <c r="AB146" i="1"/>
  <c r="AB316" i="1"/>
  <c r="AB231" i="1"/>
  <c r="AB45" i="1"/>
  <c r="AB312" i="1"/>
  <c r="AB193" i="1"/>
  <c r="AB108" i="1"/>
  <c r="AB346" i="1"/>
  <c r="AB5" i="1"/>
  <c r="AB245" i="1"/>
  <c r="AB271" i="1"/>
  <c r="AB79" i="1"/>
  <c r="AB336" i="1"/>
  <c r="AB337" i="1"/>
  <c r="AB249" i="1"/>
  <c r="AB233" i="1"/>
  <c r="AB85" i="1"/>
  <c r="AB283" i="1"/>
  <c r="AB71" i="1"/>
  <c r="AB112" i="1"/>
  <c r="AB50" i="1"/>
  <c r="AB130" i="1"/>
  <c r="AB17" i="1"/>
  <c r="AB119" i="1"/>
  <c r="AB49" i="1"/>
  <c r="AB88" i="1"/>
  <c r="AB96" i="1"/>
  <c r="AB311" i="1"/>
  <c r="AB220" i="1"/>
  <c r="AB240" i="1"/>
  <c r="AB179" i="1"/>
  <c r="AB257" i="1"/>
  <c r="AB314" i="1"/>
  <c r="AB116" i="1"/>
  <c r="AB217" i="1"/>
  <c r="AB81" i="1"/>
  <c r="AB7" i="1"/>
  <c r="AB266" i="1"/>
  <c r="AB356" i="1"/>
  <c r="AB286" i="1"/>
  <c r="AB90" i="1"/>
  <c r="AB360" i="1"/>
  <c r="AB229" i="1"/>
  <c r="AB255" i="1"/>
  <c r="AB212" i="1"/>
  <c r="AB341" i="1"/>
  <c r="AB123" i="1"/>
  <c r="AB324" i="1"/>
  <c r="AB244" i="1"/>
  <c r="AB247" i="1"/>
  <c r="AB294" i="1"/>
  <c r="AB32" i="1"/>
  <c r="AB254" i="1"/>
  <c r="AB131" i="1"/>
  <c r="AB150" i="1"/>
  <c r="AB73" i="1"/>
  <c r="AB357" i="1"/>
  <c r="AB155" i="1"/>
  <c r="AB306" i="1"/>
  <c r="AB33" i="1"/>
  <c r="AB264" i="1"/>
  <c r="AB303" i="1"/>
  <c r="AB195" i="1"/>
  <c r="AB331" i="1"/>
  <c r="AB318" i="1"/>
  <c r="AB138" i="1"/>
  <c r="AB289" i="1"/>
  <c r="AB292" i="1"/>
  <c r="AB299" i="1"/>
  <c r="AB334" i="1"/>
  <c r="AB133" i="1"/>
  <c r="AB106" i="1"/>
  <c r="AB93" i="1"/>
  <c r="AB104" i="1"/>
  <c r="AB349" i="1"/>
  <c r="AB219" i="1"/>
  <c r="AB284" i="1"/>
  <c r="AB277" i="1"/>
  <c r="AB301" i="1"/>
  <c r="AB28" i="1"/>
  <c r="AB342" i="1"/>
  <c r="AB143" i="1"/>
  <c r="AB291" i="1"/>
  <c r="AB178" i="1"/>
  <c r="AB234" i="1"/>
  <c r="AB281" i="1"/>
  <c r="AB320" i="1"/>
  <c r="AB335" i="1"/>
  <c r="AB169" i="1"/>
  <c r="AB171" i="1"/>
  <c r="AB43" i="1"/>
  <c r="AB297" i="1"/>
  <c r="AB65" i="1"/>
  <c r="AB210" i="1"/>
  <c r="AB298" i="1"/>
  <c r="AB200" i="1"/>
  <c r="AB270" i="1"/>
  <c r="AB48" i="1"/>
  <c r="AB262" i="1"/>
  <c r="AB188" i="1"/>
  <c r="AB167" i="1"/>
  <c r="AB89" i="1"/>
  <c r="AB14" i="1"/>
  <c r="AB339" i="1"/>
  <c r="AB225" i="1"/>
  <c r="AB69" i="1"/>
  <c r="AB57" i="1"/>
  <c r="AB30" i="1"/>
  <c r="AB310" i="1"/>
  <c r="AB211" i="1"/>
  <c r="AB97" i="1"/>
  <c r="AB243" i="1"/>
  <c r="AB39" i="1"/>
  <c r="AB256" i="1"/>
  <c r="AB166" i="1"/>
  <c r="AB181" i="1"/>
  <c r="AB74" i="1"/>
  <c r="AB4" i="1"/>
  <c r="AB174" i="1"/>
  <c r="AB305" i="1"/>
  <c r="AB202" i="1"/>
  <c r="AB307" i="1"/>
  <c r="AB10" i="1"/>
  <c r="AB91" i="1"/>
  <c r="AB246" i="1"/>
  <c r="AB136" i="1"/>
  <c r="AB159" i="1"/>
  <c r="AB216" i="1"/>
  <c r="AB23" i="1"/>
  <c r="AB191" i="1"/>
  <c r="AB29" i="1"/>
  <c r="AB362" i="1"/>
  <c r="AB115" i="1"/>
  <c r="AB288" i="1"/>
  <c r="AB340" i="1"/>
  <c r="AB6" i="1"/>
  <c r="AB363" i="1"/>
  <c r="AB139" i="1"/>
  <c r="AB361" i="1"/>
  <c r="AB122" i="1"/>
  <c r="AB269" i="1"/>
  <c r="AB359" i="1"/>
  <c r="AB326" i="1"/>
  <c r="AB114" i="1"/>
  <c r="AB103" i="1"/>
  <c r="AB282" i="1"/>
  <c r="AB201" i="1"/>
  <c r="AB118" i="1"/>
  <c r="AB149" i="1"/>
  <c r="AB315" i="1"/>
  <c r="AB364" i="1"/>
  <c r="AB68" i="1"/>
  <c r="AB177" i="1"/>
  <c r="AB196" i="1"/>
  <c r="AB61" i="1"/>
  <c r="AB290" i="1"/>
  <c r="AB317" i="1"/>
  <c r="AB64" i="1"/>
  <c r="AB170" i="1"/>
  <c r="AB248" i="1"/>
  <c r="AB333" i="1"/>
  <c r="AB351" i="1"/>
  <c r="AB19" i="1"/>
  <c r="AB9" i="1"/>
  <c r="AB241" i="1"/>
  <c r="AB343" i="1"/>
  <c r="AB187" i="1"/>
  <c r="AB365" i="1"/>
  <c r="AB251" i="1"/>
  <c r="AB78" i="1"/>
  <c r="AB109" i="1"/>
  <c r="AB147" i="1"/>
  <c r="AB124" i="1"/>
  <c r="AB153" i="1"/>
  <c r="AB190" i="1"/>
  <c r="AB348" i="1"/>
  <c r="AB102" i="1"/>
  <c r="AB172" i="1"/>
  <c r="AB100" i="1"/>
  <c r="AB95" i="1"/>
  <c r="AB134" i="1"/>
  <c r="AB83" i="1"/>
  <c r="AB18" i="1"/>
  <c r="AB308" i="1"/>
  <c r="AB347" i="1"/>
  <c r="AB67" i="1"/>
  <c r="AB13" i="1"/>
  <c r="AB199" i="1"/>
  <c r="AB263" i="1"/>
  <c r="AB158" i="1"/>
  <c r="AB59" i="1"/>
  <c r="AB321" i="1"/>
  <c r="AB192" i="1"/>
  <c r="AB275" i="1"/>
  <c r="AB285" i="1"/>
  <c r="AB230" i="1"/>
  <c r="AB3" i="1"/>
  <c r="AB268" i="1"/>
  <c r="AB126" i="1"/>
  <c r="AB84" i="1"/>
  <c r="AB137" i="1"/>
  <c r="AB350" i="1"/>
  <c r="AB98" i="1"/>
  <c r="AB304" i="1"/>
  <c r="AB218" i="1"/>
  <c r="AB173" i="1"/>
  <c r="AB227" i="1"/>
  <c r="AB198" i="1"/>
  <c r="AB154" i="1"/>
  <c r="AB203" i="1"/>
  <c r="AB354" i="1"/>
  <c r="AB223" i="1"/>
  <c r="AB144" i="1"/>
  <c r="AB207" i="1"/>
  <c r="AB189" i="1"/>
  <c r="AB265" i="1"/>
  <c r="AB111" i="1"/>
  <c r="AB232" i="1"/>
  <c r="AB51" i="1"/>
  <c r="AB325" i="1"/>
  <c r="AB145" i="1"/>
  <c r="AB352" i="1"/>
  <c r="AB205" i="1"/>
  <c r="AB238" i="1"/>
  <c r="AB142" i="1"/>
  <c r="AB8" i="1"/>
  <c r="AB113" i="1"/>
  <c r="AB53" i="1"/>
  <c r="AB58" i="1"/>
  <c r="AB82" i="1"/>
  <c r="AB242" i="1"/>
  <c r="AB44" i="1"/>
  <c r="AB110" i="1"/>
  <c r="AB76" i="1"/>
  <c r="AB261" i="1"/>
  <c r="AB296" i="1"/>
  <c r="AB224" i="1"/>
  <c r="AB55" i="1"/>
  <c r="AB259" i="1"/>
  <c r="AB128" i="1"/>
  <c r="AB168" i="1"/>
  <c r="AB330" i="1"/>
  <c r="AB156" i="1"/>
  <c r="AB46" i="1"/>
  <c r="AB35" i="1"/>
  <c r="AB52" i="1"/>
  <c r="AB302" i="1"/>
  <c r="AB329" i="1"/>
  <c r="AB183" i="1"/>
  <c r="AB152" i="1"/>
  <c r="AB186" i="1"/>
  <c r="AB319" i="1"/>
  <c r="AB313" i="1"/>
  <c r="AB208" i="1"/>
  <c r="AB162" i="1"/>
  <c r="AB160" i="1"/>
  <c r="AB237" i="1"/>
  <c r="AB20" i="1"/>
  <c r="AB279" i="1"/>
  <c r="AB34" i="1"/>
  <c r="AB239" i="1"/>
  <c r="AB31" i="1"/>
  <c r="AB86" i="1"/>
  <c r="AB54" i="1"/>
  <c r="AB41" i="1"/>
  <c r="AB214" i="1"/>
  <c r="AB135" i="1"/>
  <c r="AB206" i="1"/>
  <c r="AB215" i="1"/>
  <c r="AB344" i="1"/>
  <c r="AB204" i="1"/>
  <c r="AB12" i="1"/>
  <c r="AB132" i="1"/>
  <c r="AB62" i="1"/>
  <c r="AB121" i="1"/>
  <c r="AB272" i="1"/>
  <c r="AB75" i="1"/>
  <c r="AB323" i="1"/>
  <c r="AB2" i="1"/>
  <c r="AB338" i="1"/>
  <c r="AB287" i="1"/>
  <c r="AB252" i="1"/>
  <c r="AB213" i="1"/>
  <c r="AB164" i="1"/>
  <c r="AB278" i="1"/>
  <c r="AB125" i="1"/>
  <c r="AB24" i="1"/>
  <c r="AB56" i="1"/>
  <c r="AB148" i="1"/>
  <c r="AB15" i="1"/>
  <c r="AB274" i="1"/>
  <c r="AB235" i="1"/>
  <c r="AB26" i="1"/>
  <c r="AB21" i="1"/>
  <c r="AB228" i="1"/>
  <c r="AB63" i="1"/>
  <c r="AB66" i="1"/>
  <c r="AB92" i="1"/>
  <c r="AB101" i="1"/>
  <c r="AB175" i="1"/>
  <c r="AI2" i="1"/>
  <c r="AA169" i="1" l="1"/>
  <c r="AC169" i="1" s="1"/>
  <c r="AA171" i="1"/>
  <c r="AC171" i="1" s="1"/>
  <c r="AA43" i="1"/>
  <c r="AC43" i="1" s="1"/>
  <c r="AA297" i="1"/>
  <c r="AC297" i="1" s="1"/>
  <c r="AA65" i="1"/>
  <c r="AC65" i="1" s="1"/>
  <c r="AA210" i="1"/>
  <c r="AC210" i="1" s="1"/>
  <c r="AA298" i="1"/>
  <c r="AA200" i="1"/>
  <c r="AC200" i="1" s="1"/>
  <c r="AA270" i="1"/>
  <c r="AC270" i="1" s="1"/>
  <c r="AA48" i="1"/>
  <c r="AC48" i="1" s="1"/>
  <c r="AA262" i="1"/>
  <c r="AC262" i="1" s="1"/>
  <c r="AA188" i="1"/>
  <c r="AC188" i="1" s="1"/>
  <c r="AA167" i="1"/>
  <c r="AC167" i="1" s="1"/>
  <c r="AA89" i="1"/>
  <c r="AC89" i="1" s="1"/>
  <c r="AA14" i="1"/>
  <c r="AC14" i="1" s="1"/>
  <c r="AA339" i="1"/>
  <c r="AC339" i="1" s="1"/>
  <c r="AA225" i="1"/>
  <c r="AC225" i="1" s="1"/>
  <c r="AA69" i="1"/>
  <c r="AC69" i="1" s="1"/>
  <c r="AA57" i="1"/>
  <c r="AC57" i="1" s="1"/>
  <c r="AA30" i="1"/>
  <c r="AC30" i="1" s="1"/>
  <c r="AA310" i="1"/>
  <c r="AC310" i="1" s="1"/>
  <c r="AA211" i="1"/>
  <c r="AC211" i="1" s="1"/>
  <c r="AA97" i="1"/>
  <c r="AC97" i="1" s="1"/>
  <c r="AA243" i="1"/>
  <c r="AC243" i="1" s="1"/>
  <c r="AA39" i="1"/>
  <c r="AC39" i="1" s="1"/>
  <c r="AA256" i="1"/>
  <c r="AC256" i="1" s="1"/>
  <c r="AA174" i="1"/>
  <c r="AC174" i="1" s="1"/>
  <c r="AA305" i="1"/>
  <c r="AC305" i="1" s="1"/>
  <c r="AA202" i="1"/>
  <c r="AC202" i="1" s="1"/>
  <c r="AA307" i="1"/>
  <c r="AA10" i="1"/>
  <c r="AC10" i="1" s="1"/>
  <c r="AA91" i="1"/>
  <c r="AC91" i="1" s="1"/>
  <c r="AA246" i="1"/>
  <c r="AC246" i="1" s="1"/>
  <c r="AA136" i="1"/>
  <c r="AC136" i="1" s="1"/>
  <c r="AA159" i="1"/>
  <c r="AC159" i="1" s="1"/>
  <c r="AA216" i="1"/>
  <c r="AC216" i="1" s="1"/>
  <c r="AA23" i="1"/>
  <c r="AC23" i="1" s="1"/>
  <c r="AA191" i="1"/>
  <c r="AC191" i="1" s="1"/>
  <c r="AA29" i="1"/>
  <c r="AC29" i="1" s="1"/>
  <c r="AA362" i="1"/>
  <c r="AC362" i="1" s="1"/>
  <c r="AA115" i="1"/>
  <c r="AC115" i="1" s="1"/>
  <c r="AA288" i="1"/>
  <c r="AC288" i="1" s="1"/>
  <c r="AA340" i="1"/>
  <c r="AC340" i="1" s="1"/>
  <c r="AA6" i="1"/>
  <c r="AC6" i="1" s="1"/>
  <c r="AA363" i="1"/>
  <c r="AC363" i="1" s="1"/>
  <c r="AA139" i="1"/>
  <c r="AC139" i="1" s="1"/>
  <c r="AA361" i="1"/>
  <c r="AC361" i="1" s="1"/>
  <c r="AA122" i="1"/>
  <c r="AC122" i="1" s="1"/>
  <c r="AA269" i="1"/>
  <c r="AC269" i="1" s="1"/>
  <c r="AA359" i="1"/>
  <c r="AC359" i="1" s="1"/>
  <c r="AA326" i="1"/>
  <c r="AC326" i="1" s="1"/>
  <c r="AA114" i="1"/>
  <c r="AC114" i="1" s="1"/>
  <c r="AA103" i="1"/>
  <c r="AC103" i="1" s="1"/>
  <c r="AA282" i="1"/>
  <c r="AC282" i="1" s="1"/>
  <c r="AA201" i="1"/>
  <c r="AC201" i="1" s="1"/>
  <c r="AA118" i="1"/>
  <c r="AC118" i="1" s="1"/>
  <c r="AA117" i="1"/>
  <c r="AC117" i="1" s="1"/>
  <c r="AA322" i="1"/>
  <c r="AC322" i="1" s="1"/>
  <c r="AA94" i="1"/>
  <c r="AC94" i="1" s="1"/>
  <c r="AA293" i="1"/>
  <c r="AC293" i="1" s="1"/>
  <c r="AA165" i="1"/>
  <c r="AC165" i="1" s="1"/>
  <c r="AA105" i="1"/>
  <c r="AC105" i="1" s="1"/>
  <c r="AA42" i="1"/>
  <c r="AC42" i="1" s="1"/>
  <c r="AA327" i="1"/>
  <c r="AC327" i="1" s="1"/>
  <c r="AA120" i="1"/>
  <c r="AC120" i="1" s="1"/>
  <c r="AA70" i="1"/>
  <c r="AC70" i="1" s="1"/>
  <c r="AA77" i="1"/>
  <c r="AC77" i="1" s="1"/>
  <c r="AA267" i="1"/>
  <c r="AC267" i="1" s="1"/>
  <c r="AA358" i="1"/>
  <c r="AC358" i="1" s="1"/>
  <c r="AA328" i="1"/>
  <c r="AC328" i="1" s="1"/>
  <c r="AA60" i="1"/>
  <c r="AC60" i="1" s="1"/>
  <c r="AA194" i="1"/>
  <c r="AC194" i="1" s="1"/>
  <c r="AA260" i="1"/>
  <c r="AC260" i="1" s="1"/>
  <c r="AA253" i="1"/>
  <c r="AC253" i="1" s="1"/>
  <c r="AA107" i="1"/>
  <c r="AC107" i="1" s="1"/>
  <c r="AA72" i="1"/>
  <c r="AC72" i="1" s="1"/>
  <c r="AA161" i="1"/>
  <c r="AC161" i="1" s="1"/>
  <c r="AA141" i="1"/>
  <c r="AC141" i="1" s="1"/>
  <c r="AA353" i="1"/>
  <c r="AC353" i="1" s="1"/>
  <c r="AA163" i="1"/>
  <c r="AC163" i="1" s="1"/>
  <c r="AA99" i="1"/>
  <c r="AC99" i="1" s="1"/>
  <c r="AA250" i="1"/>
  <c r="AC250" i="1" s="1"/>
  <c r="AA226" i="1"/>
  <c r="AC226" i="1" s="1"/>
  <c r="AA87" i="1"/>
  <c r="AC87" i="1" s="1"/>
  <c r="AA40" i="1"/>
  <c r="AC40" i="1" s="1"/>
  <c r="AA157" i="1"/>
  <c r="AC157" i="1" s="1"/>
  <c r="AA80" i="1"/>
  <c r="AC80" i="1" s="1"/>
  <c r="AA149" i="1"/>
  <c r="AC149" i="1" s="1"/>
  <c r="AA144" i="1"/>
  <c r="AC144" i="1" s="1"/>
  <c r="AA272" i="1"/>
  <c r="AC272" i="1" s="1"/>
  <c r="AA199" i="1"/>
  <c r="AC199" i="1" s="1"/>
  <c r="AA313" i="1"/>
  <c r="AC313" i="1" s="1"/>
  <c r="AA9" i="1"/>
  <c r="AC9" i="1" s="1"/>
  <c r="AA53" i="1"/>
  <c r="AC53" i="1" s="1"/>
  <c r="AA15" i="1"/>
  <c r="AC15" i="1" s="1"/>
  <c r="AA98" i="1"/>
  <c r="AC98" i="1" s="1"/>
  <c r="AA135" i="1"/>
  <c r="AC135" i="1" s="1"/>
  <c r="AA100" i="1"/>
  <c r="AC100" i="1" s="1"/>
  <c r="AA156" i="1"/>
  <c r="AC156" i="1" s="1"/>
  <c r="AA196" i="1"/>
  <c r="AC196" i="1" s="1"/>
  <c r="AA232" i="1"/>
  <c r="AC232" i="1" s="1"/>
  <c r="AA287" i="1"/>
  <c r="AC287" i="1" s="1"/>
  <c r="AA192" i="1"/>
  <c r="AC192" i="1" s="1"/>
  <c r="AA20" i="1"/>
  <c r="AC20" i="1" s="1"/>
  <c r="AA251" i="1"/>
  <c r="AC251" i="1" s="1"/>
  <c r="AA110" i="1"/>
  <c r="AC110" i="1" s="1"/>
  <c r="AA228" i="1"/>
  <c r="AC228" i="1" s="1"/>
  <c r="AA198" i="1"/>
  <c r="AC198" i="1" s="1"/>
  <c r="AA12" i="1"/>
  <c r="AC12" i="1" s="1"/>
  <c r="AA308" i="1"/>
  <c r="AC308" i="1" s="1"/>
  <c r="AA329" i="1"/>
  <c r="AC329" i="1" s="1"/>
  <c r="AA170" i="1"/>
  <c r="AC170" i="1" s="1"/>
  <c r="AA205" i="1"/>
  <c r="AC205" i="1" s="1"/>
  <c r="AA125" i="1"/>
  <c r="AC125" i="1" s="1"/>
  <c r="AA268" i="1"/>
  <c r="AC268" i="1" s="1"/>
  <c r="AA86" i="1"/>
  <c r="AC86" i="1" s="1"/>
  <c r="AA153" i="1"/>
  <c r="AC153" i="1" s="1"/>
  <c r="AA55" i="1"/>
  <c r="AC55" i="1" s="1"/>
  <c r="AA27" i="1"/>
  <c r="AC27" i="1" s="1"/>
  <c r="AA300" i="1"/>
  <c r="AC300" i="1" s="1"/>
  <c r="AA209" i="1"/>
  <c r="AC209" i="1" s="1"/>
  <c r="AA185" i="1"/>
  <c r="AC185" i="1" s="1"/>
  <c r="AA25" i="1"/>
  <c r="AC25" i="1" s="1"/>
  <c r="AA332" i="1"/>
  <c r="AC332" i="1" s="1"/>
  <c r="AA197" i="1"/>
  <c r="AC197" i="1" s="1"/>
  <c r="AA345" i="1"/>
  <c r="AC345" i="1" s="1"/>
  <c r="AA309" i="1"/>
  <c r="AC309" i="1" s="1"/>
  <c r="AA355" i="1"/>
  <c r="AC355" i="1" s="1"/>
  <c r="AA236" i="1"/>
  <c r="AC236" i="1" s="1"/>
  <c r="AA38" i="1"/>
  <c r="AC38" i="1" s="1"/>
  <c r="AA182" i="1"/>
  <c r="AC182" i="1" s="1"/>
  <c r="AA11" i="1"/>
  <c r="AC11" i="1" s="1"/>
  <c r="AA127" i="1"/>
  <c r="AC127" i="1" s="1"/>
  <c r="AA180" i="1"/>
  <c r="AC180" i="1" s="1"/>
  <c r="AA295" i="1"/>
  <c r="AC295" i="1" s="1"/>
  <c r="AA222" i="1"/>
  <c r="AC222" i="1" s="1"/>
  <c r="AA140" i="1"/>
  <c r="AC140" i="1" s="1"/>
  <c r="AA16" i="1"/>
  <c r="AC16" i="1" s="1"/>
  <c r="AA221" i="1"/>
  <c r="AC221" i="1" s="1"/>
  <c r="AA184" i="1"/>
  <c r="AC184" i="1" s="1"/>
  <c r="AA47" i="1"/>
  <c r="AC47" i="1" s="1"/>
  <c r="AA280" i="1"/>
  <c r="AC280" i="1" s="1"/>
  <c r="AA36" i="1"/>
  <c r="AC36" i="1" s="1"/>
  <c r="AA22" i="1"/>
  <c r="AC22" i="1" s="1"/>
  <c r="AA176" i="1"/>
  <c r="AC176" i="1" s="1"/>
  <c r="AA276" i="1"/>
  <c r="AC276" i="1" s="1"/>
  <c r="AA273" i="1"/>
  <c r="AC273" i="1" s="1"/>
  <c r="AA146" i="1"/>
  <c r="AC146" i="1" s="1"/>
  <c r="AA316" i="1"/>
  <c r="AC316" i="1" s="1"/>
  <c r="AA231" i="1"/>
  <c r="AC231" i="1" s="1"/>
  <c r="AA45" i="1"/>
  <c r="AC45" i="1" s="1"/>
  <c r="AA312" i="1"/>
  <c r="AC312" i="1" s="1"/>
  <c r="AA193" i="1"/>
  <c r="AC193" i="1" s="1"/>
  <c r="AA108" i="1"/>
  <c r="AC108" i="1" s="1"/>
  <c r="AA346" i="1"/>
  <c r="AC346" i="1" s="1"/>
  <c r="AA5" i="1"/>
  <c r="AC5" i="1" s="1"/>
  <c r="AA245" i="1"/>
  <c r="AC245" i="1" s="1"/>
  <c r="AA271" i="1"/>
  <c r="AC271" i="1" s="1"/>
  <c r="AA79" i="1"/>
  <c r="AC79" i="1" s="1"/>
  <c r="AA336" i="1"/>
  <c r="AC336" i="1" s="1"/>
  <c r="AA337" i="1"/>
  <c r="AC337" i="1" s="1"/>
  <c r="AA249" i="1"/>
  <c r="AC249" i="1" s="1"/>
  <c r="AA233" i="1"/>
  <c r="AC233" i="1" s="1"/>
  <c r="AA85" i="1"/>
  <c r="AC85" i="1" s="1"/>
  <c r="AA283" i="1"/>
  <c r="AC283" i="1" s="1"/>
  <c r="AA71" i="1"/>
  <c r="AC71" i="1" s="1"/>
  <c r="AA112" i="1"/>
  <c r="AC112" i="1" s="1"/>
  <c r="AA50" i="1"/>
  <c r="AC50" i="1" s="1"/>
  <c r="AA130" i="1"/>
  <c r="AC130" i="1" s="1"/>
  <c r="AA17" i="1"/>
  <c r="AC17" i="1" s="1"/>
  <c r="AA119" i="1"/>
  <c r="AC119" i="1" s="1"/>
  <c r="AA49" i="1"/>
  <c r="AC49" i="1" s="1"/>
  <c r="AA88" i="1"/>
  <c r="AC88" i="1" s="1"/>
  <c r="AA96" i="1"/>
  <c r="AC96" i="1" s="1"/>
  <c r="AA311" i="1"/>
  <c r="AC311" i="1" s="1"/>
  <c r="AA306" i="1"/>
  <c r="AC306" i="1" s="1"/>
  <c r="AA33" i="1"/>
  <c r="AC33" i="1" s="1"/>
  <c r="AA264" i="1"/>
  <c r="AC264" i="1" s="1"/>
  <c r="AA303" i="1"/>
  <c r="AC303" i="1" s="1"/>
  <c r="AA195" i="1"/>
  <c r="AC195" i="1" s="1"/>
  <c r="AA331" i="1"/>
  <c r="AC331" i="1" s="1"/>
  <c r="AA318" i="1"/>
  <c r="AC318" i="1" s="1"/>
  <c r="AA138" i="1"/>
  <c r="AC138" i="1" s="1"/>
  <c r="AA289" i="1"/>
  <c r="AC289" i="1" s="1"/>
  <c r="AA292" i="1"/>
  <c r="AC292" i="1" s="1"/>
  <c r="AA299" i="1"/>
  <c r="AC299" i="1" s="1"/>
  <c r="AA334" i="1"/>
  <c r="AC334" i="1" s="1"/>
  <c r="AA133" i="1"/>
  <c r="AC133" i="1" s="1"/>
  <c r="AA106" i="1"/>
  <c r="AC106" i="1" s="1"/>
  <c r="AA93" i="1"/>
  <c r="AC93" i="1" s="1"/>
  <c r="AA104" i="1"/>
  <c r="AC104" i="1" s="1"/>
  <c r="AA349" i="1"/>
  <c r="AC349" i="1" s="1"/>
  <c r="AA219" i="1"/>
  <c r="AC219" i="1" s="1"/>
  <c r="AA284" i="1"/>
  <c r="AC284" i="1" s="1"/>
  <c r="AA277" i="1"/>
  <c r="AC277" i="1" s="1"/>
  <c r="AA301" i="1"/>
  <c r="AC301" i="1" s="1"/>
  <c r="AA28" i="1"/>
  <c r="AC28" i="1" s="1"/>
  <c r="AA342" i="1"/>
  <c r="AC342" i="1" s="1"/>
  <c r="AA143" i="1"/>
  <c r="AC143" i="1" s="1"/>
  <c r="AA291" i="1"/>
  <c r="AC291" i="1" s="1"/>
  <c r="AA178" i="1"/>
  <c r="AC178" i="1" s="1"/>
  <c r="AA234" i="1"/>
  <c r="AC234" i="1" s="1"/>
  <c r="AA281" i="1"/>
  <c r="AC281" i="1" s="1"/>
  <c r="AA320" i="1"/>
  <c r="AC320" i="1" s="1"/>
  <c r="AA335" i="1"/>
  <c r="AC335" i="1" s="1"/>
  <c r="AA84" i="1"/>
  <c r="AC84" i="1" s="1"/>
  <c r="AA257" i="1"/>
  <c r="AC257" i="1" s="1"/>
  <c r="AA350" i="1"/>
  <c r="AC350" i="1" s="1"/>
  <c r="AA265" i="1"/>
  <c r="AC265" i="1" s="1"/>
  <c r="AA304" i="1"/>
  <c r="AC304" i="1" s="1"/>
  <c r="AA218" i="1"/>
  <c r="AC218" i="1" s="1"/>
  <c r="AA255" i="1"/>
  <c r="AC255" i="1" s="1"/>
  <c r="AA227" i="1"/>
  <c r="AC227" i="1" s="1"/>
  <c r="AA145" i="1"/>
  <c r="AC145" i="1" s="1"/>
  <c r="AA154" i="1"/>
  <c r="AC154" i="1" s="1"/>
  <c r="AA203" i="1"/>
  <c r="AC203" i="1" s="1"/>
  <c r="AA151" i="1"/>
  <c r="AC151" i="1" s="1"/>
  <c r="AA92" i="1"/>
  <c r="AC92" i="1" s="1"/>
  <c r="AA8" i="1"/>
  <c r="AC8" i="1" s="1"/>
  <c r="AA207" i="1"/>
  <c r="AC207" i="1" s="1"/>
  <c r="AA189" i="1"/>
  <c r="AC189" i="1" s="1"/>
  <c r="AA7" i="1"/>
  <c r="AC7" i="1" s="1"/>
  <c r="AA111" i="1"/>
  <c r="AC111" i="1" s="1"/>
  <c r="AA242" i="1"/>
  <c r="AC242" i="1" s="1"/>
  <c r="AA259" i="1"/>
  <c r="AC259" i="1" s="1"/>
  <c r="AA128" i="1"/>
  <c r="AC128" i="1" s="1"/>
  <c r="AA217" i="1"/>
  <c r="AC217" i="1" s="1"/>
  <c r="AA330" i="1"/>
  <c r="AC330" i="1" s="1"/>
  <c r="AA319" i="1"/>
  <c r="AC319" i="1" s="1"/>
  <c r="AA41" i="1"/>
  <c r="AC41" i="1" s="1"/>
  <c r="AA208" i="1"/>
  <c r="AC208" i="1" s="1"/>
  <c r="AA162" i="1"/>
  <c r="AC162" i="1" s="1"/>
  <c r="AA286" i="1"/>
  <c r="AC286" i="1" s="1"/>
  <c r="AA237" i="1"/>
  <c r="AC237" i="1" s="1"/>
  <c r="AA344" i="1"/>
  <c r="AC344" i="1" s="1"/>
  <c r="AA279" i="1"/>
  <c r="AC279" i="1" s="1"/>
  <c r="AA34" i="1"/>
  <c r="AC34" i="1" s="1"/>
  <c r="AA32" i="1"/>
  <c r="AC32" i="1" s="1"/>
  <c r="AA31" i="1"/>
  <c r="AC31" i="1" s="1"/>
  <c r="AA181" i="1"/>
  <c r="AC181" i="1" s="1"/>
  <c r="AA155" i="1"/>
  <c r="AC155" i="1" s="1"/>
  <c r="AA54" i="1"/>
  <c r="AC54" i="1" s="1"/>
  <c r="AA314" i="1"/>
  <c r="AC314" i="1" s="1"/>
  <c r="AA214" i="1"/>
  <c r="AC214" i="1" s="1"/>
  <c r="AA2" i="1"/>
  <c r="AA206" i="1"/>
  <c r="AC206" i="1" s="1"/>
  <c r="AA215" i="1"/>
  <c r="AC215" i="1" s="1"/>
  <c r="AA212" i="1"/>
  <c r="AC212" i="1" s="1"/>
  <c r="AA204" i="1"/>
  <c r="AC204" i="1" s="1"/>
  <c r="AA164" i="1"/>
  <c r="AC164" i="1" s="1"/>
  <c r="AA132" i="1"/>
  <c r="AC132" i="1" s="1"/>
  <c r="AA62" i="1"/>
  <c r="AC62" i="1" s="1"/>
  <c r="AA224" i="1"/>
  <c r="AC224" i="1" s="1"/>
  <c r="AA126" i="1"/>
  <c r="AC126" i="1" s="1"/>
  <c r="AA56" i="1"/>
  <c r="AC56" i="1" s="1"/>
  <c r="AA75" i="1"/>
  <c r="AC75" i="1" s="1"/>
  <c r="AA323" i="1"/>
  <c r="AC323" i="1" s="1"/>
  <c r="AA266" i="1"/>
  <c r="AC266" i="1" s="1"/>
  <c r="AA338" i="1"/>
  <c r="AC338" i="1" s="1"/>
  <c r="AA26" i="1"/>
  <c r="AC26" i="1" s="1"/>
  <c r="AA252" i="1"/>
  <c r="AC252" i="1" s="1"/>
  <c r="AA213" i="1"/>
  <c r="AC213" i="1" s="1"/>
  <c r="AA247" i="1"/>
  <c r="AC247" i="1" s="1"/>
  <c r="AA278" i="1"/>
  <c r="AC278" i="1" s="1"/>
  <c r="AA66" i="1"/>
  <c r="AC66" i="1" s="1"/>
  <c r="AA152" i="1"/>
  <c r="AC152" i="1" s="1"/>
  <c r="AA4" i="1"/>
  <c r="AC4" i="1" s="1"/>
  <c r="AA179" i="1"/>
  <c r="AC179" i="1" s="1"/>
  <c r="AA274" i="1"/>
  <c r="AC274" i="1" s="1"/>
  <c r="AA235" i="1"/>
  <c r="AC235" i="1" s="1"/>
  <c r="AA229" i="1"/>
  <c r="AC229" i="1" s="1"/>
  <c r="AA351" i="1"/>
  <c r="AC351" i="1" s="1"/>
  <c r="AA315" i="1"/>
  <c r="AC315" i="1" s="1"/>
  <c r="AA364" i="1"/>
  <c r="AC364" i="1" s="1"/>
  <c r="AA81" i="1"/>
  <c r="AC81" i="1" s="1"/>
  <c r="AA220" i="1"/>
  <c r="AC220" i="1" s="1"/>
  <c r="AA19" i="1"/>
  <c r="AC19" i="1" s="1"/>
  <c r="AA102" i="1"/>
  <c r="AC102" i="1" s="1"/>
  <c r="AA241" i="1"/>
  <c r="AC241" i="1" s="1"/>
  <c r="AA343" i="1"/>
  <c r="AC343" i="1" s="1"/>
  <c r="AA190" i="1"/>
  <c r="AC190" i="1" s="1"/>
  <c r="AA348" i="1"/>
  <c r="AC348" i="1" s="1"/>
  <c r="AA116" i="1"/>
  <c r="AC116" i="1" s="1"/>
  <c r="AA172" i="1"/>
  <c r="AC172" i="1" s="1"/>
  <c r="AA59" i="1"/>
  <c r="AC59" i="1" s="1"/>
  <c r="AA95" i="1"/>
  <c r="AC95" i="1" s="1"/>
  <c r="AA134" i="1"/>
  <c r="AC134" i="1" s="1"/>
  <c r="AA341" i="1"/>
  <c r="AC341" i="1" s="1"/>
  <c r="AA18" i="1"/>
  <c r="AC18" i="1" s="1"/>
  <c r="AA230" i="1"/>
  <c r="AC230" i="1" s="1"/>
  <c r="AA347" i="1"/>
  <c r="AC347" i="1" s="1"/>
  <c r="AA124" i="1"/>
  <c r="AC124" i="1" s="1"/>
  <c r="AA24" i="1"/>
  <c r="AC24" i="1" s="1"/>
  <c r="AA186" i="1"/>
  <c r="AA68" i="1"/>
  <c r="AC68" i="1" s="1"/>
  <c r="AA61" i="1"/>
  <c r="AC61" i="1" s="1"/>
  <c r="AA123" i="1"/>
  <c r="AC123" i="1" s="1"/>
  <c r="AA352" i="1"/>
  <c r="AC352" i="1" s="1"/>
  <c r="AA166" i="1"/>
  <c r="AC166" i="1" s="1"/>
  <c r="AA223" i="1"/>
  <c r="AC223" i="1" s="1"/>
  <c r="AA158" i="1"/>
  <c r="AC158" i="1" s="1"/>
  <c r="AA317" i="1"/>
  <c r="AC317" i="1" s="1"/>
  <c r="AA67" i="1"/>
  <c r="AC67" i="1" s="1"/>
  <c r="AA354" i="1"/>
  <c r="AC354" i="1" s="1"/>
  <c r="AA58" i="1"/>
  <c r="AC58" i="1" s="1"/>
  <c r="AA173" i="1"/>
  <c r="AC173" i="1" s="1"/>
  <c r="AA324" i="1"/>
  <c r="AC324" i="1" s="1"/>
  <c r="AA177" i="1"/>
  <c r="AC177" i="1" s="1"/>
  <c r="AA51" i="1"/>
  <c r="AC51" i="1" s="1"/>
  <c r="AA78" i="1"/>
  <c r="AC78" i="1" s="1"/>
  <c r="AA175" i="1"/>
  <c r="AC175" i="1" s="1"/>
  <c r="AA73" i="1"/>
  <c r="AC73" i="1" s="1"/>
  <c r="AA356" i="1"/>
  <c r="AC356" i="1" s="1"/>
  <c r="AA44" i="1"/>
  <c r="AC44" i="1" s="1"/>
  <c r="AA285" i="1"/>
  <c r="AC285" i="1" s="1"/>
  <c r="AA147" i="1"/>
  <c r="AC147" i="1" s="1"/>
  <c r="AA238" i="1"/>
  <c r="AC238" i="1" s="1"/>
  <c r="AA13" i="1"/>
  <c r="AC13" i="1" s="1"/>
  <c r="AA82" i="1"/>
  <c r="AC82" i="1" s="1"/>
  <c r="AA35" i="1"/>
  <c r="AC35" i="1" s="1"/>
  <c r="AA244" i="1"/>
  <c r="AC244" i="1" s="1"/>
  <c r="AA254" i="1"/>
  <c r="AC254" i="1" s="1"/>
  <c r="AA37" i="1"/>
  <c r="AC37" i="1" s="1"/>
  <c r="AA137" i="1"/>
  <c r="AC137" i="1" s="1"/>
  <c r="AA290" i="1"/>
  <c r="AC290" i="1" s="1"/>
  <c r="AA302" i="1"/>
  <c r="AC302" i="1" s="1"/>
  <c r="AA357" i="1"/>
  <c r="AC357" i="1" s="1"/>
  <c r="AA90" i="1"/>
  <c r="AC90" i="1" s="1"/>
  <c r="AA131" i="1"/>
  <c r="AC131" i="1" s="1"/>
  <c r="AA275" i="1"/>
  <c r="AC275" i="1" s="1"/>
  <c r="AA333" i="1"/>
  <c r="AC333" i="1" s="1"/>
  <c r="AA240" i="1"/>
  <c r="AC240" i="1" s="1"/>
  <c r="AA160" i="1"/>
  <c r="AC160" i="1" s="1"/>
  <c r="AA21" i="1"/>
  <c r="AC21" i="1" s="1"/>
  <c r="AA76" i="1"/>
  <c r="AC76" i="1" s="1"/>
  <c r="AA3" i="1"/>
  <c r="AC3" i="1" s="1"/>
  <c r="AA121" i="1"/>
  <c r="AC121" i="1" s="1"/>
  <c r="AA187" i="1"/>
  <c r="AC187" i="1" s="1"/>
  <c r="AA296" i="1"/>
  <c r="AC296" i="1" s="1"/>
  <c r="AA113" i="1"/>
  <c r="AC113" i="1" s="1"/>
  <c r="AA83" i="1"/>
  <c r="AC83" i="1" s="1"/>
  <c r="AA63" i="1"/>
  <c r="AC63" i="1" s="1"/>
  <c r="AA74" i="1"/>
  <c r="AC74" i="1" s="1"/>
  <c r="AA148" i="1"/>
  <c r="AC148" i="1" s="1"/>
  <c r="AA64" i="1"/>
  <c r="AC64" i="1" s="1"/>
  <c r="AA321" i="1"/>
  <c r="AC321" i="1" s="1"/>
  <c r="AA183" i="1"/>
  <c r="AC183" i="1" s="1"/>
  <c r="AA129" i="1"/>
  <c r="AC129" i="1" s="1"/>
  <c r="AA263" i="1"/>
  <c r="AC263" i="1" s="1"/>
  <c r="AA360" i="1"/>
  <c r="AC360" i="1" s="1"/>
  <c r="AA325" i="1"/>
  <c r="AC325" i="1" s="1"/>
  <c r="AA109" i="1"/>
  <c r="AC109" i="1" s="1"/>
  <c r="AA150" i="1"/>
  <c r="AC150" i="1" s="1"/>
  <c r="AA258" i="1"/>
  <c r="AC258" i="1" s="1"/>
  <c r="AA168" i="1"/>
  <c r="AC168" i="1" s="1"/>
  <c r="AA46" i="1"/>
  <c r="AC46" i="1" s="1"/>
  <c r="AA52" i="1"/>
  <c r="AC52" i="1" s="1"/>
  <c r="AA294" i="1"/>
  <c r="AC294" i="1" s="1"/>
  <c r="AA248" i="1"/>
  <c r="AC248" i="1" s="1"/>
  <c r="AA101" i="1"/>
  <c r="AC101" i="1" s="1"/>
  <c r="AA365" i="1"/>
  <c r="AC365" i="1" s="1"/>
  <c r="AA261" i="1"/>
  <c r="AC261" i="1" s="1"/>
  <c r="AA142" i="1"/>
  <c r="AC142" i="1" s="1"/>
  <c r="AA239" i="1"/>
  <c r="AC239" i="1" s="1"/>
  <c r="AC2" i="1"/>
  <c r="AC307" i="1"/>
  <c r="AC298" i="1"/>
  <c r="AC186" i="1" l="1"/>
  <c r="AE186" i="1" l="1"/>
  <c r="AE351" i="1"/>
  <c r="AE146" i="1"/>
  <c r="AE133" i="1"/>
  <c r="AE155" i="1"/>
  <c r="AE88" i="1"/>
  <c r="AE320" i="1"/>
  <c r="AE13" i="1"/>
  <c r="AE322" i="1"/>
  <c r="AE243" i="1"/>
  <c r="AE12" i="1"/>
  <c r="AE299" i="1"/>
  <c r="AE347" i="1"/>
  <c r="AE3" i="1"/>
  <c r="AE215" i="1"/>
  <c r="AE346" i="1"/>
  <c r="AE357" i="1"/>
  <c r="AE205" i="1"/>
  <c r="AE202" i="1"/>
  <c r="AE287" i="1"/>
  <c r="AE211" i="1"/>
  <c r="AE237" i="1"/>
  <c r="AE48" i="1"/>
  <c r="AE158" i="1"/>
  <c r="AE269" i="1"/>
  <c r="AE131" i="1"/>
  <c r="AE145" i="1"/>
  <c r="AE360" i="1"/>
  <c r="AE284" i="1"/>
  <c r="AE96" i="1"/>
  <c r="AE275" i="1"/>
  <c r="AE297" i="1"/>
  <c r="AE166" i="1"/>
  <c r="AE106" i="1"/>
  <c r="AE302" i="1"/>
  <c r="AE175" i="1"/>
  <c r="AE157" i="1"/>
  <c r="AE144" i="1"/>
  <c r="AE321" i="1"/>
  <c r="AE89" i="1"/>
  <c r="AE74" i="1"/>
  <c r="AE214" i="1"/>
  <c r="AE223" i="1"/>
  <c r="AE191" i="1"/>
  <c r="AE339" i="1"/>
  <c r="AE327" i="1"/>
  <c r="AE9" i="1"/>
  <c r="AE328" i="1"/>
  <c r="AE358" i="1"/>
  <c r="AE63" i="1"/>
  <c r="AE204" i="1"/>
  <c r="AE192" i="1"/>
  <c r="AE251" i="1"/>
  <c r="AE14" i="1"/>
  <c r="AE296" i="1"/>
  <c r="AE26" i="1"/>
  <c r="AE32" i="1"/>
  <c r="AE132" i="1"/>
  <c r="AE52" i="1"/>
  <c r="AE290" i="1"/>
  <c r="AE303" i="1"/>
  <c r="AE212" i="1"/>
  <c r="AE76" i="1"/>
  <c r="AE213" i="1"/>
  <c r="AE330" i="1"/>
  <c r="AE257" i="1"/>
  <c r="AE258" i="1"/>
  <c r="AE234" i="1"/>
  <c r="AE282" i="1"/>
  <c r="AE19" i="1"/>
  <c r="AE230" i="1"/>
  <c r="AE115" i="1"/>
  <c r="AE70" i="1"/>
  <c r="AE221" i="1"/>
  <c r="AE199" i="1"/>
  <c r="AE75" i="1"/>
  <c r="AE298" i="1"/>
  <c r="AE311" i="1"/>
  <c r="AE124" i="1"/>
  <c r="AE130" i="1"/>
  <c r="AE345" i="1"/>
  <c r="AE59" i="1"/>
  <c r="AE208" i="1"/>
  <c r="AE364" i="1"/>
  <c r="AE256" i="1"/>
  <c r="AE238" i="1"/>
  <c r="AE22" i="1"/>
  <c r="AE153" i="1"/>
  <c r="AE23" i="1"/>
  <c r="AE219" i="1"/>
  <c r="AE231" i="1"/>
  <c r="AE139" i="1"/>
  <c r="AE91" i="1"/>
  <c r="AE324" i="1"/>
  <c r="AE279" i="1"/>
  <c r="AE249" i="1"/>
  <c r="AE7" i="1"/>
  <c r="AE164" i="1"/>
  <c r="AE304" i="1"/>
  <c r="AE312" i="1"/>
  <c r="AE356" i="1"/>
  <c r="AE207" i="1"/>
  <c r="AE361" i="1"/>
  <c r="AE143" i="1"/>
  <c r="AE245" i="1"/>
  <c r="AE220" i="1"/>
  <c r="AE77" i="1"/>
  <c r="AE109" i="1"/>
  <c r="AE46" i="1"/>
  <c r="AE244" i="1"/>
  <c r="AE350" i="1"/>
  <c r="AE218" i="1"/>
  <c r="AE295" i="1"/>
  <c r="AE110" i="1"/>
  <c r="AE334" i="1"/>
  <c r="AE262" i="1"/>
  <c r="AE185" i="1"/>
  <c r="AE120" i="1"/>
  <c r="AE86" i="1"/>
  <c r="AE54" i="1"/>
  <c r="AE283" i="1"/>
  <c r="AE193" i="1"/>
  <c r="AE163" i="1"/>
  <c r="AE6" i="1"/>
  <c r="AE147" i="1"/>
  <c r="AE308" i="1"/>
  <c r="AE159" i="1"/>
  <c r="AE270" i="1"/>
  <c r="AE33" i="1"/>
  <c r="AE288" i="1"/>
  <c r="AE90" i="1"/>
  <c r="AE178" i="1"/>
  <c r="AE64" i="1"/>
  <c r="AE21" i="1"/>
  <c r="AE78" i="1"/>
  <c r="AE127" i="1"/>
  <c r="AE68" i="1"/>
  <c r="AE286" i="1"/>
  <c r="AE248" i="1"/>
  <c r="AE363" i="1"/>
  <c r="AE41" i="1"/>
  <c r="AE80" i="1"/>
  <c r="AE20" i="1"/>
  <c r="AE254" i="1"/>
  <c r="AE73" i="1"/>
  <c r="AE92" i="1"/>
  <c r="AE354" i="1"/>
  <c r="AE241" i="1"/>
  <c r="AE187" i="1"/>
  <c r="AE268" i="1"/>
  <c r="AE16" i="1"/>
  <c r="AE294" i="1"/>
  <c r="AE44" i="1"/>
  <c r="AE85" i="1"/>
  <c r="AE129" i="1"/>
  <c r="AE180" i="1"/>
  <c r="AE65" i="1"/>
  <c r="AE300" i="1"/>
  <c r="AE30" i="1"/>
  <c r="AE165" i="1"/>
  <c r="AE160" i="1"/>
  <c r="AE47" i="1"/>
  <c r="AE99" i="1"/>
  <c r="AE216" i="1"/>
  <c r="AE122" i="1"/>
  <c r="AE200" i="1"/>
  <c r="AE349" i="1"/>
  <c r="AE278" i="1"/>
  <c r="AE359" i="1"/>
  <c r="AE225" i="1"/>
  <c r="AE323" i="1"/>
  <c r="AE162" i="1"/>
  <c r="AE352" i="1"/>
  <c r="AE87" i="1"/>
  <c r="AE293" i="1"/>
  <c r="AE271" i="1"/>
  <c r="AE188" i="1"/>
  <c r="AE123" i="1"/>
  <c r="AE365" i="1"/>
  <c r="AE117" i="1"/>
  <c r="AE107" i="1"/>
  <c r="AE348" i="1"/>
  <c r="AE255" i="1"/>
  <c r="AE235" i="1"/>
  <c r="AE101" i="1"/>
  <c r="AE333" i="1"/>
  <c r="AE152" i="1"/>
  <c r="AE274" i="1"/>
  <c r="AE39" i="1"/>
  <c r="AE277" i="1"/>
  <c r="AE95" i="1"/>
  <c r="AE35" i="1"/>
  <c r="AE156" i="1"/>
  <c r="AE198" i="1"/>
  <c r="AE176" i="1"/>
  <c r="AE362" i="1"/>
  <c r="AE126" i="1"/>
  <c r="AE326" i="1"/>
  <c r="AE168" i="1"/>
  <c r="AE55" i="1"/>
  <c r="AE338" i="1"/>
  <c r="AE98" i="1"/>
  <c r="AE266" i="1"/>
  <c r="AE267" i="1"/>
  <c r="AE307" i="1"/>
  <c r="AE167" i="1"/>
  <c r="AE353" i="1"/>
  <c r="AE161" i="1"/>
  <c r="AE108" i="1"/>
  <c r="AE227" i="1"/>
  <c r="AE309" i="1"/>
  <c r="AE272" i="1"/>
  <c r="AE45" i="1"/>
  <c r="AE316" i="1"/>
  <c r="AE135" i="1"/>
  <c r="AE310" i="1"/>
  <c r="AE291" i="1"/>
  <c r="AE116" i="1"/>
  <c r="AE81" i="1"/>
  <c r="AE149" i="1"/>
  <c r="AE182" i="1"/>
  <c r="AE261" i="1"/>
  <c r="AE265" i="1"/>
  <c r="AE58" i="1"/>
  <c r="AE25" i="1"/>
  <c r="AE206" i="1"/>
  <c r="AE210" i="1"/>
  <c r="AE240" i="1"/>
  <c r="AE114" i="1"/>
  <c r="AE142" i="1"/>
  <c r="AE222" i="1"/>
  <c r="AE24" i="1"/>
  <c r="AE336" i="1"/>
  <c r="AE196" i="1"/>
  <c r="AE259" i="1"/>
  <c r="AE325" i="1"/>
  <c r="AE252" i="1"/>
  <c r="AE97" i="1"/>
  <c r="AE105" i="1"/>
  <c r="AE79" i="1"/>
  <c r="AE273" i="1"/>
  <c r="AE17" i="1"/>
  <c r="AE102" i="1"/>
  <c r="AE118" i="1"/>
  <c r="AE10" i="1"/>
  <c r="AE319" i="1"/>
  <c r="AE209" i="1"/>
  <c r="AE119" i="1"/>
  <c r="AE246" i="1"/>
  <c r="AE67" i="1"/>
  <c r="AE285" i="1"/>
  <c r="AE141" i="1"/>
  <c r="AE315" i="1"/>
  <c r="AE331" i="1"/>
  <c r="AE340" i="1"/>
  <c r="AE50" i="1"/>
  <c r="AE181" i="1"/>
  <c r="AE177" i="1"/>
  <c r="AE189" i="1"/>
  <c r="AE171" i="1"/>
  <c r="AE203" i="1"/>
  <c r="AE121" i="1"/>
  <c r="AE194" i="1"/>
  <c r="AE29" i="1"/>
  <c r="AE71" i="1"/>
  <c r="AE66" i="1"/>
  <c r="AE42" i="1"/>
  <c r="AE239" i="1"/>
  <c r="AE172" i="1"/>
  <c r="AE281" i="1"/>
  <c r="AE264" i="1"/>
  <c r="AE137" i="1"/>
  <c r="AE94" i="1"/>
  <c r="AE34" i="1"/>
  <c r="AE11" i="1"/>
  <c r="AE82" i="1"/>
  <c r="AE57" i="1"/>
  <c r="AE8" i="1"/>
  <c r="AE195" i="1"/>
  <c r="AE355" i="1"/>
  <c r="AE184" i="1"/>
  <c r="AE260" i="1"/>
  <c r="AE37" i="1"/>
  <c r="AE318" i="1"/>
  <c r="AE190" i="1"/>
  <c r="AE84" i="1"/>
  <c r="AE337" i="1"/>
  <c r="AE332" i="1"/>
  <c r="AE56" i="1"/>
  <c r="AE173" i="1"/>
  <c r="AE242" i="1"/>
  <c r="AE138" i="1"/>
  <c r="AE128" i="1"/>
  <c r="AE28" i="1"/>
  <c r="AE305" i="1"/>
  <c r="AE69" i="1"/>
  <c r="AE263" i="1"/>
  <c r="AE31" i="1"/>
  <c r="AE280" i="1"/>
  <c r="AE4" i="1"/>
  <c r="AE62" i="1"/>
  <c r="AE53" i="1"/>
  <c r="AE113" i="1"/>
  <c r="AE313" i="1"/>
  <c r="AE169" i="1"/>
  <c r="AE83" i="1"/>
  <c r="AE197" i="1"/>
  <c r="AE2" i="1"/>
  <c r="AE183" i="1"/>
  <c r="AE100" i="1"/>
  <c r="AE104" i="1"/>
  <c r="AE341" i="1"/>
  <c r="AE232" i="1"/>
  <c r="AE38" i="1"/>
  <c r="AE148" i="1"/>
  <c r="AE179" i="1"/>
  <c r="AE27" i="1"/>
  <c r="AE292" i="1"/>
  <c r="AE343" i="1"/>
  <c r="AE151" i="1"/>
  <c r="AE201" i="1"/>
  <c r="AE344" i="1"/>
  <c r="AE140" i="1"/>
  <c r="AE253" i="1"/>
  <c r="AE276" i="1"/>
  <c r="AE134" i="1"/>
  <c r="AE136" i="1"/>
  <c r="AE40" i="1"/>
  <c r="AE228" i="1"/>
  <c r="AE61" i="1"/>
  <c r="AE233" i="1"/>
  <c r="AE112" i="1"/>
  <c r="AE250" i="1"/>
  <c r="AE15" i="1"/>
  <c r="AE229" i="1"/>
  <c r="AE49" i="1"/>
  <c r="AE60" i="1"/>
  <c r="AE342" i="1"/>
  <c r="AE301" i="1"/>
  <c r="AE43" i="1"/>
  <c r="AE247" i="1"/>
  <c r="AE125" i="1"/>
  <c r="AE236" i="1"/>
  <c r="AE72" i="1"/>
  <c r="AE317" i="1"/>
  <c r="AE289" i="1"/>
  <c r="AE314" i="1"/>
  <c r="AE306" i="1"/>
  <c r="AE51" i="1"/>
  <c r="AE150" i="1"/>
  <c r="AE217" i="1"/>
  <c r="AE170" i="1"/>
  <c r="AE226" i="1"/>
  <c r="AE224" i="1"/>
  <c r="AE329" i="1"/>
  <c r="AE174" i="1"/>
  <c r="AE36" i="1"/>
  <c r="AE154" i="1"/>
  <c r="AE103" i="1"/>
  <c r="AE5" i="1"/>
  <c r="AE18" i="1"/>
  <c r="AE93" i="1"/>
  <c r="AE335" i="1"/>
  <c r="AE111" i="1"/>
</calcChain>
</file>

<file path=xl/sharedStrings.xml><?xml version="1.0" encoding="utf-8"?>
<sst xmlns="http://schemas.openxmlformats.org/spreadsheetml/2006/main" count="2252" uniqueCount="461">
  <si>
    <t>TeamName</t>
  </si>
  <si>
    <t>AdjTempo</t>
  </si>
  <si>
    <t>AdjOE</t>
  </si>
  <si>
    <t>AdjDE</t>
  </si>
  <si>
    <t>A-N</t>
  </si>
  <si>
    <t>Champ Filter</t>
  </si>
  <si>
    <t xml:space="preserve">Champ Filter Rank </t>
  </si>
  <si>
    <t>Power Filter</t>
  </si>
  <si>
    <t>Power Filter Rank</t>
  </si>
  <si>
    <t>TEAM</t>
  </si>
  <si>
    <t>DAVIS VALUE</t>
  </si>
  <si>
    <t>Power 9?</t>
  </si>
  <si>
    <t>Power 7?</t>
  </si>
  <si>
    <t>power</t>
  </si>
  <si>
    <t>Top 30?</t>
  </si>
  <si>
    <t>DAVIS VALUE 2</t>
  </si>
  <si>
    <t>DV RANK</t>
  </si>
  <si>
    <t>champ</t>
  </si>
  <si>
    <t>MIN</t>
  </si>
  <si>
    <t>Team</t>
  </si>
  <si>
    <t>Rk</t>
  </si>
  <si>
    <t>Abilene Christian</t>
  </si>
  <si>
    <t>Air Force</t>
  </si>
  <si>
    <t>Akron</t>
  </si>
  <si>
    <t>Alabama</t>
  </si>
  <si>
    <t>Alabama A&amp;M</t>
  </si>
  <si>
    <t>Alabama St.</t>
  </si>
  <si>
    <t>Albany</t>
  </si>
  <si>
    <t>Alcorn St.</t>
  </si>
  <si>
    <t>American</t>
  </si>
  <si>
    <t>Appalachian St.</t>
  </si>
  <si>
    <t>Arizona</t>
  </si>
  <si>
    <t>Arizona St.</t>
  </si>
  <si>
    <t>Arkansas</t>
  </si>
  <si>
    <t>Arkansas Pine Bluff</t>
  </si>
  <si>
    <t>Arkansas St.</t>
  </si>
  <si>
    <t>Army</t>
  </si>
  <si>
    <t>Auburn</t>
  </si>
  <si>
    <t>Austin Peay</t>
  </si>
  <si>
    <t>Ball St.</t>
  </si>
  <si>
    <t>Baylor</t>
  </si>
  <si>
    <t>Bellarmine</t>
  </si>
  <si>
    <t>Belmont</t>
  </si>
  <si>
    <t>Bethune Cookman</t>
  </si>
  <si>
    <t>Binghamton</t>
  </si>
  <si>
    <t>Boise St.</t>
  </si>
  <si>
    <t>Boston College</t>
  </si>
  <si>
    <t>Boston University</t>
  </si>
  <si>
    <t>Bowling Green</t>
  </si>
  <si>
    <t>Bradley</t>
  </si>
  <si>
    <t>Brown</t>
  </si>
  <si>
    <t>Bryant</t>
  </si>
  <si>
    <t>Bucknell</t>
  </si>
  <si>
    <t>Buffalo</t>
  </si>
  <si>
    <t>Butler</t>
  </si>
  <si>
    <t>BYU</t>
  </si>
  <si>
    <t>Cal Baptist</t>
  </si>
  <si>
    <t>Cal Poly</t>
  </si>
  <si>
    <t>Cal St. Bakersfield</t>
  </si>
  <si>
    <t>Cal St. Fullerton</t>
  </si>
  <si>
    <t>Cal St. Northridge</t>
  </si>
  <si>
    <t>California</t>
  </si>
  <si>
    <t>Campbell</t>
  </si>
  <si>
    <t>Canisius</t>
  </si>
  <si>
    <t>Central Arkansas</t>
  </si>
  <si>
    <t>Central Connecticut</t>
  </si>
  <si>
    <t>Central Michigan</t>
  </si>
  <si>
    <t>Charleston</t>
  </si>
  <si>
    <t>Charleston Southern</t>
  </si>
  <si>
    <t>Charlotte</t>
  </si>
  <si>
    <t>Chattanooga</t>
  </si>
  <si>
    <t>Chicago St.</t>
  </si>
  <si>
    <t>Cincinnati</t>
  </si>
  <si>
    <t>Clemson</t>
  </si>
  <si>
    <t>Cleveland St.</t>
  </si>
  <si>
    <t>Coastal Carolina</t>
  </si>
  <si>
    <t>Colgate</t>
  </si>
  <si>
    <t>Colorado</t>
  </si>
  <si>
    <t>Colorado St.</t>
  </si>
  <si>
    <t>Columbia</t>
  </si>
  <si>
    <t>Connecticut</t>
  </si>
  <si>
    <t>Coppin St.</t>
  </si>
  <si>
    <t>Cornell</t>
  </si>
  <si>
    <t>Creighton</t>
  </si>
  <si>
    <t>Dartmouth</t>
  </si>
  <si>
    <t>Davidson</t>
  </si>
  <si>
    <t>Dayton</t>
  </si>
  <si>
    <t>Delaware</t>
  </si>
  <si>
    <t>Delaware St.</t>
  </si>
  <si>
    <t>Denver</t>
  </si>
  <si>
    <t>DePaul</t>
  </si>
  <si>
    <t>Detroit Mercy</t>
  </si>
  <si>
    <t>Drake</t>
  </si>
  <si>
    <t>Drexel</t>
  </si>
  <si>
    <t>Duke</t>
  </si>
  <si>
    <t>Duquesne</t>
  </si>
  <si>
    <t>East Carolina</t>
  </si>
  <si>
    <t>East Tennessee St.</t>
  </si>
  <si>
    <t>Eastern Illinois</t>
  </si>
  <si>
    <t>Eastern Kentucky</t>
  </si>
  <si>
    <t>Eastern Michigan</t>
  </si>
  <si>
    <t>Eastern Washington</t>
  </si>
  <si>
    <t>Elon</t>
  </si>
  <si>
    <t>Evansville</t>
  </si>
  <si>
    <t>Fairfield</t>
  </si>
  <si>
    <t>Fairleigh Dickinson</t>
  </si>
  <si>
    <t>FIU</t>
  </si>
  <si>
    <t>Florida</t>
  </si>
  <si>
    <t>Florida A&amp;M</t>
  </si>
  <si>
    <t>Florida Atlantic</t>
  </si>
  <si>
    <t>Florida Gulf Coast</t>
  </si>
  <si>
    <t>Florida St.</t>
  </si>
  <si>
    <t>Fordham</t>
  </si>
  <si>
    <t>Fresno St.</t>
  </si>
  <si>
    <t>Furman</t>
  </si>
  <si>
    <t>Gardner Webb</t>
  </si>
  <si>
    <t>George Mason</t>
  </si>
  <si>
    <t>George Washington</t>
  </si>
  <si>
    <t>Georgetown</t>
  </si>
  <si>
    <t>Georgia</t>
  </si>
  <si>
    <t>Georgia Southern</t>
  </si>
  <si>
    <t>Georgia St.</t>
  </si>
  <si>
    <t>Georgia Tech</t>
  </si>
  <si>
    <t>Gonzaga</t>
  </si>
  <si>
    <t>Grambling St.</t>
  </si>
  <si>
    <t>Grand Canyon</t>
  </si>
  <si>
    <t>Green Bay</t>
  </si>
  <si>
    <t>Hampton</t>
  </si>
  <si>
    <t>Harvard</t>
  </si>
  <si>
    <t>Hawaii</t>
  </si>
  <si>
    <t>High Point</t>
  </si>
  <si>
    <t>Hofstra</t>
  </si>
  <si>
    <t>Holy Cross</t>
  </si>
  <si>
    <t>Houston</t>
  </si>
  <si>
    <t>Houston Christian</t>
  </si>
  <si>
    <t>Howard</t>
  </si>
  <si>
    <t>Idaho</t>
  </si>
  <si>
    <t>Idaho St.</t>
  </si>
  <si>
    <t>Illinois</t>
  </si>
  <si>
    <t>Illinois Chicago</t>
  </si>
  <si>
    <t>Illinois St.</t>
  </si>
  <si>
    <t>Incarnate Word</t>
  </si>
  <si>
    <t>Indiana</t>
  </si>
  <si>
    <t>Indiana St.</t>
  </si>
  <si>
    <t>Iona</t>
  </si>
  <si>
    <t>Iowa</t>
  </si>
  <si>
    <t>Iowa St.</t>
  </si>
  <si>
    <t>IUPUI</t>
  </si>
  <si>
    <t>Jackson St.</t>
  </si>
  <si>
    <t>Jacksonville</t>
  </si>
  <si>
    <t>Jacksonville St.</t>
  </si>
  <si>
    <t>James Madison</t>
  </si>
  <si>
    <t>Kansas</t>
  </si>
  <si>
    <t>Kansas St.</t>
  </si>
  <si>
    <t>Kennesaw St.</t>
  </si>
  <si>
    <t>Kent St.</t>
  </si>
  <si>
    <t>Kentucky</t>
  </si>
  <si>
    <t>La Salle</t>
  </si>
  <si>
    <t>Lafayette</t>
  </si>
  <si>
    <t>Lamar</t>
  </si>
  <si>
    <t>Le Moyne</t>
  </si>
  <si>
    <t>Lehigh</t>
  </si>
  <si>
    <t>Liberty</t>
  </si>
  <si>
    <t>Lindenwood</t>
  </si>
  <si>
    <t>Lipscomb</t>
  </si>
  <si>
    <t>Little Rock</t>
  </si>
  <si>
    <t>LIU</t>
  </si>
  <si>
    <t>Long Beach St.</t>
  </si>
  <si>
    <t>Longwood</t>
  </si>
  <si>
    <t>Louisiana</t>
  </si>
  <si>
    <t>Louisiana Monroe</t>
  </si>
  <si>
    <t>Louisiana Tech</t>
  </si>
  <si>
    <t>Louisville</t>
  </si>
  <si>
    <t>Loyola Chicago</t>
  </si>
  <si>
    <t>Loyola Marymount</t>
  </si>
  <si>
    <t>Loyola MD</t>
  </si>
  <si>
    <t>LSU</t>
  </si>
  <si>
    <t>Maine</t>
  </si>
  <si>
    <t>Manhattan</t>
  </si>
  <si>
    <t>Marist</t>
  </si>
  <si>
    <t>Marquette</t>
  </si>
  <si>
    <t>Marshall</t>
  </si>
  <si>
    <t>Maryland</t>
  </si>
  <si>
    <t>Maryland Eastern Shore</t>
  </si>
  <si>
    <t>Massachusetts</t>
  </si>
  <si>
    <t>McNeese St.</t>
  </si>
  <si>
    <t>Memphis</t>
  </si>
  <si>
    <t>Mercer</t>
  </si>
  <si>
    <t>Merrimack</t>
  </si>
  <si>
    <t>Miami FL</t>
  </si>
  <si>
    <t>Miami OH</t>
  </si>
  <si>
    <t>Michigan</t>
  </si>
  <si>
    <t>Michigan St.</t>
  </si>
  <si>
    <t>Middle Tennessee</t>
  </si>
  <si>
    <t>Milwaukee</t>
  </si>
  <si>
    <t>Minnesota</t>
  </si>
  <si>
    <t>Mississippi</t>
  </si>
  <si>
    <t>Mississippi St.</t>
  </si>
  <si>
    <t>Mississippi Valley St.</t>
  </si>
  <si>
    <t>Missouri</t>
  </si>
  <si>
    <t>Missouri St.</t>
  </si>
  <si>
    <t>Monmouth</t>
  </si>
  <si>
    <t>Montana</t>
  </si>
  <si>
    <t>Montana St.</t>
  </si>
  <si>
    <t>Morehead St.</t>
  </si>
  <si>
    <t>Morgan St.</t>
  </si>
  <si>
    <t>Mount St. Mary's</t>
  </si>
  <si>
    <t>Murray St.</t>
  </si>
  <si>
    <t>N.C. State</t>
  </si>
  <si>
    <t>Navy</t>
  </si>
  <si>
    <t>Nebraska</t>
  </si>
  <si>
    <t>Nebraska Omaha</t>
  </si>
  <si>
    <t>Nevada</t>
  </si>
  <si>
    <t>New Hampshire</t>
  </si>
  <si>
    <t>New Mexico</t>
  </si>
  <si>
    <t>New Mexico St.</t>
  </si>
  <si>
    <t>New Orleans</t>
  </si>
  <si>
    <t>Niagara</t>
  </si>
  <si>
    <t>Nicholls St.</t>
  </si>
  <si>
    <t>NJIT</t>
  </si>
  <si>
    <t>Norfolk St.</t>
  </si>
  <si>
    <t>North Alabama</t>
  </si>
  <si>
    <t>North Carolina</t>
  </si>
  <si>
    <t>North Carolina A&amp;T</t>
  </si>
  <si>
    <t>North Carolina Central</t>
  </si>
  <si>
    <t>North Dakota</t>
  </si>
  <si>
    <t>North Dakota St.</t>
  </si>
  <si>
    <t>North Florida</t>
  </si>
  <si>
    <t>North Texas</t>
  </si>
  <si>
    <t>Northeastern</t>
  </si>
  <si>
    <t>Northern Arizona</t>
  </si>
  <si>
    <t>Northern Colorado</t>
  </si>
  <si>
    <t>Northern Illinois</t>
  </si>
  <si>
    <t>Northern Iowa</t>
  </si>
  <si>
    <t>Northern Kentucky</t>
  </si>
  <si>
    <t>Northwestern</t>
  </si>
  <si>
    <t>Northwestern St.</t>
  </si>
  <si>
    <t>Notre Dame</t>
  </si>
  <si>
    <t>Oakland</t>
  </si>
  <si>
    <t>Ohio</t>
  </si>
  <si>
    <t>Ohio St.</t>
  </si>
  <si>
    <t>Oklahoma</t>
  </si>
  <si>
    <t>Oklahoma St.</t>
  </si>
  <si>
    <t>Old Dominion</t>
  </si>
  <si>
    <t>Oral Roberts</t>
  </si>
  <si>
    <t>Oregon</t>
  </si>
  <si>
    <t>Oregon St.</t>
  </si>
  <si>
    <t>Pacific</t>
  </si>
  <si>
    <t>Penn</t>
  </si>
  <si>
    <t>Penn St.</t>
  </si>
  <si>
    <t>Pepperdine</t>
  </si>
  <si>
    <t>Pittsburgh</t>
  </si>
  <si>
    <t>Portland</t>
  </si>
  <si>
    <t>Portland St.</t>
  </si>
  <si>
    <t>Prairie View A&amp;M</t>
  </si>
  <si>
    <t>Presbyterian</t>
  </si>
  <si>
    <t>Princeton</t>
  </si>
  <si>
    <t>Providence</t>
  </si>
  <si>
    <t>Purdue</t>
  </si>
  <si>
    <t>Purdue Fort Wayne</t>
  </si>
  <si>
    <t>Queens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</si>
  <si>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</si>
  <si>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</si>
  <si>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</si>
  <si>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</si>
  <si>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</si>
  <si>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</si>
  <si>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</si>
  <si>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</si>
  <si>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Sacramento St.</t>
  </si>
  <si>
    <t>Sacred Heart</t>
  </si>
  <si>
    <t>Saint Francis</t>
  </si>
  <si>
    <t>Saint Joseph's</t>
  </si>
  <si>
    <t>Saint Louis</t>
  </si>
  <si>
    <t>Saint Mary's</t>
  </si>
  <si>
    <t>Saint Peter's</t>
  </si>
  <si>
    <t>Sam Houston St.</t>
  </si>
  <si>
    <t>Samford</t>
  </si>
  <si>
    <t>San Diego</t>
  </si>
  <si>
    <t>San Diego St.</t>
  </si>
  <si>
    <t>San Francisco</t>
  </si>
  <si>
    <t>San Jose St.</t>
  </si>
  <si>
    <t>Santa Clara</t>
  </si>
  <si>
    <t>Seattle</t>
  </si>
  <si>
    <t>Seton Hall</t>
  </si>
  <si>
    <t>Siena</t>
  </si>
  <si>
    <t>SIU Edwardsville</t>
  </si>
  <si>
    <t>SMU</t>
  </si>
  <si>
    <t>South Alabama</t>
  </si>
  <si>
    <t>South Carolina</t>
  </si>
  <si>
    <t>South Carolina St.</t>
  </si>
  <si>
    <t>South Dakota</t>
  </si>
  <si>
    <t>South Dakota St.</t>
  </si>
  <si>
    <t>South Florida</t>
  </si>
  <si>
    <t>Southeast Missouri St.</t>
  </si>
  <si>
    <t>Southeastern Louisiana</t>
  </si>
  <si>
    <t>Southern</t>
  </si>
  <si>
    <t>Southern Illinois</t>
  </si>
  <si>
    <t>Southern Indiana</t>
  </si>
  <si>
    <t>Southern Miss</t>
  </si>
  <si>
    <t>Southern Utah</t>
  </si>
  <si>
    <t>St. Bonaventure</t>
  </si>
  <si>
    <t>St. John's</t>
  </si>
  <si>
    <t>St. Thomas</t>
  </si>
  <si>
    <t>Stanford</t>
  </si>
  <si>
    <t>Stephen F. Austin</t>
  </si>
  <si>
    <t>Stetson</t>
  </si>
  <si>
    <t>Stonehill</t>
  </si>
  <si>
    <t>Stony Brook</t>
  </si>
  <si>
    <t>Syracuse</t>
  </si>
  <si>
    <t>Tarleton St.</t>
  </si>
  <si>
    <t>TCU</t>
  </si>
  <si>
    <t>Temple</t>
  </si>
  <si>
    <t>Tennessee</t>
  </si>
  <si>
    <t>Tennessee Martin</t>
  </si>
  <si>
    <t>Tennessee St.</t>
  </si>
  <si>
    <t>Tennessee Tech</t>
  </si>
  <si>
    <t>Texas</t>
  </si>
  <si>
    <t>Texas A&amp;M</t>
  </si>
  <si>
    <t>Texas A&amp;M Commerce</t>
  </si>
  <si>
    <t>Texas A&amp;M Corpus Chris</t>
  </si>
  <si>
    <t>Texas Southern</t>
  </si>
  <si>
    <t>Texas St.</t>
  </si>
  <si>
    <t>Texas Tech</t>
  </si>
  <si>
    <t>The Citadel</t>
  </si>
  <si>
    <t>Toledo</t>
  </si>
  <si>
    <t>Towson</t>
  </si>
  <si>
    <t>Troy</t>
  </si>
  <si>
    <t>Tulane</t>
  </si>
  <si>
    <t>Tulsa</t>
  </si>
  <si>
    <t>UAB</t>
  </si>
  <si>
    <t>UC Davis</t>
  </si>
  <si>
    <t>UC Irvine</t>
  </si>
  <si>
    <t>UC Riverside</t>
  </si>
  <si>
    <t>UC San Diego</t>
  </si>
  <si>
    <t>UC Santa Barbara</t>
  </si>
  <si>
    <t>UCF</t>
  </si>
  <si>
    <t>UCLA</t>
  </si>
  <si>
    <t>UMass Lowell</t>
  </si>
  <si>
    <t>UMBC</t>
  </si>
  <si>
    <t>UMKC</t>
  </si>
  <si>
    <t>UNC Asheville</t>
  </si>
  <si>
    <t>UNC Greensboro</t>
  </si>
  <si>
    <t>UNC Wilmington</t>
  </si>
  <si>
    <t>UNLV</t>
  </si>
  <si>
    <t>USC</t>
  </si>
  <si>
    <t>USC Upstate</t>
  </si>
  <si>
    <t>UT Arlington</t>
  </si>
  <si>
    <t>UT Rio Grande Valley</t>
  </si>
  <si>
    <t>Utah</t>
  </si>
  <si>
    <t>Utah St.</t>
  </si>
  <si>
    <t>Utah Tech</t>
  </si>
  <si>
    <t>Utah Valley</t>
  </si>
  <si>
    <t>UTEP</t>
  </si>
  <si>
    <t>UTSA</t>
  </si>
  <si>
    <t>Valparaiso</t>
  </si>
  <si>
    <t>Vanderbilt</t>
  </si>
  <si>
    <t>VCU</t>
  </si>
  <si>
    <t>Vermont</t>
  </si>
  <si>
    <t>Villanova</t>
  </si>
  <si>
    <t>Virginia</t>
  </si>
  <si>
    <t>Virginia Tech</t>
  </si>
  <si>
    <t>VMI</t>
  </si>
  <si>
    <t>Wagner</t>
  </si>
  <si>
    <t>Wake Forest</t>
  </si>
  <si>
    <t>Washington</t>
  </si>
  <si>
    <t>Washington St.</t>
  </si>
  <si>
    <t>Weber St.</t>
  </si>
  <si>
    <t>West Virginia</t>
  </si>
  <si>
    <t>Western Carolina</t>
  </si>
  <si>
    <t>Western Illinois</t>
  </si>
  <si>
    <t>Western Kentucky</t>
  </si>
  <si>
    <t>Western Michigan</t>
  </si>
  <si>
    <t>Wichita St.</t>
  </si>
  <si>
    <t>William &amp; Mary</t>
  </si>
  <si>
    <t>Winthrop</t>
  </si>
  <si>
    <t>Wisconsin</t>
  </si>
  <si>
    <t>Wofford</t>
  </si>
  <si>
    <t>Wright St.</t>
  </si>
  <si>
    <t>Wyoming</t>
  </si>
  <si>
    <t>Xavier</t>
  </si>
  <si>
    <t>Yale</t>
  </si>
  <si>
    <t>Youngstown St.</t>
  </si>
  <si>
    <t>West Georgia</t>
  </si>
  <si>
    <t>Mercyhurst</t>
  </si>
  <si>
    <t>RANK T</t>
  </si>
  <si>
    <t>adj_oe</t>
  </si>
  <si>
    <t>adj_de</t>
  </si>
  <si>
    <t>2025 Customizable T-Rank and Tempo-Free Stats</t>
  </si>
  <si>
    <t>Conf</t>
  </si>
  <si>
    <t>G</t>
  </si>
  <si>
    <t>Rec</t>
  </si>
  <si>
    <t>Barthag</t>
  </si>
  <si>
    <t>EFG%</t>
  </si>
  <si>
    <t>EFGD%</t>
  </si>
  <si>
    <t>TOR</t>
  </si>
  <si>
    <t>TORD</t>
  </si>
  <si>
    <t>ORB</t>
  </si>
  <si>
    <t>DRB</t>
  </si>
  <si>
    <t>FTR</t>
  </si>
  <si>
    <t>FTRD</t>
  </si>
  <si>
    <t>2P%</t>
  </si>
  <si>
    <t>2P%D</t>
  </si>
  <si>
    <t>3P%</t>
  </si>
  <si>
    <t>3P%D</t>
  </si>
  <si>
    <t>3PR</t>
  </si>
  <si>
    <t>3PRD</t>
  </si>
  <si>
    <t>Adj T.</t>
  </si>
  <si>
    <t>WAB</t>
  </si>
  <si>
    <t>B12</t>
  </si>
  <si>
    <t>0-0</t>
  </si>
  <si>
    <t>ACC</t>
  </si>
  <si>
    <t>SEC</t>
  </si>
  <si>
    <t>WCC</t>
  </si>
  <si>
    <t>BE</t>
  </si>
  <si>
    <t>B10</t>
  </si>
  <si>
    <t>Amer</t>
  </si>
  <si>
    <t>A10</t>
  </si>
  <si>
    <t>WAC</t>
  </si>
  <si>
    <t>MWC</t>
  </si>
  <si>
    <t>Slnd</t>
  </si>
  <si>
    <t>BW</t>
  </si>
  <si>
    <t>MVC</t>
  </si>
  <si>
    <t>CUSA</t>
  </si>
  <si>
    <t>Ivy</t>
  </si>
  <si>
    <t>BSth</t>
  </si>
  <si>
    <t>AE</t>
  </si>
  <si>
    <t>SB</t>
  </si>
  <si>
    <t>CAA</t>
  </si>
  <si>
    <t>MAC</t>
  </si>
  <si>
    <t>SC</t>
  </si>
  <si>
    <t>ASun</t>
  </si>
  <si>
    <t>Horz</t>
  </si>
  <si>
    <t>BSky</t>
  </si>
  <si>
    <t>Sum</t>
  </si>
  <si>
    <t>MAAC</t>
  </si>
  <si>
    <t>Pat</t>
  </si>
  <si>
    <t>SWAC</t>
  </si>
  <si>
    <t>MEAC</t>
  </si>
  <si>
    <t>OVC</t>
  </si>
  <si>
    <t>NEC</t>
  </si>
  <si>
    <t>Compiled by Bart Torvik from sacred data and secret formulas.</t>
  </si>
  <si>
    <t>Quadrant filter based on NCAA thresholds and estimated Selection Sunday NET rank</t>
  </si>
  <si>
    <t>A-N Rank</t>
  </si>
  <si>
    <t>CSUN</t>
  </si>
  <si>
    <t>East Texas A&amp;M</t>
  </si>
  <si>
    <t>Momentum (A-N jan 31)</t>
  </si>
  <si>
    <t>Momentum Rank</t>
  </si>
  <si>
    <t>noncon</t>
  </si>
  <si>
    <t>nonconrk</t>
  </si>
  <si>
    <t>AVG RANK BIG 5</t>
  </si>
  <si>
    <t>Kansas City</t>
  </si>
  <si>
    <t>ANH Value</t>
  </si>
  <si>
    <t>ANH Rank</t>
  </si>
  <si>
    <t>Barthag (SOURCE)</t>
  </si>
  <si>
    <t>TEMPO</t>
  </si>
  <si>
    <t>TREM</t>
  </si>
  <si>
    <t>Troe RK</t>
  </si>
  <si>
    <t>TROE</t>
  </si>
  <si>
    <t>RPPF Rating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</si>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</sst>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5" borderId="0" xfId="0" applyFont="1" applyFill="1"/>
    <xf numFmtId="0" fontId="0" fillId="0" borderId="7" xfId="0" applyBorder="1"/>
    <xf numFmtId="0" fontId="0" fillId="3" borderId="7" xfId="0" applyFill="1" applyBorder="1"/>
    <xf numFmtId="0" fontId="0" fillId="0" borderId="0" xfId="0" applyBorder="1"/>
    <xf numFmtId="0" fontId="0" fillId="0" borderId="0" xfId="0" applyFill="1"/>
    <xf numFmtId="0" fontId="1" fillId="6" borderId="0" xfId="0" applyFont="1" applyFill="1"/>
    <xf numFmtId="0" fontId="0" fillId="6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2527-61C8-4976-B79A-11F0B87E9EF4}">
  <dimension ref="A1:AI365"/>
  <sheetViews>
    <sheetView tabSelected="1" workbookViewId="0">
      <selection activeCell="J19" sqref="J19"/>
    </sheetView>
  </sheetViews>
  <sheetFormatPr defaultRowHeight="15" x14ac:dyDescent="0.25"/>
  <cols>
    <col min="4" max="4" width="22.7109375" bestFit="1" customWidth="1"/>
    <col min="5" max="5" width="12" bestFit="1" customWidth="1"/>
    <col min="6" max="6" width="19.85546875" customWidth="1"/>
    <col min="7" max="7" width="12" bestFit="1" customWidth="1"/>
    <col min="8" max="8" width="9.7109375" bestFit="1" customWidth="1"/>
    <col min="10" max="10" width="11.85546875" bestFit="1" customWidth="1"/>
    <col min="11" max="11" width="13.140625" customWidth="1"/>
    <col min="13" max="13" width="14" customWidth="1"/>
    <col min="14" max="14" width="19.7109375" bestFit="1" customWidth="1"/>
    <col min="15" max="20" width="14" customWidth="1"/>
    <col min="21" max="21" width="17.42578125" bestFit="1" customWidth="1"/>
    <col min="29" max="29" width="13.42578125" bestFit="1" customWidth="1"/>
    <col min="30" max="30" width="22.7109375" bestFit="1" customWidth="1"/>
  </cols>
  <sheetData>
    <row r="1" spans="1:35" x14ac:dyDescent="0.25">
      <c r="A1" s="4" t="s">
        <v>14</v>
      </c>
      <c r="B1" s="4" t="s">
        <v>11</v>
      </c>
      <c r="C1" s="4" t="s">
        <v>12</v>
      </c>
      <c r="D1" s="18" t="s">
        <v>0</v>
      </c>
      <c r="E1" s="18" t="s">
        <v>455</v>
      </c>
      <c r="F1" s="18" t="s">
        <v>386</v>
      </c>
      <c r="G1" s="18" t="s">
        <v>387</v>
      </c>
      <c r="H1" s="3" t="s">
        <v>456</v>
      </c>
      <c r="I1" s="3" t="s">
        <v>385</v>
      </c>
      <c r="J1" s="3" t="s">
        <v>458</v>
      </c>
      <c r="K1" s="2" t="s">
        <v>457</v>
      </c>
      <c r="L1" s="3" t="s">
        <v>4</v>
      </c>
      <c r="M1" s="2" t="s">
        <v>443</v>
      </c>
      <c r="N1" s="17" t="s">
        <v>454</v>
      </c>
      <c r="O1" s="2" t="s">
        <v>452</v>
      </c>
      <c r="P1" s="2" t="s">
        <v>453</v>
      </c>
      <c r="Q1" s="2" t="s">
        <v>446</v>
      </c>
      <c r="R1" s="2" t="s">
        <v>447</v>
      </c>
      <c r="S1" s="2" t="s">
        <v>448</v>
      </c>
      <c r="T1" s="2" t="s">
        <v>449</v>
      </c>
      <c r="U1" s="1" t="s">
        <v>450</v>
      </c>
      <c r="V1" s="2" t="s">
        <v>5</v>
      </c>
      <c r="W1" s="2" t="s">
        <v>6</v>
      </c>
      <c r="X1" s="2" t="s">
        <v>7</v>
      </c>
      <c r="Y1" s="2" t="s">
        <v>8</v>
      </c>
      <c r="Z1" s="12" t="s">
        <v>9</v>
      </c>
      <c r="AA1" s="1" t="s">
        <v>10</v>
      </c>
      <c r="AB1" s="1" t="s">
        <v>15</v>
      </c>
      <c r="AC1" s="1" t="s">
        <v>459</v>
      </c>
      <c r="AD1" s="2" t="s">
        <v>9</v>
      </c>
      <c r="AE1" s="3" t="s">
        <v>16</v>
      </c>
      <c r="AF1" s="5"/>
      <c r="AG1" s="6" t="s">
        <v>460</v>
      </c>
      <c r="AH1" s="7" t="s">
        <v>13</v>
      </c>
      <c r="AI1" s="8" t="s">
        <v>17</v>
      </c>
    </row>
    <row r="2" spans="1:35" ht="15.75" thickBot="1" x14ac:dyDescent="0.3">
      <c r="A2">
        <v>1</v>
      </c>
      <c r="B2">
        <v>1</v>
      </c>
      <c r="C2">
        <v>1</v>
      </c>
      <c r="D2" t="s">
        <v>133</v>
      </c>
      <c r="E2">
        <v>72.391530063084105</v>
      </c>
      <c r="F2">
        <v>114.15503114622</v>
      </c>
      <c r="G2">
        <v>84.704970192490407</v>
      </c>
      <c r="H2">
        <f>(F2-G2)/E2</f>
        <v>0.40681639037144185</v>
      </c>
      <c r="I2" s="13">
        <f>RANK(H2,H:H,0)</f>
        <v>1</v>
      </c>
      <c r="J2">
        <f>(F2^2)*E2</f>
        <v>943360.89535454917</v>
      </c>
      <c r="K2" s="13">
        <f>RANK(J2,J:J,0)</f>
        <v>3</v>
      </c>
      <c r="L2">
        <f>N2*(0.98)</f>
        <v>0.93531200000000003</v>
      </c>
      <c r="M2" s="13">
        <f>RANK(L2,L:L,0)</f>
        <v>1</v>
      </c>
      <c r="N2">
        <v>0.95440000000000003</v>
      </c>
      <c r="O2" s="15">
        <f>(N2+L2)/2</f>
        <v>0.94485600000000003</v>
      </c>
      <c r="P2" s="13">
        <f>RANK(O2,O:O,0)</f>
        <v>1</v>
      </c>
      <c r="Q2" s="15">
        <f>1.01*L2</f>
        <v>0.94466512000000002</v>
      </c>
      <c r="R2" s="13">
        <f>RANK(Q2,Q:Q,0)</f>
        <v>1</v>
      </c>
      <c r="S2" s="15">
        <f>0.95*O2</f>
        <v>0.8976132</v>
      </c>
      <c r="T2" s="13">
        <f>RANK(S2,S:S,0)</f>
        <v>1</v>
      </c>
      <c r="U2">
        <f>(((I2+K2+P2+R2+T2)/5))</f>
        <v>1.4</v>
      </c>
      <c r="V2">
        <f>IF(C2=1,(U2/L2),REF)</f>
        <v>1.4968267273380431</v>
      </c>
      <c r="W2" s="13">
        <f>RANK(V2,V:V,1)</f>
        <v>1</v>
      </c>
      <c r="X2">
        <f>IF(A2=1,(U2/N2),REF)</f>
        <v>1.4668901927912823</v>
      </c>
      <c r="Y2" s="13">
        <f>RANK(X2,X:X,1)</f>
        <v>1</v>
      </c>
      <c r="Z2" t="str">
        <f>D2</f>
        <v>Houston</v>
      </c>
      <c r="AA2">
        <f>(N2*(($AI$2)/((V2)))^(1/10))</f>
        <v>0.95440000000000003</v>
      </c>
      <c r="AB2">
        <f>(N2*(($AH$2)/((X2)))^(1/8))</f>
        <v>0.95440000000000003</v>
      </c>
      <c r="AC2">
        <f>((AA2+AB2)/2)^(1/2.5)</f>
        <v>0.98150422240858581</v>
      </c>
      <c r="AD2" t="str">
        <f>Z2</f>
        <v>Houston</v>
      </c>
      <c r="AE2" s="13">
        <f>RANK(AC2,AC:AC,0)</f>
        <v>1</v>
      </c>
      <c r="AG2" s="9" t="s">
        <v>18</v>
      </c>
      <c r="AH2" s="10">
        <f>MIN(X:X)</f>
        <v>1.4668901927912823</v>
      </c>
      <c r="AI2" s="11">
        <f>MIN(V:V)</f>
        <v>1.4968267273380431</v>
      </c>
    </row>
    <row r="3" spans="1:35" x14ac:dyDescent="0.25">
      <c r="A3">
        <v>1</v>
      </c>
      <c r="B3">
        <v>1</v>
      </c>
      <c r="C3">
        <v>1</v>
      </c>
      <c r="D3" t="s">
        <v>94</v>
      </c>
      <c r="E3">
        <v>70.627611051721203</v>
      </c>
      <c r="F3">
        <v>114.02982081233399</v>
      </c>
      <c r="G3">
        <v>87.361377495137205</v>
      </c>
      <c r="H3">
        <f>(F3-G3)/E3</f>
        <v>0.37759231722657671</v>
      </c>
      <c r="I3" s="13">
        <f>RANK(H3,H:H,0)</f>
        <v>3</v>
      </c>
      <c r="J3">
        <f>(F3^2)*E3</f>
        <v>918356.70341947861</v>
      </c>
      <c r="K3" s="13">
        <f>RANK(J3,J:J,0)</f>
        <v>8</v>
      </c>
      <c r="L3">
        <f>N3*(0.98)</f>
        <v>0.93178399999999995</v>
      </c>
      <c r="M3" s="13">
        <f>RANK(L3,L:L,0)</f>
        <v>2</v>
      </c>
      <c r="N3">
        <v>0.95079999999999998</v>
      </c>
      <c r="O3" s="15">
        <f>(N3+L3)/2</f>
        <v>0.94129200000000002</v>
      </c>
      <c r="P3" s="13">
        <f t="shared" ref="P3:P66" si="0">RANK(O3,O:O,0)</f>
        <v>2</v>
      </c>
      <c r="Q3" s="15">
        <f>1.01*L3</f>
        <v>0.94110183999999997</v>
      </c>
      <c r="R3" s="13">
        <f>RANK(Q3,Q:Q,0)</f>
        <v>2</v>
      </c>
      <c r="S3" s="15">
        <f t="shared" ref="S3:S66" si="1">0.95*O3</f>
        <v>0.89422740000000001</v>
      </c>
      <c r="T3" s="13">
        <f>RANK(S3,S:S,0)</f>
        <v>2</v>
      </c>
      <c r="U3">
        <f>(((I3+K3+P3+R3+T3)/5))</f>
        <v>3.4</v>
      </c>
      <c r="V3">
        <f>IF(C3=1,(U3/L3),REF)</f>
        <v>3.648914340662643</v>
      </c>
      <c r="W3" s="13">
        <f>RANK(V3,V:V,1)</f>
        <v>2</v>
      </c>
      <c r="X3">
        <f>IF(A3=1,(U3/N3),REF)</f>
        <v>3.5759360538493898</v>
      </c>
      <c r="Y3" s="13">
        <f>RANK(X3,X:X,1)</f>
        <v>2</v>
      </c>
      <c r="Z3" t="str">
        <f>D3</f>
        <v>Duke</v>
      </c>
      <c r="AA3">
        <f>(N3*(($AI$2)/((V3)))^(1/10))</f>
        <v>0.86974103155312688</v>
      </c>
      <c r="AB3">
        <f>(N3*(($AH$2)/((X3)))^(1/8))</f>
        <v>0.85057997828477694</v>
      </c>
      <c r="AC3">
        <f>((AA3+AB3)/2)^(1/2.5)</f>
        <v>0.94152487614848857</v>
      </c>
      <c r="AD3" t="str">
        <f>Z3</f>
        <v>Duke</v>
      </c>
      <c r="AE3" s="13">
        <f>RANK(AC3,AC:AC,0)</f>
        <v>2</v>
      </c>
    </row>
    <row r="4" spans="1:35" x14ac:dyDescent="0.25">
      <c r="A4">
        <v>1</v>
      </c>
      <c r="B4">
        <v>1</v>
      </c>
      <c r="C4">
        <v>1</v>
      </c>
      <c r="D4" t="s">
        <v>152</v>
      </c>
      <c r="E4">
        <v>72.078373533783406</v>
      </c>
      <c r="F4">
        <v>114.138408584571</v>
      </c>
      <c r="G4">
        <v>89.721036065772907</v>
      </c>
      <c r="H4">
        <f>(F4-G4)/E4</f>
        <v>0.3387614248447709</v>
      </c>
      <c r="I4" s="13">
        <f>RANK(H4,H:H,0)</f>
        <v>6</v>
      </c>
      <c r="J4">
        <f>(F4^2)*E4</f>
        <v>939006.51181610813</v>
      </c>
      <c r="K4" s="13">
        <f>RANK(J4,J:J,0)</f>
        <v>5</v>
      </c>
      <c r="L4">
        <f>N4*(0.98)</f>
        <v>0.91532000000000002</v>
      </c>
      <c r="M4" s="13">
        <f>RANK(L4,L:L,0)</f>
        <v>4</v>
      </c>
      <c r="N4">
        <v>0.93400000000000005</v>
      </c>
      <c r="O4" s="15">
        <f>(N4+L4)/2</f>
        <v>0.92466000000000004</v>
      </c>
      <c r="P4" s="13">
        <f t="shared" si="0"/>
        <v>4</v>
      </c>
      <c r="Q4" s="15">
        <f>1.01*L4</f>
        <v>0.92447319999999999</v>
      </c>
      <c r="R4" s="13">
        <f>RANK(Q4,Q:Q,0)</f>
        <v>4</v>
      </c>
      <c r="S4" s="15">
        <f t="shared" si="1"/>
        <v>0.87842699999999996</v>
      </c>
      <c r="T4" s="13">
        <f>RANK(S4,S:S,0)</f>
        <v>4</v>
      </c>
      <c r="U4">
        <f>(((I4+K4+P4+R4+T4)/5))</f>
        <v>4.5999999999999996</v>
      </c>
      <c r="V4">
        <f>IF(C4=1,(U4/L4),REF)</f>
        <v>5.0255648297863038</v>
      </c>
      <c r="W4" s="13">
        <f>RANK(V4,V:V,1)</f>
        <v>3</v>
      </c>
      <c r="X4">
        <f>IF(A4=1,(U4/N4),REF)</f>
        <v>4.9250535331905771</v>
      </c>
      <c r="Y4" s="13">
        <f>RANK(X4,X:X,1)</f>
        <v>3</v>
      </c>
      <c r="Z4" t="str">
        <f>D4</f>
        <v>Kansas</v>
      </c>
      <c r="AA4">
        <f>(N4*(($AI$2)/((V4)))^(1/10))</f>
        <v>0.82745720366296016</v>
      </c>
      <c r="AB4">
        <f>(N4*(($AH$2)/((X4)))^(1/8))</f>
        <v>0.80277752904181143</v>
      </c>
      <c r="AC4">
        <f>((AA4+AB4)/2)^(1/2.5)</f>
        <v>0.9214845507638616</v>
      </c>
      <c r="AD4" t="str">
        <f>Z4</f>
        <v>Kansas</v>
      </c>
      <c r="AE4" s="13">
        <f>RANK(AC4,AC:AC,0)</f>
        <v>3</v>
      </c>
    </row>
    <row r="5" spans="1:35" x14ac:dyDescent="0.25">
      <c r="A5">
        <v>1</v>
      </c>
      <c r="B5">
        <v>1</v>
      </c>
      <c r="C5">
        <v>1</v>
      </c>
      <c r="D5" t="s">
        <v>146</v>
      </c>
      <c r="E5">
        <v>73.016471067353294</v>
      </c>
      <c r="F5">
        <v>110.967213469962</v>
      </c>
      <c r="G5">
        <v>86.551486907225595</v>
      </c>
      <c r="H5">
        <f>(F5-G5)/E5</f>
        <v>0.33438655971492204</v>
      </c>
      <c r="I5" s="13">
        <f>RANK(H5,H:H,0)</f>
        <v>8</v>
      </c>
      <c r="J5">
        <f>(F5^2)*E5</f>
        <v>899104.56011812808</v>
      </c>
      <c r="K5" s="13">
        <f>RANK(J5,J:J,0)</f>
        <v>13</v>
      </c>
      <c r="L5">
        <f>N5*(0.98)</f>
        <v>0.91806399999999999</v>
      </c>
      <c r="M5" s="13">
        <f>RANK(L5,L:L,0)</f>
        <v>3</v>
      </c>
      <c r="N5">
        <v>0.93679999999999997</v>
      </c>
      <c r="O5" s="15">
        <f>(N5+L5)/2</f>
        <v>0.92743200000000003</v>
      </c>
      <c r="P5" s="13">
        <f t="shared" si="0"/>
        <v>3</v>
      </c>
      <c r="Q5" s="15">
        <f>1.01*L5</f>
        <v>0.92724463999999995</v>
      </c>
      <c r="R5" s="13">
        <f>RANK(Q5,Q:Q,0)</f>
        <v>3</v>
      </c>
      <c r="S5" s="15">
        <f t="shared" si="1"/>
        <v>0.88106039999999997</v>
      </c>
      <c r="T5" s="13">
        <f>RANK(S5,S:S,0)</f>
        <v>3</v>
      </c>
      <c r="U5">
        <f>(((I5+K5+P5+R5+T5)/5))</f>
        <v>6</v>
      </c>
      <c r="V5">
        <f>IF(C5=1,(U5/L5),REF)</f>
        <v>6.5354920789836006</v>
      </c>
      <c r="W5" s="13">
        <f>RANK(V5,V:V,1)</f>
        <v>4</v>
      </c>
      <c r="X5">
        <f>IF(A5=1,(U5/N5),REF)</f>
        <v>6.4047822374039285</v>
      </c>
      <c r="Y5" s="13">
        <f>RANK(X5,X:X,1)</f>
        <v>4</v>
      </c>
      <c r="Z5" t="str">
        <f>D5</f>
        <v>Iowa St.</v>
      </c>
      <c r="AA5">
        <f>(N5*(($AI$2)/((V5)))^(1/10))</f>
        <v>0.80841842982495149</v>
      </c>
      <c r="AB5">
        <f>(N5*(($AH$2)/((X5)))^(1/8))</f>
        <v>0.77917235725358802</v>
      </c>
      <c r="AC5">
        <f>((AA5+AB5)/2)^(1/2.5)</f>
        <v>0.91176607667711773</v>
      </c>
      <c r="AD5" t="str">
        <f>Z5</f>
        <v>Iowa St.</v>
      </c>
      <c r="AE5" s="13">
        <f>RANK(AC5,AC:AC,0)</f>
        <v>4</v>
      </c>
    </row>
    <row r="6" spans="1:35" x14ac:dyDescent="0.25">
      <c r="A6">
        <v>1</v>
      </c>
      <c r="B6">
        <v>1</v>
      </c>
      <c r="C6">
        <v>1</v>
      </c>
      <c r="D6" t="s">
        <v>24</v>
      </c>
      <c r="E6">
        <v>75.000980813400105</v>
      </c>
      <c r="F6">
        <v>117.235710046652</v>
      </c>
      <c r="G6">
        <v>91.575463125085804</v>
      </c>
      <c r="H6">
        <f>(F6-G6)/E6</f>
        <v>0.34213215138356684</v>
      </c>
      <c r="I6" s="13">
        <f>RANK(H6,H:H,0)</f>
        <v>5</v>
      </c>
      <c r="J6">
        <f>(F6^2)*E6</f>
        <v>1030829.3587677188</v>
      </c>
      <c r="K6" s="13">
        <f>RANK(J6,J:J,0)</f>
        <v>1</v>
      </c>
      <c r="L6">
        <f>N6*(0.98)</f>
        <v>0.89562200000000003</v>
      </c>
      <c r="M6" s="13">
        <f>RANK(L6,L:L,0)</f>
        <v>9</v>
      </c>
      <c r="N6">
        <v>0.91390000000000005</v>
      </c>
      <c r="O6" s="15">
        <f>(N6+L6)/2</f>
        <v>0.90476100000000004</v>
      </c>
      <c r="P6" s="13">
        <f t="shared" si="0"/>
        <v>9</v>
      </c>
      <c r="Q6" s="15">
        <f>1.01*L6</f>
        <v>0.90457821999999999</v>
      </c>
      <c r="R6" s="13">
        <f>RANK(Q6,Q:Q,0)</f>
        <v>9</v>
      </c>
      <c r="S6" s="15">
        <f t="shared" si="1"/>
        <v>0.85952295000000001</v>
      </c>
      <c r="T6" s="13">
        <f>RANK(S6,S:S,0)</f>
        <v>9</v>
      </c>
      <c r="U6">
        <f>(((I6+K6+P6+R6+T6)/5))</f>
        <v>6.6</v>
      </c>
      <c r="V6">
        <f>IF(C6=1,(U6/L6),REF)</f>
        <v>7.3691803015111281</v>
      </c>
      <c r="W6" s="13">
        <f>RANK(V6,V:V,1)</f>
        <v>5</v>
      </c>
      <c r="X6">
        <f>IF(A6=1,(U6/N6),REF)</f>
        <v>7.2217966954809052</v>
      </c>
      <c r="Y6" s="13">
        <f>RANK(X6,X:X,1)</f>
        <v>5</v>
      </c>
      <c r="Z6" t="str">
        <f>D6</f>
        <v>Alabama</v>
      </c>
      <c r="AA6">
        <f>(N6*(($AI$2)/((V6)))^(1/10))</f>
        <v>0.77924479847610539</v>
      </c>
      <c r="AB6">
        <f>(N6*(($AH$2)/((X6)))^(1/8))</f>
        <v>0.7488032499863907</v>
      </c>
      <c r="AC6">
        <f>((AA6+AB6)/2)^(1/2.5)</f>
        <v>0.89793067050976028</v>
      </c>
      <c r="AD6" t="str">
        <f>Z6</f>
        <v>Alabama</v>
      </c>
      <c r="AE6" s="13">
        <f>RANK(AC6,AC:AC,0)</f>
        <v>5</v>
      </c>
    </row>
    <row r="7" spans="1:35" x14ac:dyDescent="0.25">
      <c r="A7">
        <v>1</v>
      </c>
      <c r="B7">
        <v>1</v>
      </c>
      <c r="C7">
        <v>1</v>
      </c>
      <c r="D7" t="s">
        <v>123</v>
      </c>
      <c r="E7">
        <v>69.649229432057098</v>
      </c>
      <c r="F7">
        <v>116.114956746228</v>
      </c>
      <c r="G7">
        <v>92.703855539867305</v>
      </c>
      <c r="H7">
        <f>(F7-G7)/E7</f>
        <v>0.33612864632189871</v>
      </c>
      <c r="I7" s="13">
        <f>RANK(H7,H:H,0)</f>
        <v>7</v>
      </c>
      <c r="J7">
        <f>(F7^2)*E7</f>
        <v>939058.49417598255</v>
      </c>
      <c r="K7" s="13">
        <f>RANK(J7,J:J,0)</f>
        <v>4</v>
      </c>
      <c r="L7">
        <f>N7*(0.98)</f>
        <v>0.89777799999999996</v>
      </c>
      <c r="M7" s="13">
        <f>RANK(L7,L:L,0)</f>
        <v>8</v>
      </c>
      <c r="N7">
        <v>0.91610000000000003</v>
      </c>
      <c r="O7" s="15">
        <f>(N7+L7)/2</f>
        <v>0.90693899999999994</v>
      </c>
      <c r="P7" s="13">
        <f t="shared" si="0"/>
        <v>8</v>
      </c>
      <c r="Q7" s="15">
        <f>1.01*L7</f>
        <v>0.90675578000000001</v>
      </c>
      <c r="R7" s="13">
        <f>RANK(Q7,Q:Q,0)</f>
        <v>8</v>
      </c>
      <c r="S7" s="15">
        <f t="shared" si="1"/>
        <v>0.86159204999999994</v>
      </c>
      <c r="T7" s="13">
        <f>RANK(S7,S:S,0)</f>
        <v>8</v>
      </c>
      <c r="U7">
        <f>(((I7+K7+P7+R7+T7)/5))</f>
        <v>7</v>
      </c>
      <c r="V7">
        <f>IF(C7=1,(U7/L7),REF)</f>
        <v>7.7970277730129274</v>
      </c>
      <c r="W7" s="13">
        <f>RANK(V7,V:V,1)</f>
        <v>6</v>
      </c>
      <c r="X7">
        <f>IF(A7=1,(U7/N7),REF)</f>
        <v>7.641087217552669</v>
      </c>
      <c r="Y7" s="13">
        <f>RANK(X7,X:X,1)</f>
        <v>6</v>
      </c>
      <c r="Z7" t="str">
        <f>D7</f>
        <v>Gonzaga</v>
      </c>
      <c r="AA7">
        <f>(N7*(($AI$2)/((V7)))^(1/10))</f>
        <v>0.77672472133763459</v>
      </c>
      <c r="AB7">
        <f>(N7*(($AH$2)/((X7)))^(1/8))</f>
        <v>0.7453292911330861</v>
      </c>
      <c r="AC7">
        <f>((AA7+AB7)/2)^(1/2.5)</f>
        <v>0.89652009291234014</v>
      </c>
      <c r="AD7" t="str">
        <f>Z7</f>
        <v>Gonzaga</v>
      </c>
      <c r="AE7" s="13">
        <f>RANK(AC7,AC:AC,0)</f>
        <v>6</v>
      </c>
    </row>
    <row r="8" spans="1:35" x14ac:dyDescent="0.25">
      <c r="A8">
        <v>1</v>
      </c>
      <c r="B8">
        <v>1</v>
      </c>
      <c r="C8">
        <v>1</v>
      </c>
      <c r="D8" t="s">
        <v>37</v>
      </c>
      <c r="E8">
        <v>67.904015357386598</v>
      </c>
      <c r="F8">
        <v>113.981186513748</v>
      </c>
      <c r="G8">
        <v>87.775852150012796</v>
      </c>
      <c r="H8">
        <f>(F8-G8)/E8</f>
        <v>0.38591730144106401</v>
      </c>
      <c r="I8" s="13">
        <f>RANK(H8,H:H,0)</f>
        <v>2</v>
      </c>
      <c r="J8">
        <f>(F8^2)*E8</f>
        <v>882189.33505189768</v>
      </c>
      <c r="K8" s="13">
        <f>RANK(J8,J:J,0)</f>
        <v>16</v>
      </c>
      <c r="L8">
        <f>N8*(0.98)</f>
        <v>0.90032599999999996</v>
      </c>
      <c r="M8" s="13">
        <f>RANK(L8,L:L,0)</f>
        <v>7</v>
      </c>
      <c r="N8">
        <v>0.91869999999999996</v>
      </c>
      <c r="O8" s="15">
        <f>(N8+L8)/2</f>
        <v>0.90951300000000002</v>
      </c>
      <c r="P8" s="13">
        <f t="shared" si="0"/>
        <v>7</v>
      </c>
      <c r="Q8" s="15">
        <f>1.01*L8</f>
        <v>0.90932925999999992</v>
      </c>
      <c r="R8" s="13">
        <f>RANK(Q8,Q:Q,0)</f>
        <v>7</v>
      </c>
      <c r="S8" s="15">
        <f t="shared" si="1"/>
        <v>0.86403734999999993</v>
      </c>
      <c r="T8" s="13">
        <f>RANK(S8,S:S,0)</f>
        <v>7</v>
      </c>
      <c r="U8">
        <f>(((I8+K8+P8+R8+T8)/5))</f>
        <v>7.8</v>
      </c>
      <c r="V8">
        <f>IF(C8=1,(U8/L8),REF)</f>
        <v>8.6635285441051355</v>
      </c>
      <c r="W8" s="13">
        <f>RANK(V8,V:V,1)</f>
        <v>7</v>
      </c>
      <c r="X8">
        <f>IF(A8=1,(U8/N8),REF)</f>
        <v>8.4902579732230326</v>
      </c>
      <c r="Y8" s="13">
        <f>RANK(X8,X:X,1)</f>
        <v>7</v>
      </c>
      <c r="Z8" t="str">
        <f>D8</f>
        <v>Auburn</v>
      </c>
      <c r="AA8">
        <f>(N8*(($AI$2)/((V8)))^(1/10))</f>
        <v>0.77076394025979067</v>
      </c>
      <c r="AB8">
        <f>(N8*(($AH$2)/((X8)))^(1/8))</f>
        <v>0.73766351928717189</v>
      </c>
      <c r="AC8">
        <f>((AA8+AB8)/2)^(1/2.5)</f>
        <v>0.8933009042995429</v>
      </c>
      <c r="AD8" t="str">
        <f>Z8</f>
        <v>Auburn</v>
      </c>
      <c r="AE8" s="13">
        <f>RANK(AC8,AC:AC,0)</f>
        <v>7</v>
      </c>
    </row>
    <row r="9" spans="1:35" x14ac:dyDescent="0.25">
      <c r="A9">
        <v>1</v>
      </c>
      <c r="B9">
        <v>1</v>
      </c>
      <c r="C9">
        <v>1</v>
      </c>
      <c r="D9" t="s">
        <v>31</v>
      </c>
      <c r="E9">
        <v>74.563012489950793</v>
      </c>
      <c r="F9">
        <v>112.94533086295399</v>
      </c>
      <c r="G9">
        <v>89.188002893704706</v>
      </c>
      <c r="H9">
        <f>(F9-G9)/E9</f>
        <v>0.31862081715718199</v>
      </c>
      <c r="I9" s="13">
        <f>RANK(H9,H:H,0)</f>
        <v>15</v>
      </c>
      <c r="J9">
        <f>(F9^2)*E9</f>
        <v>951174.08653780865</v>
      </c>
      <c r="K9" s="13">
        <f>RANK(J9,J:J,0)</f>
        <v>2</v>
      </c>
      <c r="L9">
        <f>N9*(0.98)</f>
        <v>0.89287799999999995</v>
      </c>
      <c r="M9" s="13">
        <f>RANK(L9,L:L,0)</f>
        <v>10</v>
      </c>
      <c r="N9">
        <v>0.91110000000000002</v>
      </c>
      <c r="O9" s="15">
        <f>(N9+L9)/2</f>
        <v>0.90198899999999993</v>
      </c>
      <c r="P9" s="13">
        <f t="shared" si="0"/>
        <v>10</v>
      </c>
      <c r="Q9" s="15">
        <f>1.01*L9</f>
        <v>0.90180677999999992</v>
      </c>
      <c r="R9" s="13">
        <f>RANK(Q9,Q:Q,0)</f>
        <v>10</v>
      </c>
      <c r="S9" s="15">
        <f t="shared" si="1"/>
        <v>0.85688954999999989</v>
      </c>
      <c r="T9" s="13">
        <f>RANK(S9,S:S,0)</f>
        <v>10</v>
      </c>
      <c r="U9">
        <f>(((I9+K9+P9+R9+T9)/5))</f>
        <v>9.4</v>
      </c>
      <c r="V9">
        <f>IF(C9=1,(U9/L9),REF)</f>
        <v>10.527754071664887</v>
      </c>
      <c r="W9" s="13">
        <f>RANK(V9,V:V,1)</f>
        <v>8</v>
      </c>
      <c r="X9">
        <f>IF(A9=1,(U9/N9),REF)</f>
        <v>10.317198990231589</v>
      </c>
      <c r="Y9" s="13">
        <f>RANK(X9,X:X,1)</f>
        <v>8</v>
      </c>
      <c r="Z9" t="str">
        <f>D9</f>
        <v>Arizona</v>
      </c>
      <c r="AA9">
        <f>(N9*(($AI$2)/((V9)))^(1/10))</f>
        <v>0.74963460497613055</v>
      </c>
      <c r="AB9">
        <f>(N9*(($AH$2)/((X9)))^(1/8))</f>
        <v>0.71395447719711469</v>
      </c>
      <c r="AC9">
        <f>((AA9+AB9)/2)^(1/2.5)</f>
        <v>0.88258321994653477</v>
      </c>
      <c r="AD9" t="str">
        <f>Z9</f>
        <v>Arizona</v>
      </c>
      <c r="AE9" s="13">
        <f>RANK(AC9,AC:AC,0)</f>
        <v>8</v>
      </c>
    </row>
    <row r="10" spans="1:35" x14ac:dyDescent="0.25">
      <c r="A10">
        <v>1</v>
      </c>
      <c r="B10">
        <v>1</v>
      </c>
      <c r="C10">
        <v>1</v>
      </c>
      <c r="D10" t="s">
        <v>222</v>
      </c>
      <c r="E10">
        <v>67.005136459606504</v>
      </c>
      <c r="F10">
        <v>112.55088492035399</v>
      </c>
      <c r="G10">
        <v>90.415793839106698</v>
      </c>
      <c r="H10">
        <f>(F10-G10)/E10</f>
        <v>0.33034916800134051</v>
      </c>
      <c r="I10" s="13">
        <f>RANK(H10,H:H,0)</f>
        <v>10</v>
      </c>
      <c r="J10">
        <f>(F10^2)*E10</f>
        <v>848801.08079384011</v>
      </c>
      <c r="K10" s="13">
        <f>RANK(J10,J:J,0)</f>
        <v>33</v>
      </c>
      <c r="L10">
        <f>N10*(0.98)</f>
        <v>0.90610799999999991</v>
      </c>
      <c r="M10" s="13">
        <f>RANK(L10,L:L,0)</f>
        <v>5</v>
      </c>
      <c r="N10">
        <v>0.92459999999999998</v>
      </c>
      <c r="O10" s="15">
        <f>(N10+L10)/2</f>
        <v>0.915354</v>
      </c>
      <c r="P10" s="13">
        <f t="shared" si="0"/>
        <v>5</v>
      </c>
      <c r="Q10" s="15">
        <f>1.01*L10</f>
        <v>0.91516907999999997</v>
      </c>
      <c r="R10" s="13">
        <f>RANK(Q10,Q:Q,0)</f>
        <v>5</v>
      </c>
      <c r="S10" s="15">
        <f t="shared" si="1"/>
        <v>0.86958629999999992</v>
      </c>
      <c r="T10" s="13">
        <f>RANK(S10,S:S,0)</f>
        <v>5</v>
      </c>
      <c r="U10">
        <f>(((I10+K10+P10+R10+T10)/5))</f>
        <v>11.6</v>
      </c>
      <c r="V10">
        <f>IF(C10=1,(U10/L10),REF)</f>
        <v>12.802005941896551</v>
      </c>
      <c r="W10" s="13">
        <f>RANK(V10,V:V,1)</f>
        <v>10</v>
      </c>
      <c r="X10">
        <f>IF(A10=1,(U10/N10),REF)</f>
        <v>12.545965823058619</v>
      </c>
      <c r="Y10" s="13">
        <f>RANK(X10,X:X,1)</f>
        <v>10</v>
      </c>
      <c r="Z10" t="str">
        <f>D10</f>
        <v>North Carolina</v>
      </c>
      <c r="AA10">
        <f>(N10*(($AI$2)/((V10)))^(1/10))</f>
        <v>0.74600757886010627</v>
      </c>
      <c r="AB10">
        <f>(N10*(($AH$2)/((X10)))^(1/8))</f>
        <v>0.70703445335065762</v>
      </c>
      <c r="AC10">
        <f>((AA10+AB10)/2)^(1/2.5)</f>
        <v>0.88003363785626409</v>
      </c>
      <c r="AD10" t="str">
        <f>Z10</f>
        <v>North Carolina</v>
      </c>
      <c r="AE10" s="13">
        <f>RANK(AC10,AC:AC,0)</f>
        <v>9</v>
      </c>
    </row>
    <row r="11" spans="1:35" x14ac:dyDescent="0.25">
      <c r="A11">
        <v>1</v>
      </c>
      <c r="B11">
        <v>1</v>
      </c>
      <c r="C11">
        <v>1</v>
      </c>
      <c r="D11" t="s">
        <v>80</v>
      </c>
      <c r="E11">
        <v>69.994405717948794</v>
      </c>
      <c r="F11">
        <v>113.959326029973</v>
      </c>
      <c r="G11">
        <v>88.379391806769405</v>
      </c>
      <c r="H11">
        <f>(F11-G11)/E11</f>
        <v>0.36545683845479215</v>
      </c>
      <c r="I11" s="13">
        <f>RANK(H11,H:H,0)</f>
        <v>4</v>
      </c>
      <c r="J11">
        <f>(F11^2)*E11</f>
        <v>908998.30782510375</v>
      </c>
      <c r="K11" s="13">
        <f>RANK(J11,J:J,0)</f>
        <v>9</v>
      </c>
      <c r="L11">
        <f>N11*(0.98)</f>
        <v>0.88621399999999995</v>
      </c>
      <c r="M11" s="13">
        <f>RANK(L11,L:L,0)</f>
        <v>13</v>
      </c>
      <c r="N11">
        <v>0.90429999999999999</v>
      </c>
      <c r="O11" s="15">
        <f>(N11+L11)/2</f>
        <v>0.89525699999999997</v>
      </c>
      <c r="P11" s="13">
        <f t="shared" si="0"/>
        <v>13</v>
      </c>
      <c r="Q11" s="15">
        <f>1.01*L11</f>
        <v>0.89507613999999991</v>
      </c>
      <c r="R11" s="13">
        <f>RANK(Q11,Q:Q,0)</f>
        <v>13</v>
      </c>
      <c r="S11" s="15">
        <f t="shared" si="1"/>
        <v>0.85049414999999995</v>
      </c>
      <c r="T11" s="13">
        <f>RANK(S11,S:S,0)</f>
        <v>13</v>
      </c>
      <c r="U11">
        <f>(((I11+K11+P11+R11+T11)/5))</f>
        <v>10.4</v>
      </c>
      <c r="V11">
        <f>IF(C11=1,(U11/L11),REF)</f>
        <v>11.735314495144515</v>
      </c>
      <c r="W11" s="13">
        <f>RANK(V11,V:V,1)</f>
        <v>9</v>
      </c>
      <c r="X11">
        <f>IF(A11=1,(U11/N11),REF)</f>
        <v>11.500608205241624</v>
      </c>
      <c r="Y11" s="13">
        <f>RANK(X11,X:X,1)</f>
        <v>9</v>
      </c>
      <c r="Z11" t="str">
        <f>D11</f>
        <v>Connecticut</v>
      </c>
      <c r="AA11">
        <f>(N11*(($AI$2)/((V11)))^(1/10))</f>
        <v>0.73600406078906</v>
      </c>
      <c r="AB11">
        <f>(N11*(($AH$2)/((X11)))^(1/8))</f>
        <v>0.69907235859252304</v>
      </c>
      <c r="AC11">
        <f>((AA11+AB11)/2)^(1/2.5)</f>
        <v>0.87566504355692631</v>
      </c>
      <c r="AD11" t="str">
        <f>Z11</f>
        <v>Connecticut</v>
      </c>
      <c r="AE11" s="13">
        <f>RANK(AC11,AC:AC,0)</f>
        <v>10</v>
      </c>
    </row>
    <row r="12" spans="1:35" x14ac:dyDescent="0.25">
      <c r="A12">
        <v>1</v>
      </c>
      <c r="B12">
        <v>1</v>
      </c>
      <c r="C12">
        <v>1</v>
      </c>
      <c r="D12" t="s">
        <v>83</v>
      </c>
      <c r="E12">
        <v>69.532106584151904</v>
      </c>
      <c r="F12">
        <v>114.223696685782</v>
      </c>
      <c r="G12">
        <v>91.092282022294697</v>
      </c>
      <c r="H12">
        <f>(F12-G12)/E12</f>
        <v>0.33267242716848061</v>
      </c>
      <c r="I12" s="13">
        <f>RANK(H12,H:H,0)</f>
        <v>9</v>
      </c>
      <c r="J12">
        <f>(F12^2)*E12</f>
        <v>907189.07177867671</v>
      </c>
      <c r="K12" s="13">
        <f>RANK(J12,J:J,0)</f>
        <v>10</v>
      </c>
      <c r="L12">
        <f>N12*(0.98)</f>
        <v>0.88562599999999991</v>
      </c>
      <c r="M12" s="13">
        <f>RANK(L12,L:L,0)</f>
        <v>14</v>
      </c>
      <c r="N12">
        <v>0.90369999999999995</v>
      </c>
      <c r="O12" s="15">
        <f>(N12+L12)/2</f>
        <v>0.89466299999999999</v>
      </c>
      <c r="P12" s="13">
        <f t="shared" si="0"/>
        <v>14</v>
      </c>
      <c r="Q12" s="15">
        <f>1.01*L12</f>
        <v>0.89448225999999997</v>
      </c>
      <c r="R12" s="13">
        <f>RANK(Q12,Q:Q,0)</f>
        <v>14</v>
      </c>
      <c r="S12" s="15">
        <f t="shared" si="1"/>
        <v>0.84992984999999999</v>
      </c>
      <c r="T12" s="13">
        <f>RANK(S12,S:S,0)</f>
        <v>14</v>
      </c>
      <c r="U12">
        <f>(((I12+K12+P12+R12+T12)/5))</f>
        <v>12.2</v>
      </c>
      <c r="V12">
        <f>IF(C12=1,(U12/L12),REF)</f>
        <v>13.775566661322049</v>
      </c>
      <c r="W12" s="13">
        <f>RANK(V12,V:V,1)</f>
        <v>11</v>
      </c>
      <c r="X12">
        <f>IF(A12=1,(U12/N12),REF)</f>
        <v>13.500055328095607</v>
      </c>
      <c r="Y12" s="13">
        <f>RANK(X12,X:X,1)</f>
        <v>11</v>
      </c>
      <c r="Z12" t="str">
        <f>D12</f>
        <v>Creighton</v>
      </c>
      <c r="AA12">
        <f>(N12*(($AI$2)/((V12)))^(1/10))</f>
        <v>0.7238198482280761</v>
      </c>
      <c r="AB12">
        <f>(N12*(($AH$2)/((X12)))^(1/8))</f>
        <v>0.68474999752839361</v>
      </c>
      <c r="AC12">
        <f>((AA12+AB12)/2)^(1/2.5)</f>
        <v>0.86915925000688987</v>
      </c>
      <c r="AD12" t="str">
        <f>Z12</f>
        <v>Creighton</v>
      </c>
      <c r="AE12" s="13">
        <f>RANK(AC12,AC:AC,0)</f>
        <v>11</v>
      </c>
    </row>
    <row r="13" spans="1:35" x14ac:dyDescent="0.25">
      <c r="A13">
        <v>1</v>
      </c>
      <c r="B13">
        <v>1</v>
      </c>
      <c r="C13">
        <v>1</v>
      </c>
      <c r="D13" t="s">
        <v>318</v>
      </c>
      <c r="E13">
        <v>71.199959823122001</v>
      </c>
      <c r="F13">
        <v>112.618336820374</v>
      </c>
      <c r="G13">
        <v>91.105894250454298</v>
      </c>
      <c r="H13">
        <f>(F13-G13)/E13</f>
        <v>0.30214121782318182</v>
      </c>
      <c r="I13" s="13">
        <f>RANK(H13,H:H,0)</f>
        <v>16</v>
      </c>
      <c r="J13">
        <f>(F13^2)*E13</f>
        <v>903021.24336001335</v>
      </c>
      <c r="K13" s="13">
        <f>RANK(J13,J:J,0)</f>
        <v>11</v>
      </c>
      <c r="L13">
        <f>N13*(0.98)</f>
        <v>0.88758599999999999</v>
      </c>
      <c r="M13" s="13">
        <f>RANK(L13,L:L,0)</f>
        <v>12</v>
      </c>
      <c r="N13">
        <v>0.90569999999999995</v>
      </c>
      <c r="O13" s="15">
        <f>(N13+L13)/2</f>
        <v>0.89664299999999997</v>
      </c>
      <c r="P13" s="13">
        <f t="shared" si="0"/>
        <v>12</v>
      </c>
      <c r="Q13" s="15">
        <f>1.01*L13</f>
        <v>0.89646185999999994</v>
      </c>
      <c r="R13" s="13">
        <f>RANK(Q13,Q:Q,0)</f>
        <v>12</v>
      </c>
      <c r="S13" s="15">
        <f t="shared" si="1"/>
        <v>0.8518108499999999</v>
      </c>
      <c r="T13" s="13">
        <f>RANK(S13,S:S,0)</f>
        <v>12</v>
      </c>
      <c r="U13">
        <f>(((I13+K13+P13+R13+T13)/5))</f>
        <v>12.6</v>
      </c>
      <c r="V13">
        <f>IF(C13=1,(U13/L13),REF)</f>
        <v>14.195807504850235</v>
      </c>
      <c r="W13" s="13">
        <f>RANK(V13,V:V,1)</f>
        <v>12</v>
      </c>
      <c r="X13">
        <f>IF(A13=1,(U13/N13),REF)</f>
        <v>13.91189135475323</v>
      </c>
      <c r="Y13" s="13">
        <f>RANK(X13,X:X,1)</f>
        <v>12</v>
      </c>
      <c r="Z13" t="str">
        <f>D13</f>
        <v>Texas A&amp;M</v>
      </c>
      <c r="AA13">
        <f>(N13*(($AI$2)/((V13)))^(1/10))</f>
        <v>0.72324511753708942</v>
      </c>
      <c r="AB13">
        <f>(N13*(($AH$2)/((X13)))^(1/8))</f>
        <v>0.68369246916718329</v>
      </c>
      <c r="AC13">
        <f>((AA13+AB13)/2)^(1/2.5)</f>
        <v>0.86875623511631672</v>
      </c>
      <c r="AD13" t="str">
        <f>Z13</f>
        <v>Texas A&amp;M</v>
      </c>
      <c r="AE13" s="13">
        <f>RANK(AC13,AC:AC,0)</f>
        <v>12</v>
      </c>
    </row>
    <row r="14" spans="1:35" x14ac:dyDescent="0.25">
      <c r="A14">
        <v>1</v>
      </c>
      <c r="B14">
        <v>1</v>
      </c>
      <c r="C14">
        <v>1</v>
      </c>
      <c r="D14" t="s">
        <v>40</v>
      </c>
      <c r="E14">
        <v>70.704355801149006</v>
      </c>
      <c r="F14">
        <v>114.026843368725</v>
      </c>
      <c r="G14">
        <v>90.8269286809291</v>
      </c>
      <c r="H14">
        <f>(F14-G14)/E14</f>
        <v>0.32812567804229792</v>
      </c>
      <c r="I14" s="13">
        <f>RANK(H14,H:H,0)</f>
        <v>13</v>
      </c>
      <c r="J14">
        <f>(F14^2)*E14</f>
        <v>919306.58996417606</v>
      </c>
      <c r="K14" s="13">
        <f>RANK(J14,J:J,0)</f>
        <v>7</v>
      </c>
      <c r="L14">
        <f>N14*(0.98)</f>
        <v>0.88337199999999994</v>
      </c>
      <c r="M14" s="13">
        <f>RANK(L14,L:L,0)</f>
        <v>15</v>
      </c>
      <c r="N14">
        <v>0.90139999999999998</v>
      </c>
      <c r="O14" s="15">
        <f>(N14+L14)/2</f>
        <v>0.8923859999999999</v>
      </c>
      <c r="P14" s="13">
        <f t="shared" si="0"/>
        <v>15</v>
      </c>
      <c r="Q14" s="15">
        <f>1.01*L14</f>
        <v>0.89220571999999998</v>
      </c>
      <c r="R14" s="13">
        <f>RANK(Q14,Q:Q,0)</f>
        <v>15</v>
      </c>
      <c r="S14" s="15">
        <f t="shared" si="1"/>
        <v>0.84776669999999987</v>
      </c>
      <c r="T14" s="13">
        <f>RANK(S14,S:S,0)</f>
        <v>15</v>
      </c>
      <c r="U14">
        <f>(((I14+K14+P14+R14+T14)/5))</f>
        <v>13</v>
      </c>
      <c r="V14">
        <f>IF(C14=1,(U14/L14),REF)</f>
        <v>14.716336945250699</v>
      </c>
      <c r="W14" s="13">
        <f>RANK(V14,V:V,1)</f>
        <v>13</v>
      </c>
      <c r="X14">
        <f>IF(A14=1,(U14/N14),REF)</f>
        <v>14.422010206345686</v>
      </c>
      <c r="Y14" s="13">
        <f>RANK(X14,X:X,1)</f>
        <v>13</v>
      </c>
      <c r="Z14" t="str">
        <f>D14</f>
        <v>Baylor</v>
      </c>
      <c r="AA14">
        <f>(N14*(($AI$2)/((V14)))^(1/10))</f>
        <v>0.71722386909204705</v>
      </c>
      <c r="AB14">
        <f>(N14*(($AH$2)/((X14)))^(1/8))</f>
        <v>0.67739038756029679</v>
      </c>
      <c r="AC14">
        <f>((AA14+AB14)/2)^(1/2.5)</f>
        <v>0.86570443407388642</v>
      </c>
      <c r="AD14" t="str">
        <f>Z14</f>
        <v>Baylor</v>
      </c>
      <c r="AE14" s="13">
        <f>RANK(AC14,AC:AC,0)</f>
        <v>13</v>
      </c>
    </row>
    <row r="15" spans="1:35" x14ac:dyDescent="0.25">
      <c r="A15">
        <v>1</v>
      </c>
      <c r="B15">
        <v>1</v>
      </c>
      <c r="C15">
        <v>1</v>
      </c>
      <c r="D15" t="s">
        <v>317</v>
      </c>
      <c r="E15">
        <v>71.635586895114102</v>
      </c>
      <c r="F15">
        <v>109.822859552229</v>
      </c>
      <c r="G15">
        <v>89.769007334257907</v>
      </c>
      <c r="H15">
        <f>(F15-G15)/E15</f>
        <v>0.2799425967896812</v>
      </c>
      <c r="I15" s="13">
        <f>RANK(H15,H:H,0)</f>
        <v>18</v>
      </c>
      <c r="J15">
        <f>(F15^2)*E15</f>
        <v>864001.14607864374</v>
      </c>
      <c r="K15" s="13">
        <f>RANK(J15,J:J,0)</f>
        <v>25</v>
      </c>
      <c r="L15">
        <f>N15*(0.98)</f>
        <v>0.88925199999999993</v>
      </c>
      <c r="M15" s="13">
        <f>RANK(L15,L:L,0)</f>
        <v>11</v>
      </c>
      <c r="N15">
        <v>0.90739999999999998</v>
      </c>
      <c r="O15" s="15">
        <f>(N15+L15)/2</f>
        <v>0.89832599999999996</v>
      </c>
      <c r="P15" s="13">
        <f t="shared" si="0"/>
        <v>11</v>
      </c>
      <c r="Q15" s="15">
        <f>1.01*L15</f>
        <v>0.89814451999999989</v>
      </c>
      <c r="R15" s="13">
        <f>RANK(Q15,Q:Q,0)</f>
        <v>11</v>
      </c>
      <c r="S15" s="15">
        <f t="shared" si="1"/>
        <v>0.85340969999999994</v>
      </c>
      <c r="T15" s="13">
        <f>RANK(S15,S:S,0)</f>
        <v>11</v>
      </c>
      <c r="U15">
        <f>(((I15+K15+P15+R15+T15)/5))</f>
        <v>15.2</v>
      </c>
      <c r="V15">
        <f>IF(C15=1,(U15/L15),REF)</f>
        <v>17.093017502350289</v>
      </c>
      <c r="W15" s="13">
        <f>RANK(V15,V:V,1)</f>
        <v>15</v>
      </c>
      <c r="X15">
        <f>IF(A15=1,(U15/N15),REF)</f>
        <v>16.751157152303282</v>
      </c>
      <c r="Y15" s="13">
        <f>RANK(X15,X:X,1)</f>
        <v>15</v>
      </c>
      <c r="Z15" t="str">
        <f>D15</f>
        <v>Texas</v>
      </c>
      <c r="AA15">
        <f>(N15*(($AI$2)/((V15)))^(1/10))</f>
        <v>0.71126928389249688</v>
      </c>
      <c r="AB15">
        <f>(N15*(($AH$2)/((X15)))^(1/8))</f>
        <v>0.66925692542231308</v>
      </c>
      <c r="AC15">
        <f>((AA15+AB15)/2)^(1/2.5)</f>
        <v>0.86219572304992331</v>
      </c>
      <c r="AD15" t="str">
        <f>Z15</f>
        <v>Texas</v>
      </c>
      <c r="AE15" s="13">
        <f>RANK(AC15,AC:AC,0)</f>
        <v>15</v>
      </c>
    </row>
    <row r="16" spans="1:35" x14ac:dyDescent="0.25">
      <c r="A16">
        <v>1</v>
      </c>
      <c r="B16">
        <v>1</v>
      </c>
      <c r="C16">
        <v>1</v>
      </c>
      <c r="D16" t="s">
        <v>313</v>
      </c>
      <c r="E16">
        <v>67.462209601389802</v>
      </c>
      <c r="F16">
        <v>109.619305558348</v>
      </c>
      <c r="G16">
        <v>87.470761785432202</v>
      </c>
      <c r="H16">
        <f>(F16-G16)/E16</f>
        <v>0.32831038152743092</v>
      </c>
      <c r="I16" s="13">
        <f>RANK(H16,H:H,0)</f>
        <v>12</v>
      </c>
      <c r="J16">
        <f>(F16^2)*E16</f>
        <v>810652.36594963016</v>
      </c>
      <c r="K16" s="13">
        <f>RANK(J16,J:J,0)</f>
        <v>62</v>
      </c>
      <c r="L16">
        <f>N16*(0.98)</f>
        <v>0.90356000000000003</v>
      </c>
      <c r="M16" s="13">
        <f>RANK(L16,L:L,0)</f>
        <v>6</v>
      </c>
      <c r="N16">
        <v>0.92200000000000004</v>
      </c>
      <c r="O16" s="15">
        <f>(N16+L16)/2</f>
        <v>0.91278000000000004</v>
      </c>
      <c r="P16" s="13">
        <f t="shared" si="0"/>
        <v>6</v>
      </c>
      <c r="Q16" s="15">
        <f>1.01*L16</f>
        <v>0.91259560000000006</v>
      </c>
      <c r="R16" s="13">
        <f>RANK(Q16,Q:Q,0)</f>
        <v>6</v>
      </c>
      <c r="S16" s="15">
        <f t="shared" si="1"/>
        <v>0.86714099999999994</v>
      </c>
      <c r="T16" s="13">
        <f>RANK(S16,S:S,0)</f>
        <v>6</v>
      </c>
      <c r="U16">
        <f>(((I16+K16+P16+R16+T16)/5))</f>
        <v>18.399999999999999</v>
      </c>
      <c r="V16">
        <f>IF(C16=1,(U16/L16),REF)</f>
        <v>20.363893930674219</v>
      </c>
      <c r="W16" s="13">
        <f>RANK(V16,V:V,1)</f>
        <v>17</v>
      </c>
      <c r="X16">
        <f>IF(A16=1,(U16/N16),REF)</f>
        <v>19.956616052060735</v>
      </c>
      <c r="Y16" s="13">
        <f>RANK(X16,X:X,1)</f>
        <v>17</v>
      </c>
      <c r="Z16" t="str">
        <f>D16</f>
        <v>Tennessee</v>
      </c>
      <c r="AA16">
        <f>(N16*(($AI$2)/((V16)))^(1/10))</f>
        <v>0.71016945887893312</v>
      </c>
      <c r="AB16">
        <f>(N16*(($AH$2)/((X16)))^(1/8))</f>
        <v>0.66530342457812353</v>
      </c>
      <c r="AC16">
        <f>((AA16+AB16)/2)^(1/2.5)</f>
        <v>0.86093192964109411</v>
      </c>
      <c r="AD16" t="str">
        <f>Z16</f>
        <v>Tennessee</v>
      </c>
      <c r="AE16" s="13">
        <f>RANK(AC16,AC:AC,0)</f>
        <v>16</v>
      </c>
    </row>
    <row r="17" spans="1:31" x14ac:dyDescent="0.25">
      <c r="A17">
        <v>1</v>
      </c>
      <c r="B17">
        <v>1</v>
      </c>
      <c r="C17">
        <v>1</v>
      </c>
      <c r="D17" t="s">
        <v>302</v>
      </c>
      <c r="E17">
        <v>72.903537387712305</v>
      </c>
      <c r="F17">
        <v>110.151836944333</v>
      </c>
      <c r="G17">
        <v>90.431771958208103</v>
      </c>
      <c r="H17">
        <f>(F17-G17)/E17</f>
        <v>0.2704953105533211</v>
      </c>
      <c r="I17" s="13">
        <f>RANK(H17,H:H,0)</f>
        <v>20</v>
      </c>
      <c r="J17">
        <f>(F17^2)*E17</f>
        <v>884569.76221939886</v>
      </c>
      <c r="K17" s="13">
        <f>RANK(J17,J:J,0)</f>
        <v>15</v>
      </c>
      <c r="L17">
        <f>N17*(0.98)</f>
        <v>0.88141199999999997</v>
      </c>
      <c r="M17" s="13">
        <f>RANK(L17,L:L,0)</f>
        <v>16</v>
      </c>
      <c r="N17">
        <v>0.89939999999999998</v>
      </c>
      <c r="O17" s="15">
        <f>(N17+L17)/2</f>
        <v>0.89040600000000003</v>
      </c>
      <c r="P17" s="13">
        <f t="shared" si="0"/>
        <v>16</v>
      </c>
      <c r="Q17" s="15">
        <f>1.01*L17</f>
        <v>0.89022612000000001</v>
      </c>
      <c r="R17" s="13">
        <f>RANK(Q17,Q:Q,0)</f>
        <v>16</v>
      </c>
      <c r="S17" s="15">
        <f t="shared" si="1"/>
        <v>0.84588569999999996</v>
      </c>
      <c r="T17" s="13">
        <f>RANK(S17,S:S,0)</f>
        <v>16</v>
      </c>
      <c r="U17">
        <f>(((I17+K17+P17+R17+T17)/5))</f>
        <v>16.600000000000001</v>
      </c>
      <c r="V17">
        <f>IF(C17=1,(U17/L17),REF)</f>
        <v>18.833417289530892</v>
      </c>
      <c r="W17" s="13">
        <f>RANK(V17,V:V,1)</f>
        <v>16</v>
      </c>
      <c r="X17">
        <f>IF(A17=1,(U17/N17),REF)</f>
        <v>18.456748943740273</v>
      </c>
      <c r="Y17" s="13">
        <f>RANK(X17,X:X,1)</f>
        <v>16</v>
      </c>
      <c r="Z17" t="str">
        <f>D17</f>
        <v>St. John's</v>
      </c>
      <c r="AA17">
        <f>(N17*(($AI$2)/((V17)))^(1/10))</f>
        <v>0.69819562519502465</v>
      </c>
      <c r="AB17">
        <f>(N17*(($AH$2)/((X17)))^(1/8))</f>
        <v>0.6553649083154901</v>
      </c>
      <c r="AC17">
        <f>((AA17+AB17)/2)^(1/2.5)</f>
        <v>0.85541935969094451</v>
      </c>
      <c r="AD17" t="str">
        <f>Z17</f>
        <v>St. John's</v>
      </c>
      <c r="AE17" s="13">
        <f>RANK(AC17,AC:AC,0)</f>
        <v>17</v>
      </c>
    </row>
    <row r="18" spans="1:31" x14ac:dyDescent="0.25">
      <c r="A18">
        <v>1</v>
      </c>
      <c r="B18">
        <v>1</v>
      </c>
      <c r="C18">
        <v>1</v>
      </c>
      <c r="D18" t="s">
        <v>258</v>
      </c>
      <c r="E18">
        <v>71.093844216578702</v>
      </c>
      <c r="F18">
        <v>114.16069662755901</v>
      </c>
      <c r="G18">
        <v>90.758496363000305</v>
      </c>
      <c r="H18">
        <f>(F18-G18)/E18</f>
        <v>0.32917336968397376</v>
      </c>
      <c r="I18" s="13">
        <f>RANK(H18,H:H,0)</f>
        <v>11</v>
      </c>
      <c r="J18">
        <f>(F18^2)*E18</f>
        <v>926542.23067319253</v>
      </c>
      <c r="K18" s="13">
        <f>RANK(J18,J:J,0)</f>
        <v>6</v>
      </c>
      <c r="L18">
        <f>N18*(0.98)</f>
        <v>0.88062799999999997</v>
      </c>
      <c r="M18" s="13">
        <f>RANK(L18,L:L,0)</f>
        <v>17</v>
      </c>
      <c r="N18">
        <v>0.89859999999999995</v>
      </c>
      <c r="O18" s="15">
        <f>(N18+L18)/2</f>
        <v>0.8896139999999999</v>
      </c>
      <c r="P18" s="13">
        <f t="shared" si="0"/>
        <v>17</v>
      </c>
      <c r="Q18" s="15">
        <f>1.01*L18</f>
        <v>0.88943428000000002</v>
      </c>
      <c r="R18" s="13">
        <f>RANK(Q18,Q:Q,0)</f>
        <v>17</v>
      </c>
      <c r="S18" s="15">
        <f t="shared" si="1"/>
        <v>0.84513329999999987</v>
      </c>
      <c r="T18" s="13">
        <f>RANK(S18,S:S,0)</f>
        <v>17</v>
      </c>
      <c r="U18">
        <f>(((I18+K18+P18+R18+T18)/5))</f>
        <v>13.6</v>
      </c>
      <c r="V18">
        <f>IF(C18=1,(U18/L18),REF)</f>
        <v>15.443524393955222</v>
      </c>
      <c r="W18" s="13">
        <f>RANK(V18,V:V,1)</f>
        <v>14</v>
      </c>
      <c r="X18">
        <f>IF(A18=1,(U18/N18),REF)</f>
        <v>15.134653906076119</v>
      </c>
      <c r="Y18" s="13">
        <f>RANK(X18,X:X,1)</f>
        <v>14</v>
      </c>
      <c r="Z18" t="str">
        <f>D18</f>
        <v>Purdue</v>
      </c>
      <c r="AA18">
        <f>(N18*(($AI$2)/((V18)))^(1/10))</f>
        <v>0.71155573830355956</v>
      </c>
      <c r="AB18">
        <f>(N18*(($AH$2)/((X18)))^(1/8))</f>
        <v>0.67122720945541037</v>
      </c>
      <c r="AC18">
        <f>((AA18+AB18)/2)^(1/2.5)</f>
        <v>0.86275921741617689</v>
      </c>
      <c r="AD18" t="str">
        <f>Z18</f>
        <v>Purdue</v>
      </c>
      <c r="AE18" s="13">
        <f>RANK(AC18,AC:AC,0)</f>
        <v>14</v>
      </c>
    </row>
    <row r="19" spans="1:31" x14ac:dyDescent="0.25">
      <c r="A19">
        <v>1</v>
      </c>
      <c r="B19">
        <v>1</v>
      </c>
      <c r="C19">
        <v>1</v>
      </c>
      <c r="D19" t="s">
        <v>138</v>
      </c>
      <c r="E19">
        <v>69.518612698747205</v>
      </c>
      <c r="F19">
        <v>111.067092605738</v>
      </c>
      <c r="G19">
        <v>92.311898994549495</v>
      </c>
      <c r="H19">
        <f>(F19-G19)/E19</f>
        <v>0.26978664969139249</v>
      </c>
      <c r="I19" s="13">
        <f>RANK(H19,H:H,0)</f>
        <v>22</v>
      </c>
      <c r="J19">
        <f>(F19^2)*E19</f>
        <v>857574.58903544256</v>
      </c>
      <c r="K19" s="13">
        <f>RANK(J19,J:J,0)</f>
        <v>29</v>
      </c>
      <c r="L19">
        <f>N19*(0.98)</f>
        <v>0.87004400000000004</v>
      </c>
      <c r="M19" s="13">
        <f>RANK(L19,L:L,0)</f>
        <v>21</v>
      </c>
      <c r="N19">
        <v>0.88780000000000003</v>
      </c>
      <c r="O19" s="15">
        <f>(N19+L19)/2</f>
        <v>0.87892199999999998</v>
      </c>
      <c r="P19" s="13">
        <f t="shared" si="0"/>
        <v>21</v>
      </c>
      <c r="Q19" s="15">
        <f>1.01*L19</f>
        <v>0.87874444000000007</v>
      </c>
      <c r="R19" s="13">
        <f>RANK(Q19,Q:Q,0)</f>
        <v>21</v>
      </c>
      <c r="S19" s="15">
        <f t="shared" si="1"/>
        <v>0.83497589999999999</v>
      </c>
      <c r="T19" s="13">
        <f>RANK(S19,S:S,0)</f>
        <v>21</v>
      </c>
      <c r="U19">
        <f>(((I19+K19+P19+R19+T19)/5))</f>
        <v>22.8</v>
      </c>
      <c r="V19">
        <f>IF(C19=1,(U19/L19),REF)</f>
        <v>26.205571212490401</v>
      </c>
      <c r="W19" s="13">
        <f>RANK(V19,V:V,1)</f>
        <v>18</v>
      </c>
      <c r="X19">
        <f>IF(A19=1,(U19/N19),REF)</f>
        <v>25.681459788240595</v>
      </c>
      <c r="Y19" s="13">
        <f>RANK(X19,X:X,1)</f>
        <v>18</v>
      </c>
      <c r="Z19" t="str">
        <f>D19</f>
        <v>Illinois</v>
      </c>
      <c r="AA19">
        <f>(N19*(($AI$2)/((V19)))^(1/10))</f>
        <v>0.66679591502968005</v>
      </c>
      <c r="AB19">
        <f>(N19*(($AH$2)/((X19)))^(1/8))</f>
        <v>0.62074378216231307</v>
      </c>
      <c r="AC19">
        <f>((AA19+AB19)/2)^(1/2.5)</f>
        <v>0.83847912147180692</v>
      </c>
      <c r="AD19" t="str">
        <f>Z19</f>
        <v>Illinois</v>
      </c>
      <c r="AE19" s="13">
        <f>RANK(AC19,AC:AC,0)</f>
        <v>18</v>
      </c>
    </row>
    <row r="20" spans="1:31" x14ac:dyDescent="0.25">
      <c r="A20">
        <v>1</v>
      </c>
      <c r="B20">
        <v>1</v>
      </c>
      <c r="C20">
        <v>1</v>
      </c>
      <c r="D20" t="s">
        <v>323</v>
      </c>
      <c r="E20">
        <v>67.943904225135995</v>
      </c>
      <c r="F20">
        <v>110.799341670122</v>
      </c>
      <c r="G20">
        <v>88.777838269657707</v>
      </c>
      <c r="H20">
        <f>(F20-G20)/E20</f>
        <v>0.32411301133792358</v>
      </c>
      <c r="I20" s="13">
        <f>RANK(H20,H:H,0)</f>
        <v>14</v>
      </c>
      <c r="J20">
        <f>(F20^2)*E20</f>
        <v>834112.94033823744</v>
      </c>
      <c r="K20" s="13">
        <f>RANK(J20,J:J,0)</f>
        <v>43</v>
      </c>
      <c r="L20">
        <f>N20*(0.98)</f>
        <v>0.87190600000000007</v>
      </c>
      <c r="M20" s="13">
        <f>RANK(L20,L:L,0)</f>
        <v>20</v>
      </c>
      <c r="N20">
        <v>0.88970000000000005</v>
      </c>
      <c r="O20" s="15">
        <f>(N20+L20)/2</f>
        <v>0.880803</v>
      </c>
      <c r="P20" s="13">
        <f t="shared" si="0"/>
        <v>20</v>
      </c>
      <c r="Q20" s="15">
        <f>1.01*L20</f>
        <v>0.88062506000000007</v>
      </c>
      <c r="R20" s="13">
        <f>RANK(Q20,Q:Q,0)</f>
        <v>20</v>
      </c>
      <c r="S20" s="15">
        <f t="shared" si="1"/>
        <v>0.83676284999999995</v>
      </c>
      <c r="T20" s="13">
        <f>RANK(S20,S:S,0)</f>
        <v>20</v>
      </c>
      <c r="U20">
        <f>(((I20+K20+P20+R20+T20)/5))</f>
        <v>23.4</v>
      </c>
      <c r="V20">
        <f>IF(C20=1,(U20/L20),REF)</f>
        <v>26.837755446114599</v>
      </c>
      <c r="W20" s="13">
        <f>RANK(V20,V:V,1)</f>
        <v>19</v>
      </c>
      <c r="X20">
        <f>IF(A20=1,(U20/N20),REF)</f>
        <v>26.30100033719231</v>
      </c>
      <c r="Y20" s="13">
        <f>RANK(X20,X:X,1)</f>
        <v>19</v>
      </c>
      <c r="Z20" t="str">
        <f>D20</f>
        <v>Texas Tech</v>
      </c>
      <c r="AA20">
        <f>(N20*(($AI$2)/((V20)))^(1/10))</f>
        <v>0.66663194987011087</v>
      </c>
      <c r="AB20">
        <f>(N20*(($AH$2)/((X20)))^(1/8))</f>
        <v>0.62022141551908128</v>
      </c>
      <c r="AC20">
        <f>((AA20+AB20)/2)^(1/2.5)</f>
        <v>0.83830031007120442</v>
      </c>
      <c r="AD20" t="str">
        <f>Z20</f>
        <v>Texas Tech</v>
      </c>
      <c r="AE20" s="13">
        <f>RANK(AC20,AC:AC,0)</f>
        <v>19</v>
      </c>
    </row>
    <row r="21" spans="1:31" x14ac:dyDescent="0.25">
      <c r="A21">
        <v>1</v>
      </c>
      <c r="B21">
        <v>1</v>
      </c>
      <c r="C21">
        <v>1</v>
      </c>
      <c r="D21" t="s">
        <v>180</v>
      </c>
      <c r="E21">
        <v>71.032758427514693</v>
      </c>
      <c r="F21">
        <v>110.593384598957</v>
      </c>
      <c r="G21">
        <v>91.384920243061302</v>
      </c>
      <c r="H21">
        <f>(F21-G21)/E21</f>
        <v>0.27041698479859766</v>
      </c>
      <c r="I21" s="13">
        <f>RANK(H21,H:H,0)</f>
        <v>21</v>
      </c>
      <c r="J21">
        <f>(F21^2)*E21</f>
        <v>868794.33185429545</v>
      </c>
      <c r="K21" s="13">
        <f>RANK(J21,J:J,0)</f>
        <v>24</v>
      </c>
      <c r="L21">
        <f>N21*(0.98)</f>
        <v>0.86357600000000001</v>
      </c>
      <c r="M21" s="13">
        <f>RANK(L21,L:L,0)</f>
        <v>25</v>
      </c>
      <c r="N21">
        <v>0.88119999999999998</v>
      </c>
      <c r="O21" s="15">
        <f>(N21+L21)/2</f>
        <v>0.87238799999999994</v>
      </c>
      <c r="P21" s="13">
        <f t="shared" si="0"/>
        <v>25</v>
      </c>
      <c r="Q21" s="15">
        <f>1.01*L21</f>
        <v>0.87221176</v>
      </c>
      <c r="R21" s="13">
        <f>RANK(Q21,Q:Q,0)</f>
        <v>25</v>
      </c>
      <c r="S21" s="15">
        <f t="shared" si="1"/>
        <v>0.82876859999999986</v>
      </c>
      <c r="T21" s="13">
        <f>RANK(S21,S:S,0)</f>
        <v>25</v>
      </c>
      <c r="U21">
        <f>(((I21+K21+P21+R21+T21)/5))</f>
        <v>24</v>
      </c>
      <c r="V21">
        <f>IF(C21=1,(U21/L21),REF)</f>
        <v>27.791416157929355</v>
      </c>
      <c r="W21" s="13">
        <f>RANK(V21,V:V,1)</f>
        <v>20</v>
      </c>
      <c r="X21">
        <f>IF(A21=1,(U21/N21),REF)</f>
        <v>27.235587834770769</v>
      </c>
      <c r="Y21" s="13">
        <f>RANK(X21,X:X,1)</f>
        <v>20</v>
      </c>
      <c r="Z21" t="str">
        <f>D21</f>
        <v>Marquette</v>
      </c>
      <c r="AA21">
        <f>(N21*(($AI$2)/((V21)))^(1/10))</f>
        <v>0.65796163882644199</v>
      </c>
      <c r="AB21">
        <f>(N21*(($AH$2)/((X21)))^(1/8))</f>
        <v>0.61162058660400276</v>
      </c>
      <c r="AC21">
        <f>((AA21+AB21)/2)^(1/2.5)</f>
        <v>0.83378165435962759</v>
      </c>
      <c r="AD21" t="str">
        <f>Z21</f>
        <v>Marquette</v>
      </c>
      <c r="AE21" s="13">
        <f>RANK(AC21,AC:AC,0)</f>
        <v>20</v>
      </c>
    </row>
    <row r="22" spans="1:31" x14ac:dyDescent="0.25">
      <c r="A22">
        <v>1</v>
      </c>
      <c r="B22">
        <v>1</v>
      </c>
      <c r="C22">
        <v>1</v>
      </c>
      <c r="D22" t="s">
        <v>197</v>
      </c>
      <c r="E22">
        <v>69.609726393292604</v>
      </c>
      <c r="F22">
        <v>109.927148305326</v>
      </c>
      <c r="G22">
        <v>91.978173938255296</v>
      </c>
      <c r="H22">
        <f>(F22-G22)/E22</f>
        <v>0.25785152875992651</v>
      </c>
      <c r="I22" s="13">
        <f>RANK(H22,H:H,0)</f>
        <v>29</v>
      </c>
      <c r="J22">
        <f>(F22^2)*E22</f>
        <v>841162.39776599361</v>
      </c>
      <c r="K22" s="13">
        <f>RANK(J22,J:J,0)</f>
        <v>36</v>
      </c>
      <c r="L22">
        <f>N22*(0.98)</f>
        <v>0.86710399999999999</v>
      </c>
      <c r="M22" s="13">
        <f>RANK(L22,L:L,0)</f>
        <v>22</v>
      </c>
      <c r="N22">
        <v>0.88480000000000003</v>
      </c>
      <c r="O22" s="15">
        <f>(N22+L22)/2</f>
        <v>0.87595200000000006</v>
      </c>
      <c r="P22" s="13">
        <f t="shared" si="0"/>
        <v>22</v>
      </c>
      <c r="Q22" s="15">
        <f>1.01*L22</f>
        <v>0.87577503999999995</v>
      </c>
      <c r="R22" s="13">
        <f>RANK(Q22,Q:Q,0)</f>
        <v>22</v>
      </c>
      <c r="S22" s="15">
        <f t="shared" si="1"/>
        <v>0.83215440000000007</v>
      </c>
      <c r="T22" s="13">
        <f>RANK(S22,S:S,0)</f>
        <v>22</v>
      </c>
      <c r="U22">
        <f>(((I22+K22+P22+R22+T22)/5))</f>
        <v>26.2</v>
      </c>
      <c r="V22">
        <f>IF(C22=1,(U22/L22),REF)</f>
        <v>30.21552201350703</v>
      </c>
      <c r="W22" s="13">
        <f>RANK(V22,V:V,1)</f>
        <v>24</v>
      </c>
      <c r="X22">
        <f>IF(A22=1,(U22/N22),REF)</f>
        <v>29.611211573236886</v>
      </c>
      <c r="Y22" s="13">
        <f>RANK(X22,X:X,1)</f>
        <v>24</v>
      </c>
      <c r="Z22" t="str">
        <f>D22</f>
        <v>Mississippi St.</v>
      </c>
      <c r="AA22">
        <f>(N22*(($AI$2)/((V22)))^(1/10))</f>
        <v>0.65514775434706418</v>
      </c>
      <c r="AB22">
        <f>(N22*(($AH$2)/((X22)))^(1/8))</f>
        <v>0.60773296245477293</v>
      </c>
      <c r="AC22">
        <f>((AA22+AB22)/2)^(1/2.5)</f>
        <v>0.83201840717631736</v>
      </c>
      <c r="AD22" t="str">
        <f>Z22</f>
        <v>Mississippi St.</v>
      </c>
      <c r="AE22" s="13">
        <f>RANK(AC22,AC:AC,0)</f>
        <v>21</v>
      </c>
    </row>
    <row r="23" spans="1:31" x14ac:dyDescent="0.25">
      <c r="A23">
        <v>1</v>
      </c>
      <c r="B23">
        <v>1</v>
      </c>
      <c r="C23">
        <v>1</v>
      </c>
      <c r="D23" t="s">
        <v>337</v>
      </c>
      <c r="E23">
        <v>71.056855176826701</v>
      </c>
      <c r="F23">
        <v>109.862811978062</v>
      </c>
      <c r="G23">
        <v>91.498883683685904</v>
      </c>
      <c r="H23">
        <f>(F23-G23)/E23</f>
        <v>0.25843992460230636</v>
      </c>
      <c r="I23" s="13">
        <f>RANK(H23,H:H,0)</f>
        <v>28</v>
      </c>
      <c r="J23">
        <f>(F23^2)*E23</f>
        <v>857644.69209943211</v>
      </c>
      <c r="K23" s="13">
        <f>RANK(J23,J:J,0)</f>
        <v>28</v>
      </c>
      <c r="L23">
        <f>N23*(0.98)</f>
        <v>0.86416400000000004</v>
      </c>
      <c r="M23" s="13">
        <f>RANK(L23,L:L,0)</f>
        <v>24</v>
      </c>
      <c r="N23">
        <v>0.88180000000000003</v>
      </c>
      <c r="O23" s="15">
        <f>(N23+L23)/2</f>
        <v>0.87298200000000004</v>
      </c>
      <c r="P23" s="13">
        <f t="shared" si="0"/>
        <v>24</v>
      </c>
      <c r="Q23" s="15">
        <f>1.01*L23</f>
        <v>0.87280564000000005</v>
      </c>
      <c r="R23" s="13">
        <f>RANK(Q23,Q:Q,0)</f>
        <v>24</v>
      </c>
      <c r="S23" s="15">
        <f t="shared" si="1"/>
        <v>0.82933290000000004</v>
      </c>
      <c r="T23" s="13">
        <f>RANK(S23,S:S,0)</f>
        <v>24</v>
      </c>
      <c r="U23">
        <f>(((I23+K23+P23+R23+T23)/5))</f>
        <v>25.6</v>
      </c>
      <c r="V23">
        <f>IF(C23=1,(U23/L23),REF)</f>
        <v>29.62400655431145</v>
      </c>
      <c r="W23" s="13">
        <f>RANK(V23,V:V,1)</f>
        <v>22</v>
      </c>
      <c r="X23">
        <f>IF(A23=1,(U23/N23),REF)</f>
        <v>29.031526423225223</v>
      </c>
      <c r="Y23" s="13">
        <f>RANK(X23,X:X,1)</f>
        <v>22</v>
      </c>
      <c r="Z23" t="str">
        <f>D23</f>
        <v>UCLA</v>
      </c>
      <c r="AA23">
        <f>(N23*(($AI$2)/((V23)))^(1/10))</f>
        <v>0.65421857074271506</v>
      </c>
      <c r="AB23">
        <f>(N23*(($AH$2)/((X23)))^(1/8))</f>
        <v>0.60717105713676978</v>
      </c>
      <c r="AC23">
        <f>((AA23+AB23)/2)^(1/2.5)</f>
        <v>0.83162532075733731</v>
      </c>
      <c r="AD23" t="str">
        <f>Z23</f>
        <v>UCLA</v>
      </c>
      <c r="AE23" s="13">
        <f>RANK(AC23,AC:AC,0)</f>
        <v>22</v>
      </c>
    </row>
    <row r="24" spans="1:31" x14ac:dyDescent="0.25">
      <c r="A24">
        <v>1</v>
      </c>
      <c r="B24">
        <v>1</v>
      </c>
      <c r="C24">
        <v>1</v>
      </c>
      <c r="D24" t="s">
        <v>156</v>
      </c>
      <c r="E24">
        <v>72.605560903045003</v>
      </c>
      <c r="F24">
        <v>109.944815214491</v>
      </c>
      <c r="G24">
        <v>94.191265357711004</v>
      </c>
      <c r="H24">
        <f>(F24-G24)/E24</f>
        <v>0.21697442538618705</v>
      </c>
      <c r="I24" s="13">
        <f>RANK(H24,H:H,0)</f>
        <v>45</v>
      </c>
      <c r="J24">
        <f>(F24^2)*E24</f>
        <v>877646.02912981261</v>
      </c>
      <c r="K24" s="13">
        <f>RANK(J24,J:J,0)</f>
        <v>18</v>
      </c>
      <c r="L24">
        <f>N24*(0.98)</f>
        <v>0.8648499999999999</v>
      </c>
      <c r="M24" s="13">
        <f>RANK(L24,L:L,0)</f>
        <v>23</v>
      </c>
      <c r="N24">
        <v>0.88249999999999995</v>
      </c>
      <c r="O24" s="15">
        <f>(N24+L24)/2</f>
        <v>0.87367499999999998</v>
      </c>
      <c r="P24" s="13">
        <f t="shared" si="0"/>
        <v>23</v>
      </c>
      <c r="Q24" s="15">
        <f>1.01*L24</f>
        <v>0.87349849999999996</v>
      </c>
      <c r="R24" s="13">
        <f>RANK(Q24,Q:Q,0)</f>
        <v>23</v>
      </c>
      <c r="S24" s="15">
        <f t="shared" si="1"/>
        <v>0.82999124999999996</v>
      </c>
      <c r="T24" s="13">
        <f>RANK(S24,S:S,0)</f>
        <v>23</v>
      </c>
      <c r="U24">
        <f>(((I24+K24+P24+R24+T24)/5))</f>
        <v>26.4</v>
      </c>
      <c r="V24">
        <f>IF(C24=1,(U24/L24),REF)</f>
        <v>30.525524657455051</v>
      </c>
      <c r="W24" s="13">
        <f>RANK(V24,V:V,1)</f>
        <v>25</v>
      </c>
      <c r="X24">
        <f>IF(A24=1,(U24/N24),REF)</f>
        <v>29.915014164305948</v>
      </c>
      <c r="Y24" s="13">
        <f>RANK(X24,X:X,1)</f>
        <v>25</v>
      </c>
      <c r="Z24" t="str">
        <f>D24</f>
        <v>Kentucky</v>
      </c>
      <c r="AA24">
        <f>(N24*(($AI$2)/((V24)))^(1/10))</f>
        <v>0.65277806603183131</v>
      </c>
      <c r="AB24">
        <f>(N24*(($AH$2)/((X24)))^(1/8))</f>
        <v>0.60538027050586252</v>
      </c>
      <c r="AC24">
        <f>((AA24+AB24)/2)^(1/2.5)</f>
        <v>0.83077251790660112</v>
      </c>
      <c r="AD24" t="str">
        <f>Z24</f>
        <v>Kentucky</v>
      </c>
      <c r="AE24" s="13">
        <f>RANK(AC24,AC:AC,0)</f>
        <v>23</v>
      </c>
    </row>
    <row r="25" spans="1:31" x14ac:dyDescent="0.25">
      <c r="A25">
        <v>1</v>
      </c>
      <c r="B25">
        <v>1</v>
      </c>
      <c r="C25">
        <v>1</v>
      </c>
      <c r="D25" t="s">
        <v>55</v>
      </c>
      <c r="E25">
        <v>71.627408681263503</v>
      </c>
      <c r="F25">
        <v>110.88483754607699</v>
      </c>
      <c r="G25">
        <v>91.676106489909102</v>
      </c>
      <c r="H25">
        <f>(F25-G25)/E25</f>
        <v>0.268175708291295</v>
      </c>
      <c r="I25" s="13">
        <f>RANK(H25,H:H,0)</f>
        <v>23</v>
      </c>
      <c r="J25">
        <f>(F25^2)*E25</f>
        <v>880691.0213428156</v>
      </c>
      <c r="K25" s="13">
        <f>RANK(J25,J:J,0)</f>
        <v>17</v>
      </c>
      <c r="L25">
        <f>N25*(0.98)</f>
        <v>0.85632399999999997</v>
      </c>
      <c r="M25" s="13">
        <f>RANK(L25,L:L,0)</f>
        <v>28</v>
      </c>
      <c r="N25">
        <v>0.87380000000000002</v>
      </c>
      <c r="O25" s="15">
        <f>(N25+L25)/2</f>
        <v>0.865062</v>
      </c>
      <c r="P25" s="13">
        <f t="shared" si="0"/>
        <v>28</v>
      </c>
      <c r="Q25" s="15">
        <f>1.01*L25</f>
        <v>0.86488723999999995</v>
      </c>
      <c r="R25" s="13">
        <f>RANK(Q25,Q:Q,0)</f>
        <v>28</v>
      </c>
      <c r="S25" s="15">
        <f t="shared" si="1"/>
        <v>0.82180889999999995</v>
      </c>
      <c r="T25" s="13">
        <f>RANK(S25,S:S,0)</f>
        <v>28</v>
      </c>
      <c r="U25">
        <f>(((I25+K25+P25+R25+T25)/5))</f>
        <v>24.8</v>
      </c>
      <c r="V25">
        <f>IF(C25=1,(U25/L25),REF)</f>
        <v>28.961000742709537</v>
      </c>
      <c r="W25" s="13">
        <f>RANK(V25,V:V,1)</f>
        <v>21</v>
      </c>
      <c r="X25">
        <f>IF(A25=1,(U25/N25),REF)</f>
        <v>28.381780727855343</v>
      </c>
      <c r="Y25" s="13">
        <f>RANK(X25,X:X,1)</f>
        <v>21</v>
      </c>
      <c r="Z25" t="str">
        <f>D25</f>
        <v>BYU</v>
      </c>
      <c r="AA25">
        <f>(N25*(($AI$2)/((V25)))^(1/10))</f>
        <v>0.64975231695683466</v>
      </c>
      <c r="AB25">
        <f>(N25*(($AH$2)/((X25)))^(1/8))</f>
        <v>0.60336732281676497</v>
      </c>
      <c r="AC25">
        <f>((AA25+AB25)/2)^(1/2.5)</f>
        <v>0.82944007803442987</v>
      </c>
      <c r="AD25" t="str">
        <f>Z25</f>
        <v>BYU</v>
      </c>
      <c r="AE25" s="13">
        <f>RANK(AC25,AC:AC,0)</f>
        <v>24</v>
      </c>
    </row>
    <row r="26" spans="1:31" x14ac:dyDescent="0.25">
      <c r="A26">
        <v>1</v>
      </c>
      <c r="B26">
        <v>1</v>
      </c>
      <c r="C26">
        <v>1</v>
      </c>
      <c r="D26" t="s">
        <v>192</v>
      </c>
      <c r="E26">
        <v>69.767466158058397</v>
      </c>
      <c r="F26">
        <v>107.306046411689</v>
      </c>
      <c r="G26">
        <v>90.348327484450806</v>
      </c>
      <c r="H26">
        <f>(F26-G26)/E26</f>
        <v>0.2430605533074747</v>
      </c>
      <c r="I26" s="13">
        <f>RANK(H26,H:H,0)</f>
        <v>34</v>
      </c>
      <c r="J26">
        <f>(F26^2)*E26</f>
        <v>803343.60046333959</v>
      </c>
      <c r="K26" s="13">
        <f>RANK(J26,J:J,0)</f>
        <v>66</v>
      </c>
      <c r="L26">
        <f>N26*(0.98)</f>
        <v>0.87406200000000001</v>
      </c>
      <c r="M26" s="13">
        <f>RANK(L26,L:L,0)</f>
        <v>18</v>
      </c>
      <c r="N26">
        <v>0.89190000000000003</v>
      </c>
      <c r="O26" s="15">
        <f>(N26+L26)/2</f>
        <v>0.88298100000000002</v>
      </c>
      <c r="P26" s="13">
        <f t="shared" si="0"/>
        <v>18</v>
      </c>
      <c r="Q26" s="15">
        <f>1.01*L26</f>
        <v>0.88280261999999998</v>
      </c>
      <c r="R26" s="13">
        <f>RANK(Q26,Q:Q,0)</f>
        <v>18</v>
      </c>
      <c r="S26" s="15">
        <f t="shared" si="1"/>
        <v>0.83883194999999999</v>
      </c>
      <c r="T26" s="13">
        <f>RANK(S26,S:S,0)</f>
        <v>18</v>
      </c>
      <c r="U26">
        <f>(((I26+K26+P26+R26+T26)/5))</f>
        <v>30.8</v>
      </c>
      <c r="V26">
        <f>IF(C26=1,(U26/L26),REF)</f>
        <v>35.237774894687107</v>
      </c>
      <c r="W26" s="13">
        <f>RANK(V26,V:V,1)</f>
        <v>26</v>
      </c>
      <c r="X26">
        <f>IF(A26=1,(U26/N26),REF)</f>
        <v>34.533019396793364</v>
      </c>
      <c r="Y26" s="13">
        <f>RANK(X26,X:X,1)</f>
        <v>26</v>
      </c>
      <c r="Z26" t="str">
        <f>D26</f>
        <v>Michigan St.</v>
      </c>
      <c r="AA26">
        <f>(N26*(($AI$2)/((V26)))^(1/10))</f>
        <v>0.65032802414434165</v>
      </c>
      <c r="AB26">
        <f>(N26*(($AH$2)/((X26)))^(1/8))</f>
        <v>0.60094751753454134</v>
      </c>
      <c r="AC26">
        <f>((AA26+AB26)/2)^(1/2.5)</f>
        <v>0.82895161879199819</v>
      </c>
      <c r="AD26" t="str">
        <f>Z26</f>
        <v>Michigan St.</v>
      </c>
      <c r="AE26" s="13">
        <f>RANK(AC26,AC:AC,0)</f>
        <v>25</v>
      </c>
    </row>
    <row r="27" spans="1:31" x14ac:dyDescent="0.25">
      <c r="A27">
        <v>1</v>
      </c>
      <c r="B27">
        <v>1</v>
      </c>
      <c r="C27">
        <v>1</v>
      </c>
      <c r="D27" t="s">
        <v>72</v>
      </c>
      <c r="E27">
        <v>70.716228307080797</v>
      </c>
      <c r="F27">
        <v>110.121584362246</v>
      </c>
      <c r="G27">
        <v>89.900318690279803</v>
      </c>
      <c r="H27">
        <f>(F27-G27)/E27</f>
        <v>0.2859494370112135</v>
      </c>
      <c r="I27" s="13">
        <f>RANK(H27,H:H,0)</f>
        <v>17</v>
      </c>
      <c r="J27">
        <f>(F27^2)*E27</f>
        <v>857558.96515072172</v>
      </c>
      <c r="K27" s="13">
        <f>RANK(J27,J:J,0)</f>
        <v>30</v>
      </c>
      <c r="L27">
        <f>N27*(0.98)</f>
        <v>0.85642200000000002</v>
      </c>
      <c r="M27" s="13">
        <f>RANK(L27,L:L,0)</f>
        <v>27</v>
      </c>
      <c r="N27">
        <v>0.87390000000000001</v>
      </c>
      <c r="O27" s="15">
        <f>(N27+L27)/2</f>
        <v>0.86516100000000007</v>
      </c>
      <c r="P27" s="13">
        <f t="shared" si="0"/>
        <v>27</v>
      </c>
      <c r="Q27" s="15">
        <f>1.01*L27</f>
        <v>0.86498622000000003</v>
      </c>
      <c r="R27" s="13">
        <f>RANK(Q27,Q:Q,0)</f>
        <v>27</v>
      </c>
      <c r="S27" s="15">
        <f t="shared" si="1"/>
        <v>0.82190295000000002</v>
      </c>
      <c r="T27" s="13">
        <f>RANK(S27,S:S,0)</f>
        <v>27</v>
      </c>
      <c r="U27">
        <f>(((I27+K27+P27+R27+T27)/5))</f>
        <v>25.6</v>
      </c>
      <c r="V27">
        <f>IF(C27=1,(U27/L27),REF)</f>
        <v>29.891805675239546</v>
      </c>
      <c r="W27" s="13">
        <f>RANK(V27,V:V,1)</f>
        <v>23</v>
      </c>
      <c r="X27">
        <f>IF(A27=1,(U27/N27),REF)</f>
        <v>29.293969561734755</v>
      </c>
      <c r="Y27" s="13">
        <f>RANK(X27,X:X,1)</f>
        <v>23</v>
      </c>
      <c r="Z27" t="str">
        <f>D27</f>
        <v>Cincinnati</v>
      </c>
      <c r="AA27">
        <f>(N27*(($AI$2)/((V27)))^(1/10))</f>
        <v>0.64777424566488961</v>
      </c>
      <c r="AB27">
        <f>(N27*(($AH$2)/((X27)))^(1/8))</f>
        <v>0.60105492728169341</v>
      </c>
      <c r="AC27">
        <f>((AA27+AB27)/2)^(1/2.5)</f>
        <v>0.82830296486032751</v>
      </c>
      <c r="AD27" t="str">
        <f>Z27</f>
        <v>Cincinnati</v>
      </c>
      <c r="AE27" s="13">
        <f>RANK(AC27,AC:AC,0)</f>
        <v>26</v>
      </c>
    </row>
    <row r="28" spans="1:31" x14ac:dyDescent="0.25">
      <c r="A28">
        <v>1</v>
      </c>
      <c r="B28">
        <v>1</v>
      </c>
      <c r="C28">
        <v>1</v>
      </c>
      <c r="D28" t="s">
        <v>189</v>
      </c>
      <c r="E28">
        <v>72.595645778917202</v>
      </c>
      <c r="F28">
        <v>108.72429668677501</v>
      </c>
      <c r="G28">
        <v>94.638532601911194</v>
      </c>
      <c r="H28">
        <f>(F28-G28)/E28</f>
        <v>0.1940304261189521</v>
      </c>
      <c r="I28" s="13">
        <f>RANK(H28,H:H,0)</f>
        <v>55</v>
      </c>
      <c r="J28">
        <f>(F28^2)*E28</f>
        <v>858151.14616795315</v>
      </c>
      <c r="K28" s="13">
        <f>RANK(J28,J:J,0)</f>
        <v>26</v>
      </c>
      <c r="L28">
        <f>N28*(0.98)</f>
        <v>0.86181199999999991</v>
      </c>
      <c r="M28" s="13">
        <f>RANK(L28,L:L,0)</f>
        <v>26</v>
      </c>
      <c r="N28">
        <v>0.87939999999999996</v>
      </c>
      <c r="O28" s="15">
        <f>(N28+L28)/2</f>
        <v>0.87060599999999999</v>
      </c>
      <c r="P28" s="13">
        <f t="shared" si="0"/>
        <v>26</v>
      </c>
      <c r="Q28" s="15">
        <f>1.01*L28</f>
        <v>0.87043011999999986</v>
      </c>
      <c r="R28" s="13">
        <f>RANK(Q28,Q:Q,0)</f>
        <v>26</v>
      </c>
      <c r="S28" s="15">
        <f t="shared" si="1"/>
        <v>0.82707569999999997</v>
      </c>
      <c r="T28" s="13">
        <f>RANK(S28,S:S,0)</f>
        <v>26</v>
      </c>
      <c r="U28">
        <f>(((I28+K28+P28+R28+T28)/5))</f>
        <v>31.8</v>
      </c>
      <c r="V28">
        <f>IF(C28=1,(U28/L28),REF)</f>
        <v>36.898998853578277</v>
      </c>
      <c r="W28" s="13">
        <f>RANK(V28,V:V,1)</f>
        <v>27</v>
      </c>
      <c r="X28">
        <f>IF(A28=1,(U28/N28),REF)</f>
        <v>36.161018876506709</v>
      </c>
      <c r="Y28" s="13">
        <f>RANK(X28,X:X,1)</f>
        <v>27</v>
      </c>
      <c r="Z28" t="str">
        <f>D28</f>
        <v>Miami FL</v>
      </c>
      <c r="AA28">
        <f>(N28*(($AI$2)/((V28)))^(1/10))</f>
        <v>0.63826665465210985</v>
      </c>
      <c r="AB28">
        <f>(N28*(($AH$2)/((X28)))^(1/8))</f>
        <v>0.58912313725012466</v>
      </c>
      <c r="AC28">
        <f>((AA28+AB28)/2)^(1/2.5)</f>
        <v>0.8225854142783765</v>
      </c>
      <c r="AD28" t="str">
        <f>Z28</f>
        <v>Miami FL</v>
      </c>
      <c r="AE28" s="13">
        <f>RANK(AC28,AC:AC,0)</f>
        <v>27</v>
      </c>
    </row>
    <row r="29" spans="1:31" x14ac:dyDescent="0.25">
      <c r="A29">
        <v>1</v>
      </c>
      <c r="B29">
        <v>1</v>
      </c>
      <c r="C29">
        <v>1</v>
      </c>
      <c r="D29" t="s">
        <v>268</v>
      </c>
      <c r="E29">
        <v>74.353119968694998</v>
      </c>
      <c r="F29">
        <v>102.766707626163</v>
      </c>
      <c r="G29">
        <v>90.326746473170004</v>
      </c>
      <c r="H29">
        <f>(F29-G29)/E29</f>
        <v>0.16730920179584405</v>
      </c>
      <c r="I29" s="13">
        <f>RANK(H29,H:H,0)</f>
        <v>68</v>
      </c>
      <c r="J29">
        <f>(F29^2)*E29</f>
        <v>785243.01717400679</v>
      </c>
      <c r="K29" s="13">
        <f>RANK(J29,J:J,0)</f>
        <v>86</v>
      </c>
      <c r="L29">
        <f>N29*(0.98)</f>
        <v>0.87347399999999997</v>
      </c>
      <c r="M29" s="13">
        <f>RANK(L29,L:L,0)</f>
        <v>19</v>
      </c>
      <c r="N29">
        <v>0.89129999999999998</v>
      </c>
      <c r="O29" s="15">
        <f>(N29+L29)/2</f>
        <v>0.88238700000000003</v>
      </c>
      <c r="P29" s="13">
        <f t="shared" si="0"/>
        <v>19</v>
      </c>
      <c r="Q29" s="15">
        <f>1.01*L29</f>
        <v>0.88220873999999994</v>
      </c>
      <c r="R29" s="13">
        <f>RANK(Q29,Q:Q,0)</f>
        <v>19</v>
      </c>
      <c r="S29" s="15">
        <f t="shared" si="1"/>
        <v>0.83826765000000003</v>
      </c>
      <c r="T29" s="13">
        <f>RANK(S29,S:S,0)</f>
        <v>19</v>
      </c>
      <c r="U29">
        <f>(((I29+K29+P29+R29+T29)/5))</f>
        <v>42.2</v>
      </c>
      <c r="V29">
        <f>IF(C29=1,(U29/L29),REF)</f>
        <v>48.312829002351535</v>
      </c>
      <c r="W29" s="13">
        <f>RANK(V29,V:V,1)</f>
        <v>42</v>
      </c>
      <c r="X29">
        <f>IF(A29=1,(U29/N29),REF)</f>
        <v>47.346572422304504</v>
      </c>
      <c r="Y29" s="13">
        <f>RANK(X29,X:X,1)</f>
        <v>42</v>
      </c>
      <c r="Z29" t="str">
        <f>D29</f>
        <v>Rutgers</v>
      </c>
      <c r="AA29">
        <f>(N29*(($AI$2)/((V29)))^(1/10))</f>
        <v>0.62970162288709408</v>
      </c>
      <c r="AB29">
        <f>(N29*(($AH$2)/((X29)))^(1/8))</f>
        <v>0.57731459782775429</v>
      </c>
      <c r="AC29">
        <f>((AA29+AB29)/2)^(1/2.5)</f>
        <v>0.81709630077207185</v>
      </c>
      <c r="AD29" t="str">
        <f>Z29</f>
        <v>Rutgers</v>
      </c>
      <c r="AE29" s="13">
        <f>RANK(AC29,AC:AC,0)</f>
        <v>28</v>
      </c>
    </row>
    <row r="30" spans="1:31" x14ac:dyDescent="0.25">
      <c r="A30">
        <v>1</v>
      </c>
      <c r="B30">
        <v>1</v>
      </c>
      <c r="C30">
        <v>1</v>
      </c>
      <c r="D30" t="s">
        <v>142</v>
      </c>
      <c r="E30">
        <v>72.729560008899</v>
      </c>
      <c r="F30">
        <v>108.128952895716</v>
      </c>
      <c r="G30">
        <v>91.921249236017303</v>
      </c>
      <c r="H30">
        <f>(F30-G30)/E30</f>
        <v>0.22284891669515891</v>
      </c>
      <c r="I30" s="13">
        <f>RANK(H30,H:H,0)</f>
        <v>41</v>
      </c>
      <c r="J30">
        <f>(F30^2)*E30</f>
        <v>850344.59382402839</v>
      </c>
      <c r="K30" s="13">
        <f>RANK(J30,J:J,0)</f>
        <v>32</v>
      </c>
      <c r="L30">
        <f>N30*(0.98)</f>
        <v>0.85034600000000005</v>
      </c>
      <c r="M30" s="13">
        <f>RANK(L30,L:L,0)</f>
        <v>30</v>
      </c>
      <c r="N30">
        <v>0.86770000000000003</v>
      </c>
      <c r="O30" s="15">
        <f>(N30+L30)/2</f>
        <v>0.85902300000000009</v>
      </c>
      <c r="P30" s="13">
        <f t="shared" si="0"/>
        <v>30</v>
      </c>
      <c r="Q30" s="15">
        <f>1.01*L30</f>
        <v>0.85884946000000006</v>
      </c>
      <c r="R30" s="13">
        <f>RANK(Q30,Q:Q,0)</f>
        <v>30</v>
      </c>
      <c r="S30" s="15">
        <f t="shared" si="1"/>
        <v>0.81607185000000004</v>
      </c>
      <c r="T30" s="13">
        <f>RANK(S30,S:S,0)</f>
        <v>30</v>
      </c>
      <c r="U30">
        <f>(((I30+K30+P30+R30+T30)/5))</f>
        <v>32.6</v>
      </c>
      <c r="V30">
        <f>IF(C30=1,(U30/L30),REF)</f>
        <v>38.337335625733523</v>
      </c>
      <c r="W30" s="13">
        <f>RANK(V30,V:V,1)</f>
        <v>30</v>
      </c>
      <c r="X30">
        <f>IF(A30=1,(U30/N30),REF)</f>
        <v>37.570588913218856</v>
      </c>
      <c r="Y30" s="13">
        <f>RANK(X30,X:X,1)</f>
        <v>30</v>
      </c>
      <c r="Z30" t="str">
        <f>D30</f>
        <v>Indiana</v>
      </c>
      <c r="AA30">
        <f>(N30*(($AI$2)/((V30)))^(1/10))</f>
        <v>0.62737117042106816</v>
      </c>
      <c r="AB30">
        <f>(N30*(($AH$2)/((X30)))^(1/8))</f>
        <v>0.57851323330920623</v>
      </c>
      <c r="AC30">
        <f>((AA30+AB30)/2)^(1/2.5)</f>
        <v>0.81678973860943271</v>
      </c>
      <c r="AD30" t="str">
        <f>Z30</f>
        <v>Indiana</v>
      </c>
      <c r="AE30" s="13">
        <f>RANK(AC30,AC:AC,0)</f>
        <v>29</v>
      </c>
    </row>
    <row r="31" spans="1:31" x14ac:dyDescent="0.25">
      <c r="A31">
        <v>1</v>
      </c>
      <c r="B31">
        <v>1</v>
      </c>
      <c r="C31">
        <v>1</v>
      </c>
      <c r="D31" t="s">
        <v>33</v>
      </c>
      <c r="E31">
        <v>73.237281325799302</v>
      </c>
      <c r="F31">
        <v>109.192291065768</v>
      </c>
      <c r="G31">
        <v>90.783009943125194</v>
      </c>
      <c r="H31">
        <f>(F31-G31)/E31</f>
        <v>0.25136488943040231</v>
      </c>
      <c r="I31" s="13">
        <f>RANK(H31,H:H,0)</f>
        <v>33</v>
      </c>
      <c r="J31">
        <f>(F31^2)*E31</f>
        <v>873204.91416670068</v>
      </c>
      <c r="K31" s="13">
        <f>RANK(J31,J:J,0)</f>
        <v>22</v>
      </c>
      <c r="L31">
        <f>N31*(0.98)</f>
        <v>0.83976200000000001</v>
      </c>
      <c r="M31" s="13">
        <f>RANK(L31,L:L,0)</f>
        <v>35</v>
      </c>
      <c r="N31">
        <v>0.8569</v>
      </c>
      <c r="O31" s="15">
        <f>(N31+L31)/2</f>
        <v>0.84833099999999995</v>
      </c>
      <c r="P31" s="13">
        <f t="shared" si="0"/>
        <v>35</v>
      </c>
      <c r="Q31" s="15">
        <f>1.01*L31</f>
        <v>0.84815962</v>
      </c>
      <c r="R31" s="13">
        <f>RANK(Q31,Q:Q,0)</f>
        <v>35</v>
      </c>
      <c r="S31" s="15">
        <f t="shared" si="1"/>
        <v>0.80591444999999995</v>
      </c>
      <c r="T31" s="13">
        <f>RANK(S31,S:S,0)</f>
        <v>35</v>
      </c>
      <c r="U31">
        <f>(((I31+K31+P31+R31+T31)/5))</f>
        <v>32</v>
      </c>
      <c r="V31">
        <f>IF(C31=1,(U31/L31),REF)</f>
        <v>38.10603480509954</v>
      </c>
      <c r="W31" s="13">
        <f>RANK(V31,V:V,1)</f>
        <v>29</v>
      </c>
      <c r="X31">
        <f>IF(A31=1,(U31/N31),REF)</f>
        <v>37.343914108997552</v>
      </c>
      <c r="Y31" s="13">
        <f>RANK(X31,X:X,1)</f>
        <v>29</v>
      </c>
      <c r="Z31" t="str">
        <f>D31</f>
        <v>Arkansas</v>
      </c>
      <c r="AA31">
        <f>(N31*(($AI$2)/((V31)))^(1/10))</f>
        <v>0.61993751738313818</v>
      </c>
      <c r="AB31">
        <f>(N31*(($AH$2)/((X31)))^(1/8))</f>
        <v>0.57174498512343519</v>
      </c>
      <c r="AC31">
        <f>((AA31+AB31)/2)^(1/2.5)</f>
        <v>0.81292827029877746</v>
      </c>
      <c r="AD31" t="str">
        <f>Z31</f>
        <v>Arkansas</v>
      </c>
      <c r="AE31" s="13">
        <f>RANK(AC31,AC:AC,0)</f>
        <v>30</v>
      </c>
    </row>
    <row r="32" spans="1:31" x14ac:dyDescent="0.25">
      <c r="A32">
        <v>1</v>
      </c>
      <c r="B32">
        <v>1</v>
      </c>
      <c r="C32">
        <v>1</v>
      </c>
      <c r="D32" t="s">
        <v>240</v>
      </c>
      <c r="E32">
        <v>68.988035460010906</v>
      </c>
      <c r="F32">
        <v>110.387030301976</v>
      </c>
      <c r="G32">
        <v>92.381207715722198</v>
      </c>
      <c r="H32">
        <f>(F32-G32)/E32</f>
        <v>0.26099920756101136</v>
      </c>
      <c r="I32" s="13">
        <f>RANK(H32,H:H,0)</f>
        <v>25</v>
      </c>
      <c r="J32">
        <f>(F32^2)*E32</f>
        <v>840639.66419660498</v>
      </c>
      <c r="K32" s="13">
        <f>RANK(J32,J:J,0)</f>
        <v>37</v>
      </c>
      <c r="L32">
        <f>N32*(0.98)</f>
        <v>0.84093799999999996</v>
      </c>
      <c r="M32" s="13">
        <f>RANK(L32,L:L,0)</f>
        <v>34</v>
      </c>
      <c r="N32">
        <v>0.85809999999999997</v>
      </c>
      <c r="O32" s="15">
        <f>(N32+L32)/2</f>
        <v>0.84951899999999991</v>
      </c>
      <c r="P32" s="13">
        <f t="shared" si="0"/>
        <v>34</v>
      </c>
      <c r="Q32" s="15">
        <f>1.01*L32</f>
        <v>0.84934737999999999</v>
      </c>
      <c r="R32" s="13">
        <f>RANK(Q32,Q:Q,0)</f>
        <v>34</v>
      </c>
      <c r="S32" s="15">
        <f t="shared" si="1"/>
        <v>0.80704304999999987</v>
      </c>
      <c r="T32" s="13">
        <f>RANK(S32,S:S,0)</f>
        <v>34</v>
      </c>
      <c r="U32">
        <f>(((I32+K32+P32+R32+T32)/5))</f>
        <v>32.799999999999997</v>
      </c>
      <c r="V32">
        <f>IF(C32=1,(U32/L32),REF)</f>
        <v>39.004064508917423</v>
      </c>
      <c r="W32" s="13">
        <f>RANK(V32,V:V,1)</f>
        <v>31</v>
      </c>
      <c r="X32">
        <f>IF(A32=1,(U32/N32),REF)</f>
        <v>38.223983218739072</v>
      </c>
      <c r="Y32" s="13">
        <f>RANK(X32,X:X,1)</f>
        <v>31</v>
      </c>
      <c r="Z32" t="str">
        <f>D32</f>
        <v>Ohio St.</v>
      </c>
      <c r="AA32">
        <f>(N32*(($AI$2)/((V32)))^(1/10))</f>
        <v>0.61936130394604139</v>
      </c>
      <c r="AB32">
        <f>(N32*(($AH$2)/((X32)))^(1/8))</f>
        <v>0.57088102731035728</v>
      </c>
      <c r="AC32">
        <f>((AA32+AB32)/2)^(1/2.5)</f>
        <v>0.81253515194418258</v>
      </c>
      <c r="AD32" t="str">
        <f>Z32</f>
        <v>Ohio St.</v>
      </c>
      <c r="AE32" s="13">
        <f>RANK(AC32,AC:AC,0)</f>
        <v>31</v>
      </c>
    </row>
    <row r="33" spans="1:31" x14ac:dyDescent="0.25">
      <c r="A33">
        <v>1</v>
      </c>
      <c r="B33">
        <v>1</v>
      </c>
      <c r="C33">
        <v>1</v>
      </c>
      <c r="D33" t="s">
        <v>107</v>
      </c>
      <c r="E33">
        <v>71.351246717622999</v>
      </c>
      <c r="F33">
        <v>110.64297361089599</v>
      </c>
      <c r="G33">
        <v>92.308986773586994</v>
      </c>
      <c r="H33">
        <f>(F33-G33)/E33</f>
        <v>0.25695398021378507</v>
      </c>
      <c r="I33" s="13">
        <f>RANK(H33,H:H,0)</f>
        <v>30</v>
      </c>
      <c r="J33">
        <f>(F33^2)*E33</f>
        <v>873472.51608715998</v>
      </c>
      <c r="K33" s="13">
        <f>RANK(J33,J:J,0)</f>
        <v>21</v>
      </c>
      <c r="L33">
        <f>N33*(0.98)</f>
        <v>0.83819399999999988</v>
      </c>
      <c r="M33" s="13">
        <f>RANK(L33,L:L,0)</f>
        <v>36</v>
      </c>
      <c r="N33">
        <v>0.85529999999999995</v>
      </c>
      <c r="O33" s="15">
        <f>(N33+L33)/2</f>
        <v>0.84674699999999992</v>
      </c>
      <c r="P33" s="13">
        <f t="shared" si="0"/>
        <v>36</v>
      </c>
      <c r="Q33" s="15">
        <f>1.01*L33</f>
        <v>0.84657593999999992</v>
      </c>
      <c r="R33" s="13">
        <f>RANK(Q33,Q:Q,0)</f>
        <v>36</v>
      </c>
      <c r="S33" s="15">
        <f t="shared" si="1"/>
        <v>0.80440964999999987</v>
      </c>
      <c r="T33" s="13">
        <f>RANK(S33,S:S,0)</f>
        <v>36</v>
      </c>
      <c r="U33">
        <f>(((I33+K33+P33+R33+T33)/5))</f>
        <v>31.8</v>
      </c>
      <c r="V33">
        <f>IF(C33=1,(U33/L33),REF)</f>
        <v>37.938711085977715</v>
      </c>
      <c r="W33" s="13">
        <f>RANK(V33,V:V,1)</f>
        <v>28</v>
      </c>
      <c r="X33">
        <f>IF(A33=1,(U33/N33),REF)</f>
        <v>37.17993686425816</v>
      </c>
      <c r="Y33" s="13">
        <f>RANK(X33,X:X,1)</f>
        <v>28</v>
      </c>
      <c r="Z33" t="str">
        <f>D33</f>
        <v>Florida</v>
      </c>
      <c r="AA33">
        <f>(N33*(($AI$2)/((V33)))^(1/10))</f>
        <v>0.61905233740340293</v>
      </c>
      <c r="AB33">
        <f>(N33*(($AH$2)/((X33)))^(1/8))</f>
        <v>0.57099143221526949</v>
      </c>
      <c r="AC33">
        <f>((AA33+AB33)/2)^(1/2.5)</f>
        <v>0.8124809289069006</v>
      </c>
      <c r="AD33" t="str">
        <f>Z33</f>
        <v>Florida</v>
      </c>
      <c r="AE33" s="13">
        <f>RANK(AC33,AC:AC,0)</f>
        <v>32</v>
      </c>
    </row>
    <row r="34" spans="1:31" x14ac:dyDescent="0.25">
      <c r="A34">
        <v>1</v>
      </c>
      <c r="B34">
        <v>1</v>
      </c>
      <c r="C34">
        <v>1</v>
      </c>
      <c r="D34" t="s">
        <v>191</v>
      </c>
      <c r="E34">
        <v>69.943302583349507</v>
      </c>
      <c r="F34">
        <v>109.72466360086401</v>
      </c>
      <c r="G34">
        <v>92.815545632838493</v>
      </c>
      <c r="H34">
        <f>(F34-G34)/E34</f>
        <v>0.24175464045146255</v>
      </c>
      <c r="I34" s="13">
        <f>RANK(H34,H:H,0)</f>
        <v>35</v>
      </c>
      <c r="J34">
        <f>(F34^2)*E34</f>
        <v>842082.51751264324</v>
      </c>
      <c r="K34" s="13">
        <f>RANK(J34,J:J,0)</f>
        <v>35</v>
      </c>
      <c r="L34">
        <f>N34*(0.98)</f>
        <v>0.84201599999999999</v>
      </c>
      <c r="M34" s="13">
        <f>RANK(L34,L:L,0)</f>
        <v>33</v>
      </c>
      <c r="N34">
        <v>0.85919999999999996</v>
      </c>
      <c r="O34" s="15">
        <f>(N34+L34)/2</f>
        <v>0.85060800000000003</v>
      </c>
      <c r="P34" s="13">
        <f t="shared" si="0"/>
        <v>33</v>
      </c>
      <c r="Q34" s="15">
        <f>1.01*L34</f>
        <v>0.85043616</v>
      </c>
      <c r="R34" s="13">
        <f>RANK(Q34,Q:Q,0)</f>
        <v>33</v>
      </c>
      <c r="S34" s="15">
        <f t="shared" si="1"/>
        <v>0.80807759999999995</v>
      </c>
      <c r="T34" s="13">
        <f>RANK(S34,S:S,0)</f>
        <v>33</v>
      </c>
      <c r="U34">
        <f>(((I34+K34+P34+R34+T34)/5))</f>
        <v>33.799999999999997</v>
      </c>
      <c r="V34">
        <f>IF(C34=1,(U34/L34),REF)</f>
        <v>40.141755026032754</v>
      </c>
      <c r="W34" s="13">
        <f>RANK(V34,V:V,1)</f>
        <v>32</v>
      </c>
      <c r="X34">
        <f>IF(A34=1,(U34/N34),REF)</f>
        <v>39.338919925512101</v>
      </c>
      <c r="Y34" s="13">
        <f>RANK(X34,X:X,1)</f>
        <v>32</v>
      </c>
      <c r="Z34" t="str">
        <f>D34</f>
        <v>Michigan</v>
      </c>
      <c r="AA34">
        <f>(N34*(($AI$2)/((V34)))^(1/10))</f>
        <v>0.61837480392385624</v>
      </c>
      <c r="AB34">
        <f>(N34*(($AH$2)/((X34)))^(1/8))</f>
        <v>0.56956220803444679</v>
      </c>
      <c r="AC34">
        <f>((AA34+AB34)/2)^(1/2.5)</f>
        <v>0.81190528273290596</v>
      </c>
      <c r="AD34" t="str">
        <f>Z34</f>
        <v>Michigan</v>
      </c>
      <c r="AE34" s="13">
        <f>RANK(AC34,AC:AC,0)</f>
        <v>33</v>
      </c>
    </row>
    <row r="35" spans="1:31" x14ac:dyDescent="0.25">
      <c r="A35">
        <v>1</v>
      </c>
      <c r="B35">
        <v>1</v>
      </c>
      <c r="C35">
        <v>1</v>
      </c>
      <c r="D35" t="s">
        <v>364</v>
      </c>
      <c r="E35">
        <v>68.3150122735629</v>
      </c>
      <c r="F35">
        <v>109.217621063905</v>
      </c>
      <c r="G35">
        <v>93.587926698899807</v>
      </c>
      <c r="H35">
        <f>(F35-G35)/E35</f>
        <v>0.22878857581723219</v>
      </c>
      <c r="I35" s="13">
        <f>RANK(H35,H:H,0)</f>
        <v>39</v>
      </c>
      <c r="J35">
        <f>(F35^2)*E35</f>
        <v>814894.85541997221</v>
      </c>
      <c r="K35" s="13">
        <f>RANK(J35,J:J,0)</f>
        <v>58</v>
      </c>
      <c r="L35">
        <f>N35*(0.98)</f>
        <v>0.84828800000000004</v>
      </c>
      <c r="M35" s="13">
        <f>RANK(L35,L:L,0)</f>
        <v>31</v>
      </c>
      <c r="N35">
        <v>0.86560000000000004</v>
      </c>
      <c r="O35" s="15">
        <f>(N35+L35)/2</f>
        <v>0.85694400000000004</v>
      </c>
      <c r="P35" s="13">
        <f t="shared" si="0"/>
        <v>31</v>
      </c>
      <c r="Q35" s="15">
        <f>1.01*L35</f>
        <v>0.85677088000000001</v>
      </c>
      <c r="R35" s="13">
        <f>RANK(Q35,Q:Q,0)</f>
        <v>31</v>
      </c>
      <c r="S35" s="15">
        <f t="shared" si="1"/>
        <v>0.81409679999999995</v>
      </c>
      <c r="T35" s="13">
        <f>RANK(S35,S:S,0)</f>
        <v>31</v>
      </c>
      <c r="U35">
        <f>(((I35+K35+P35+R35+T35)/5))</f>
        <v>38</v>
      </c>
      <c r="V35">
        <f>IF(C35=1,(U35/L35),REF)</f>
        <v>44.796106982534234</v>
      </c>
      <c r="W35" s="13">
        <f>RANK(V35,V:V,1)</f>
        <v>38</v>
      </c>
      <c r="X35">
        <f>IF(A35=1,(U35/N35),REF)</f>
        <v>43.900184842883547</v>
      </c>
      <c r="Y35" s="13">
        <f>RANK(X35,X:X,1)</f>
        <v>38</v>
      </c>
      <c r="Z35" t="str">
        <f>D35</f>
        <v>Wake Forest</v>
      </c>
      <c r="AA35">
        <f>(N35*(($AI$2)/((V35)))^(1/10))</f>
        <v>0.61618393793960269</v>
      </c>
      <c r="AB35">
        <f>(N35*(($AH$2)/((X35)))^(1/8))</f>
        <v>0.56598986538781415</v>
      </c>
      <c r="AC35">
        <f>((AA35+AB35)/2)^(1/2.5)</f>
        <v>0.81032741879086412</v>
      </c>
      <c r="AD35" t="str">
        <f>Z35</f>
        <v>Wake Forest</v>
      </c>
      <c r="AE35" s="13">
        <f>RANK(AC35,AC:AC,0)</f>
        <v>34</v>
      </c>
    </row>
    <row r="36" spans="1:31" x14ac:dyDescent="0.25">
      <c r="A36">
        <v>1</v>
      </c>
      <c r="B36">
        <v>1</v>
      </c>
      <c r="C36">
        <v>1</v>
      </c>
      <c r="D36" t="s">
        <v>186</v>
      </c>
      <c r="E36">
        <v>70.914673592904506</v>
      </c>
      <c r="F36">
        <v>108.414257356313</v>
      </c>
      <c r="G36">
        <v>92.664621723394902</v>
      </c>
      <c r="H36">
        <f>(F36-G36)/E36</f>
        <v>0.22209276070748152</v>
      </c>
      <c r="I36" s="13">
        <f>RANK(H36,H:H,0)</f>
        <v>43</v>
      </c>
      <c r="J36">
        <f>(F36^2)*E36</f>
        <v>833506.33823959227</v>
      </c>
      <c r="K36" s="13">
        <f>RANK(J36,J:J,0)</f>
        <v>45</v>
      </c>
      <c r="L36">
        <f>N36*(0.98)</f>
        <v>0.84475999999999996</v>
      </c>
      <c r="M36" s="13">
        <f>RANK(L36,L:L,0)</f>
        <v>32</v>
      </c>
      <c r="N36">
        <v>0.86199999999999999</v>
      </c>
      <c r="O36" s="15">
        <f>(N36+L36)/2</f>
        <v>0.85338000000000003</v>
      </c>
      <c r="P36" s="13">
        <f t="shared" si="0"/>
        <v>32</v>
      </c>
      <c r="Q36" s="15">
        <f>1.01*L36</f>
        <v>0.85320759999999995</v>
      </c>
      <c r="R36" s="13">
        <f>RANK(Q36,Q:Q,0)</f>
        <v>32</v>
      </c>
      <c r="S36" s="15">
        <f t="shared" si="1"/>
        <v>0.81071099999999996</v>
      </c>
      <c r="T36" s="13">
        <f>RANK(S36,S:S,0)</f>
        <v>32</v>
      </c>
      <c r="U36">
        <f>(((I36+K36+P36+R36+T36)/5))</f>
        <v>36.799999999999997</v>
      </c>
      <c r="V36">
        <f>IF(C36=1,(U36/L36),REF)</f>
        <v>43.562668686964344</v>
      </c>
      <c r="W36" s="13">
        <f>RANK(V36,V:V,1)</f>
        <v>36</v>
      </c>
      <c r="X36">
        <f>IF(A36=1,(U36/N36),REF)</f>
        <v>42.691415313225058</v>
      </c>
      <c r="Y36" s="13">
        <f>RANK(X36,X:X,1)</f>
        <v>36</v>
      </c>
      <c r="Z36" t="str">
        <f>D36</f>
        <v>Memphis</v>
      </c>
      <c r="AA36">
        <f>(N36*(($AI$2)/((V36)))^(1/10))</f>
        <v>0.61533691667690749</v>
      </c>
      <c r="AB36">
        <f>(N36*(($AH$2)/((X36)))^(1/8))</f>
        <v>0.56560650726380368</v>
      </c>
      <c r="AC36">
        <f>((AA36+AB36)/2)^(1/2.5)</f>
        <v>0.80998996532259726</v>
      </c>
      <c r="AD36" t="str">
        <f>Z36</f>
        <v>Memphis</v>
      </c>
      <c r="AE36" s="13">
        <f>RANK(AC36,AC:AC,0)</f>
        <v>35</v>
      </c>
    </row>
    <row r="37" spans="1:31" x14ac:dyDescent="0.25">
      <c r="A37">
        <v>1</v>
      </c>
      <c r="B37">
        <v>1</v>
      </c>
      <c r="C37">
        <v>1</v>
      </c>
      <c r="D37" t="s">
        <v>380</v>
      </c>
      <c r="E37">
        <v>70.824819638256699</v>
      </c>
      <c r="F37">
        <v>110.058031465764</v>
      </c>
      <c r="G37">
        <v>91.952983876125998</v>
      </c>
      <c r="H37">
        <f>(F37-G37)/E37</f>
        <v>0.25563139704571008</v>
      </c>
      <c r="I37" s="13">
        <f>RANK(H37,H:H,0)</f>
        <v>32</v>
      </c>
      <c r="J37">
        <f>(F37^2)*E37</f>
        <v>857884.77111731947</v>
      </c>
      <c r="K37" s="13">
        <f>RANK(J37,J:J,0)</f>
        <v>27</v>
      </c>
      <c r="L37">
        <f>N37*(0.98)</f>
        <v>0.83574400000000004</v>
      </c>
      <c r="M37" s="13">
        <f>RANK(L37,L:L,0)</f>
        <v>37</v>
      </c>
      <c r="N37">
        <v>0.8528</v>
      </c>
      <c r="O37" s="15">
        <f>(N37+L37)/2</f>
        <v>0.84427200000000002</v>
      </c>
      <c r="P37" s="13">
        <f t="shared" si="0"/>
        <v>37</v>
      </c>
      <c r="Q37" s="15">
        <f>1.01*L37</f>
        <v>0.84410144000000009</v>
      </c>
      <c r="R37" s="13">
        <f>RANK(Q37,Q:Q,0)</f>
        <v>37</v>
      </c>
      <c r="S37" s="15">
        <f t="shared" si="1"/>
        <v>0.80205839999999995</v>
      </c>
      <c r="T37" s="13">
        <f>RANK(S37,S:S,0)</f>
        <v>37</v>
      </c>
      <c r="U37">
        <f>(((I37+K37+P37+R37+T37)/5))</f>
        <v>34</v>
      </c>
      <c r="V37">
        <f>IF(C37=1,(U37/L37),REF)</f>
        <v>40.682314201477965</v>
      </c>
      <c r="W37" s="13">
        <f>RANK(V37,V:V,1)</f>
        <v>34</v>
      </c>
      <c r="X37">
        <f>IF(A37=1,(U37/N37),REF)</f>
        <v>39.868667917448406</v>
      </c>
      <c r="Y37" s="13">
        <f>RANK(X37,X:X,1)</f>
        <v>34</v>
      </c>
      <c r="Z37" t="str">
        <f>D37</f>
        <v>Xavier</v>
      </c>
      <c r="AA37">
        <f>(N37*(($AI$2)/((V37)))^(1/10))</f>
        <v>0.61294820794146487</v>
      </c>
      <c r="AB37">
        <f>(N37*(($AH$2)/((X37)))^(1/8))</f>
        <v>0.56437520660048135</v>
      </c>
      <c r="AC37">
        <f>((AA37+AB37)/2)^(1/2.5)</f>
        <v>0.80899588818471513</v>
      </c>
      <c r="AD37" t="str">
        <f>Z37</f>
        <v>Xavier</v>
      </c>
      <c r="AE37" s="13">
        <f>RANK(AC37,AC:AC,0)</f>
        <v>36</v>
      </c>
    </row>
    <row r="38" spans="1:31" x14ac:dyDescent="0.25">
      <c r="A38">
        <v>1</v>
      </c>
      <c r="B38">
        <v>1</v>
      </c>
      <c r="C38">
        <v>1</v>
      </c>
      <c r="D38" t="s">
        <v>153</v>
      </c>
      <c r="E38">
        <v>71.590181563397607</v>
      </c>
      <c r="F38">
        <v>104.78492562341</v>
      </c>
      <c r="G38">
        <v>89.800386784385495</v>
      </c>
      <c r="H38">
        <f>(F38-G38)/E38</f>
        <v>0.20930997116908773</v>
      </c>
      <c r="I38" s="13">
        <f>RANK(H38,H:H,0)</f>
        <v>51</v>
      </c>
      <c r="J38">
        <f>(F38^2)*E38</f>
        <v>786051.64841195033</v>
      </c>
      <c r="K38" s="13">
        <f>RANK(J38,J:J,0)</f>
        <v>85</v>
      </c>
      <c r="L38">
        <f>N38*(0.98)</f>
        <v>0.85514800000000002</v>
      </c>
      <c r="M38" s="13">
        <f>RANK(L38,L:L,0)</f>
        <v>29</v>
      </c>
      <c r="N38">
        <v>0.87260000000000004</v>
      </c>
      <c r="O38" s="15">
        <f>(N38+L38)/2</f>
        <v>0.86387400000000003</v>
      </c>
      <c r="P38" s="13">
        <f t="shared" si="0"/>
        <v>29</v>
      </c>
      <c r="Q38" s="15">
        <f>1.01*L38</f>
        <v>0.86369948000000007</v>
      </c>
      <c r="R38" s="13">
        <f>RANK(Q38,Q:Q,0)</f>
        <v>29</v>
      </c>
      <c r="S38" s="15">
        <f t="shared" si="1"/>
        <v>0.82068030000000003</v>
      </c>
      <c r="T38" s="13">
        <f>RANK(S38,S:S,0)</f>
        <v>29</v>
      </c>
      <c r="U38">
        <f>(((I38+K38+P38+R38+T38)/5))</f>
        <v>44.6</v>
      </c>
      <c r="V38">
        <f>IF(C38=1,(U38/L38),REF)</f>
        <v>52.154714739436919</v>
      </c>
      <c r="W38" s="13">
        <f>RANK(V38,V:V,1)</f>
        <v>44</v>
      </c>
      <c r="X38">
        <f>IF(A38=1,(U38/N38),REF)</f>
        <v>51.111620444648175</v>
      </c>
      <c r="Y38" s="13">
        <f>RANK(X38,X:X,1)</f>
        <v>44</v>
      </c>
      <c r="Z38" t="str">
        <f>D38</f>
        <v>Kansas St.</v>
      </c>
      <c r="AA38">
        <f>(N38*(($AI$2)/((V38)))^(1/10))</f>
        <v>0.61179088774907298</v>
      </c>
      <c r="AB38">
        <f>(N38*(($AH$2)/((X38)))^(1/8))</f>
        <v>0.55982198912158654</v>
      </c>
      <c r="AC38">
        <f>((AA38+AB38)/2)^(1/2.5)</f>
        <v>0.80742400358417588</v>
      </c>
      <c r="AD38" t="str">
        <f>Z38</f>
        <v>Kansas St.</v>
      </c>
      <c r="AE38" s="13">
        <f>RANK(AC38,AC:AC,0)</f>
        <v>37</v>
      </c>
    </row>
    <row r="39" spans="1:31" x14ac:dyDescent="0.25">
      <c r="A39">
        <v>1</v>
      </c>
      <c r="B39">
        <v>1</v>
      </c>
      <c r="C39">
        <v>1</v>
      </c>
      <c r="D39" t="s">
        <v>196</v>
      </c>
      <c r="E39">
        <v>71.788079071294504</v>
      </c>
      <c r="F39">
        <v>111.95166124853201</v>
      </c>
      <c r="G39">
        <v>96.767279133902704</v>
      </c>
      <c r="H39">
        <f>(F39-G39)/E39</f>
        <v>0.21151676310421008</v>
      </c>
      <c r="I39" s="13">
        <f>RANK(H39,H:H,0)</f>
        <v>49</v>
      </c>
      <c r="J39">
        <f>(F39^2)*E39</f>
        <v>899732.51888362807</v>
      </c>
      <c r="K39" s="13">
        <f>RANK(J39,J:J,0)</f>
        <v>12</v>
      </c>
      <c r="L39">
        <f>N39*(0.98)</f>
        <v>0.83319599999999994</v>
      </c>
      <c r="M39" s="13">
        <f>RANK(L39,L:L,0)</f>
        <v>38</v>
      </c>
      <c r="N39">
        <v>0.85019999999999996</v>
      </c>
      <c r="O39" s="15">
        <f>(N39+L39)/2</f>
        <v>0.84169799999999995</v>
      </c>
      <c r="P39" s="13">
        <f t="shared" si="0"/>
        <v>38</v>
      </c>
      <c r="Q39" s="15">
        <f>1.01*L39</f>
        <v>0.84152795999999996</v>
      </c>
      <c r="R39" s="13">
        <f>RANK(Q39,Q:Q,0)</f>
        <v>38</v>
      </c>
      <c r="S39" s="15">
        <f t="shared" si="1"/>
        <v>0.79961309999999997</v>
      </c>
      <c r="T39" s="13">
        <f>RANK(S39,S:S,0)</f>
        <v>38</v>
      </c>
      <c r="U39">
        <f>(((I39+K39+P39+R39+T39)/5))</f>
        <v>35</v>
      </c>
      <c r="V39">
        <f>IF(C39=1,(U39/L39),REF)</f>
        <v>42.006922740867701</v>
      </c>
      <c r="W39" s="13">
        <f>RANK(V39,V:V,1)</f>
        <v>35</v>
      </c>
      <c r="X39">
        <f>IF(A39=1,(U39/N39),REF)</f>
        <v>41.166784286050344</v>
      </c>
      <c r="Y39" s="13">
        <f>RANK(X39,X:X,1)</f>
        <v>35</v>
      </c>
      <c r="Z39" t="str">
        <f>D39</f>
        <v>Mississippi</v>
      </c>
      <c r="AA39">
        <f>(N39*(($AI$2)/((V39)))^(1/10))</f>
        <v>0.60912463866002908</v>
      </c>
      <c r="AB39">
        <f>(N39*(($AH$2)/((X39)))^(1/8))</f>
        <v>0.56040555723187646</v>
      </c>
      <c r="AC39">
        <f>((AA39+AB39)/2)^(1/2.5)</f>
        <v>0.80684958031687615</v>
      </c>
      <c r="AD39" t="str">
        <f>Z39</f>
        <v>Mississippi</v>
      </c>
      <c r="AE39" s="13">
        <f>RANK(AC39,AC:AC,0)</f>
        <v>38</v>
      </c>
    </row>
    <row r="40" spans="1:31" x14ac:dyDescent="0.25">
      <c r="A40">
        <v>1</v>
      </c>
      <c r="B40">
        <v>1</v>
      </c>
      <c r="C40">
        <v>1</v>
      </c>
      <c r="D40" t="s">
        <v>359</v>
      </c>
      <c r="E40">
        <v>72.6517688491477</v>
      </c>
      <c r="F40">
        <v>109.80343619421799</v>
      </c>
      <c r="G40">
        <v>90.118461133264205</v>
      </c>
      <c r="H40">
        <f>(F40-G40)/E40</f>
        <v>0.27094970119484874</v>
      </c>
      <c r="I40" s="13">
        <f>RANK(H40,H:H,0)</f>
        <v>19</v>
      </c>
      <c r="J40">
        <f>(F40^2)*E40</f>
        <v>875947.45434504445</v>
      </c>
      <c r="K40" s="13">
        <f>RANK(J40,J:J,0)</f>
        <v>19</v>
      </c>
      <c r="L40">
        <f>N40*(0.98)</f>
        <v>0.82692399999999999</v>
      </c>
      <c r="M40" s="13">
        <f>RANK(L40,L:L,0)</f>
        <v>43</v>
      </c>
      <c r="N40">
        <v>0.84379999999999999</v>
      </c>
      <c r="O40" s="15">
        <f>(N40+L40)/2</f>
        <v>0.83536199999999994</v>
      </c>
      <c r="P40" s="13">
        <f t="shared" si="0"/>
        <v>43</v>
      </c>
      <c r="Q40" s="15">
        <f>1.01*L40</f>
        <v>0.83519323999999995</v>
      </c>
      <c r="R40" s="13">
        <f>RANK(Q40,Q:Q,0)</f>
        <v>43</v>
      </c>
      <c r="S40" s="15">
        <f t="shared" si="1"/>
        <v>0.79359389999999985</v>
      </c>
      <c r="T40" s="13">
        <f>RANK(S40,S:S,0)</f>
        <v>43</v>
      </c>
      <c r="U40">
        <f>(((I40+K40+P40+R40+T40)/5))</f>
        <v>33.4</v>
      </c>
      <c r="V40">
        <f>IF(C40=1,(U40/L40),REF)</f>
        <v>40.390652587178508</v>
      </c>
      <c r="W40" s="13">
        <f>RANK(V40,V:V,1)</f>
        <v>33</v>
      </c>
      <c r="X40">
        <f>IF(A40=1,(U40/N40),REF)</f>
        <v>39.582839535434935</v>
      </c>
      <c r="Y40" s="13">
        <f>RANK(X40,X:X,1)</f>
        <v>33</v>
      </c>
      <c r="Z40" t="str">
        <f>D40</f>
        <v>Villanova</v>
      </c>
      <c r="AA40">
        <f>(N40*(($AI$2)/((V40)))^(1/10))</f>
        <v>0.60691600016015135</v>
      </c>
      <c r="AB40">
        <f>(N40*(($AH$2)/((X40)))^(1/8))</f>
        <v>0.55892154830619101</v>
      </c>
      <c r="AC40">
        <f>((AA40+AB40)/2)^(1/2.5)</f>
        <v>0.80582960223164835</v>
      </c>
      <c r="AD40" t="str">
        <f>Z40</f>
        <v>Villanova</v>
      </c>
      <c r="AE40" s="13">
        <f>RANK(AC40,AC:AC,0)</f>
        <v>39</v>
      </c>
    </row>
    <row r="41" spans="1:31" x14ac:dyDescent="0.25">
      <c r="A41">
        <v>1</v>
      </c>
      <c r="B41">
        <v>1</v>
      </c>
      <c r="C41">
        <v>1</v>
      </c>
      <c r="D41" t="s">
        <v>145</v>
      </c>
      <c r="E41">
        <v>70.177354620256494</v>
      </c>
      <c r="F41">
        <v>112.714037135184</v>
      </c>
      <c r="G41">
        <v>94.768547467758495</v>
      </c>
      <c r="H41">
        <f>(F41-G41)/E41</f>
        <v>0.25571624585355329</v>
      </c>
      <c r="I41" s="13">
        <f>RANK(H41,H:H,0)</f>
        <v>31</v>
      </c>
      <c r="J41">
        <f>(F41^2)*E41</f>
        <v>891564.98535622424</v>
      </c>
      <c r="K41" s="13">
        <f>RANK(J41,J:J,0)</f>
        <v>14</v>
      </c>
      <c r="L41">
        <f>N41*(0.98)</f>
        <v>0.82447400000000004</v>
      </c>
      <c r="M41" s="13">
        <f>RANK(L41,L:L,0)</f>
        <v>45</v>
      </c>
      <c r="N41">
        <v>0.84130000000000005</v>
      </c>
      <c r="O41" s="15">
        <f>(N41+L41)/2</f>
        <v>0.83288700000000004</v>
      </c>
      <c r="P41" s="13">
        <f t="shared" si="0"/>
        <v>45</v>
      </c>
      <c r="Q41" s="15">
        <f>1.01*L41</f>
        <v>0.83271874000000001</v>
      </c>
      <c r="R41" s="13">
        <f>RANK(Q41,Q:Q,0)</f>
        <v>45</v>
      </c>
      <c r="S41" s="15">
        <f t="shared" si="1"/>
        <v>0.79124265000000005</v>
      </c>
      <c r="T41" s="13">
        <f>RANK(S41,S:S,0)</f>
        <v>45</v>
      </c>
      <c r="U41">
        <f>(((I41+K41+P41+R41+T41)/5))</f>
        <v>36</v>
      </c>
      <c r="V41">
        <f>IF(C41=1,(U41/L41),REF)</f>
        <v>43.664202873589701</v>
      </c>
      <c r="W41" s="13">
        <f>RANK(V41,V:V,1)</f>
        <v>37</v>
      </c>
      <c r="X41">
        <f>IF(A41=1,(U41/N41),REF)</f>
        <v>42.790918816117909</v>
      </c>
      <c r="Y41" s="13">
        <f>RANK(X41,X:X,1)</f>
        <v>37</v>
      </c>
      <c r="Z41" t="str">
        <f>D41</f>
        <v>Iowa</v>
      </c>
      <c r="AA41">
        <f>(N41*(($AI$2)/((V41)))^(1/10))</f>
        <v>0.60042046737921717</v>
      </c>
      <c r="AB41">
        <f>(N41*(($AH$2)/((X41)))^(1/8))</f>
        <v>0.5518634581742804</v>
      </c>
      <c r="AC41">
        <f>((AA41+AB41)/2)^(1/2.5)</f>
        <v>0.80206913290605775</v>
      </c>
      <c r="AD41" t="str">
        <f>Z41</f>
        <v>Iowa</v>
      </c>
      <c r="AE41" s="13">
        <f>RANK(AC41,AC:AC,0)</f>
        <v>40</v>
      </c>
    </row>
    <row r="42" spans="1:31" x14ac:dyDescent="0.25">
      <c r="A42">
        <v>1</v>
      </c>
      <c r="B42">
        <v>1</v>
      </c>
      <c r="C42">
        <v>1</v>
      </c>
      <c r="D42" t="s">
        <v>274</v>
      </c>
      <c r="E42">
        <v>71.228341397333196</v>
      </c>
      <c r="F42">
        <v>108.53692935480299</v>
      </c>
      <c r="G42">
        <v>91.478684276921499</v>
      </c>
      <c r="H42">
        <f>(F42-G42)/E42</f>
        <v>0.23948676528525986</v>
      </c>
      <c r="I42" s="13">
        <f>RANK(H42,H:H,0)</f>
        <v>36</v>
      </c>
      <c r="J42">
        <f>(F42^2)*E42</f>
        <v>839088.73957640049</v>
      </c>
      <c r="K42" s="13">
        <f>RANK(J42,J:J,0)</f>
        <v>39</v>
      </c>
      <c r="L42">
        <f>N42*(0.98)</f>
        <v>0.83055000000000001</v>
      </c>
      <c r="M42" s="13">
        <f>RANK(L42,L:L,0)</f>
        <v>40</v>
      </c>
      <c r="N42">
        <v>0.84750000000000003</v>
      </c>
      <c r="O42" s="15">
        <f>(N42+L42)/2</f>
        <v>0.83902500000000002</v>
      </c>
      <c r="P42" s="13">
        <f t="shared" si="0"/>
        <v>40</v>
      </c>
      <c r="Q42" s="15">
        <f>1.01*L42</f>
        <v>0.83885549999999998</v>
      </c>
      <c r="R42" s="13">
        <f>RANK(Q42,Q:Q,0)</f>
        <v>40</v>
      </c>
      <c r="S42" s="15">
        <f t="shared" si="1"/>
        <v>0.79707375000000003</v>
      </c>
      <c r="T42" s="13">
        <f>RANK(S42,S:S,0)</f>
        <v>40</v>
      </c>
      <c r="U42">
        <f>(((I42+K42+P42+R42+T42)/5))</f>
        <v>39</v>
      </c>
      <c r="V42">
        <f>IF(C42=1,(U42/L42),REF)</f>
        <v>46.9568358316778</v>
      </c>
      <c r="W42" s="13">
        <f>RANK(V42,V:V,1)</f>
        <v>41</v>
      </c>
      <c r="X42">
        <f>IF(A42=1,(U42/N42),REF)</f>
        <v>46.017699115044245</v>
      </c>
      <c r="Y42" s="13">
        <f>RANK(X42,X:X,1)</f>
        <v>41</v>
      </c>
      <c r="Z42" t="str">
        <f>D42</f>
        <v>Saint Mary's</v>
      </c>
      <c r="AA42">
        <f>(N42*(($AI$2)/((V42)))^(1/10))</f>
        <v>0.60046400328425054</v>
      </c>
      <c r="AB42">
        <f>(N42*(($AH$2)/((X42)))^(1/8))</f>
        <v>0.55090129717614233</v>
      </c>
      <c r="AC42">
        <f>((AA42+AB42)/2)^(1/2.5)</f>
        <v>0.80181330112416083</v>
      </c>
      <c r="AD42" t="str">
        <f>Z42</f>
        <v>Saint Mary's</v>
      </c>
      <c r="AE42" s="13">
        <f>RANK(AC42,AC:AC,0)</f>
        <v>41</v>
      </c>
    </row>
    <row r="43" spans="1:31" x14ac:dyDescent="0.25">
      <c r="A43">
        <v>1</v>
      </c>
      <c r="B43">
        <v>1</v>
      </c>
      <c r="C43">
        <v>1</v>
      </c>
      <c r="D43" t="s">
        <v>73</v>
      </c>
      <c r="E43">
        <v>71.146562989554397</v>
      </c>
      <c r="F43">
        <v>110.55491359702999</v>
      </c>
      <c r="G43">
        <v>91.934565167775602</v>
      </c>
      <c r="H43">
        <f>(F43-G43)/E43</f>
        <v>0.26171817227471966</v>
      </c>
      <c r="I43" s="13">
        <f>RANK(H43,H:H,0)</f>
        <v>24</v>
      </c>
      <c r="J43">
        <f>(F43^2)*E43</f>
        <v>869580.96321139764</v>
      </c>
      <c r="K43" s="13">
        <f>RANK(J43,J:J,0)</f>
        <v>23</v>
      </c>
      <c r="L43">
        <f>N43*(0.98)</f>
        <v>0.82408199999999998</v>
      </c>
      <c r="M43" s="13">
        <f>RANK(L43,L:L,0)</f>
        <v>46</v>
      </c>
      <c r="N43">
        <v>0.84089999999999998</v>
      </c>
      <c r="O43" s="15">
        <f>(N43+L43)/2</f>
        <v>0.83249099999999998</v>
      </c>
      <c r="P43" s="13">
        <f t="shared" si="0"/>
        <v>46</v>
      </c>
      <c r="Q43" s="15">
        <f>1.01*L43</f>
        <v>0.83232282000000002</v>
      </c>
      <c r="R43" s="13">
        <f>RANK(Q43,Q:Q,0)</f>
        <v>46</v>
      </c>
      <c r="S43" s="15">
        <f t="shared" si="1"/>
        <v>0.79086645</v>
      </c>
      <c r="T43" s="13">
        <f>RANK(S43,S:S,0)</f>
        <v>46</v>
      </c>
      <c r="U43">
        <f>(((I43+K43+P43+R43+T43)/5))</f>
        <v>37</v>
      </c>
      <c r="V43">
        <f>IF(C43=1,(U43/L43),REF)</f>
        <v>44.898444572263443</v>
      </c>
      <c r="W43" s="13">
        <f>RANK(V43,V:V,1)</f>
        <v>39</v>
      </c>
      <c r="X43">
        <f>IF(A43=1,(U43/N43),REF)</f>
        <v>44.00047568081817</v>
      </c>
      <c r="Y43" s="13">
        <f>RANK(X43,X:X,1)</f>
        <v>39</v>
      </c>
      <c r="Z43" t="str">
        <f>D43</f>
        <v>Clemson</v>
      </c>
      <c r="AA43">
        <f>(N43*(($AI$2)/((V43)))^(1/10))</f>
        <v>0.59846447519801038</v>
      </c>
      <c r="AB43">
        <f>(N43*(($AH$2)/((X43)))^(1/8))</f>
        <v>0.54968246318758718</v>
      </c>
      <c r="AC43">
        <f>((AA43+AB43)/2)^(1/2.5)</f>
        <v>0.80091603846737847</v>
      </c>
      <c r="AD43" t="str">
        <f>Z43</f>
        <v>Clemson</v>
      </c>
      <c r="AE43" s="13">
        <f>RANK(AC43,AC:AC,0)</f>
        <v>42</v>
      </c>
    </row>
    <row r="44" spans="1:31" x14ac:dyDescent="0.25">
      <c r="A44">
        <v>1</v>
      </c>
      <c r="B44">
        <v>1</v>
      </c>
      <c r="C44">
        <v>1</v>
      </c>
      <c r="D44" t="s">
        <v>245</v>
      </c>
      <c r="E44">
        <v>69.635206061694106</v>
      </c>
      <c r="F44">
        <v>110.05111587790201</v>
      </c>
      <c r="G44">
        <v>91.880748753547095</v>
      </c>
      <c r="H44">
        <f>(F44-G44)/E44</f>
        <v>0.26093650255384709</v>
      </c>
      <c r="I44" s="13">
        <f>RANK(H44,H:H,0)</f>
        <v>26</v>
      </c>
      <c r="J44">
        <f>(F44^2)*E44</f>
        <v>843369.25752362201</v>
      </c>
      <c r="K44" s="13">
        <f>RANK(J44,J:J,0)</f>
        <v>34</v>
      </c>
      <c r="L44">
        <f>N44*(0.98)</f>
        <v>0.826434</v>
      </c>
      <c r="M44" s="13">
        <f>RANK(L44,L:L,0)</f>
        <v>44</v>
      </c>
      <c r="N44">
        <v>0.84330000000000005</v>
      </c>
      <c r="O44" s="15">
        <f>(N44+L44)/2</f>
        <v>0.83486700000000003</v>
      </c>
      <c r="P44" s="13">
        <f t="shared" si="0"/>
        <v>44</v>
      </c>
      <c r="Q44" s="15">
        <f>1.01*L44</f>
        <v>0.83469833999999998</v>
      </c>
      <c r="R44" s="13">
        <f>RANK(Q44,Q:Q,0)</f>
        <v>44</v>
      </c>
      <c r="S44" s="15">
        <f t="shared" si="1"/>
        <v>0.79312364999999996</v>
      </c>
      <c r="T44" s="13">
        <f>RANK(S44,S:S,0)</f>
        <v>44</v>
      </c>
      <c r="U44">
        <f>(((I44+K44+P44+R44+T44)/5))</f>
        <v>38.4</v>
      </c>
      <c r="V44">
        <f>IF(C44=1,(U44/L44),REF)</f>
        <v>46.464690465300315</v>
      </c>
      <c r="W44" s="13">
        <f>RANK(V44,V:V,1)</f>
        <v>40</v>
      </c>
      <c r="X44">
        <f>IF(A44=1,(U44/N44),REF)</f>
        <v>45.535396655994305</v>
      </c>
      <c r="Y44" s="13">
        <f>RANK(X44,X:X,1)</f>
        <v>40</v>
      </c>
      <c r="Z44" t="str">
        <f>D44</f>
        <v>Oregon</v>
      </c>
      <c r="AA44">
        <f>(N44*(($AI$2)/((V44)))^(1/10))</f>
        <v>0.59811810464888304</v>
      </c>
      <c r="AB44">
        <f>(N44*(($AH$2)/((X44)))^(1/8))</f>
        <v>0.54889359170006025</v>
      </c>
      <c r="AC44">
        <f>((AA44+AB44)/2)^(1/2.5)</f>
        <v>0.80059917888406085</v>
      </c>
      <c r="AD44" t="str">
        <f>Z44</f>
        <v>Oregon</v>
      </c>
      <c r="AE44" s="13">
        <f>RANK(AC44,AC:AC,0)</f>
        <v>43</v>
      </c>
    </row>
    <row r="45" spans="1:31" x14ac:dyDescent="0.25">
      <c r="A45">
        <v>1</v>
      </c>
      <c r="B45">
        <v>1</v>
      </c>
      <c r="C45">
        <v>1</v>
      </c>
      <c r="D45" t="s">
        <v>376</v>
      </c>
      <c r="E45">
        <v>70.881681208826393</v>
      </c>
      <c r="F45">
        <v>108.44628493368801</v>
      </c>
      <c r="G45">
        <v>93.233645784254904</v>
      </c>
      <c r="H45">
        <f>(F45-G45)/E45</f>
        <v>0.21462017957241653</v>
      </c>
      <c r="I45" s="13">
        <f>RANK(H45,H:H,0)</f>
        <v>46</v>
      </c>
      <c r="J45">
        <f>(F45^2)*E45</f>
        <v>833610.86724331602</v>
      </c>
      <c r="K45" s="13">
        <f>RANK(J45,J:J,0)</f>
        <v>44</v>
      </c>
      <c r="L45">
        <f>N45*(0.98)</f>
        <v>0.83025599999999999</v>
      </c>
      <c r="M45" s="13">
        <f>RANK(L45,L:L,0)</f>
        <v>41</v>
      </c>
      <c r="N45">
        <v>0.84719999999999995</v>
      </c>
      <c r="O45" s="15">
        <f>(N45+L45)/2</f>
        <v>0.83872799999999992</v>
      </c>
      <c r="P45" s="13">
        <f t="shared" si="0"/>
        <v>41</v>
      </c>
      <c r="Q45" s="15">
        <f>1.01*L45</f>
        <v>0.83855855999999995</v>
      </c>
      <c r="R45" s="13">
        <f>RANK(Q45,Q:Q,0)</f>
        <v>41</v>
      </c>
      <c r="S45" s="15">
        <f t="shared" si="1"/>
        <v>0.79679159999999993</v>
      </c>
      <c r="T45" s="13">
        <f>RANK(S45,S:S,0)</f>
        <v>41</v>
      </c>
      <c r="U45">
        <f>(((I45+K45+P45+R45+T45)/5))</f>
        <v>42.6</v>
      </c>
      <c r="V45">
        <f>IF(C45=1,(U45/L45),REF)</f>
        <v>51.309475631612422</v>
      </c>
      <c r="W45" s="13">
        <f>RANK(V45,V:V,1)</f>
        <v>43</v>
      </c>
      <c r="X45">
        <f>IF(A45=1,(U45/N45),REF)</f>
        <v>50.283286118980172</v>
      </c>
      <c r="Y45" s="13">
        <f>RANK(X45,X:X,1)</f>
        <v>43</v>
      </c>
      <c r="Z45" t="str">
        <f>D45</f>
        <v>Wisconsin</v>
      </c>
      <c r="AA45">
        <f>(N45*(($AI$2)/((V45)))^(1/10))</f>
        <v>0.59495393654192297</v>
      </c>
      <c r="AB45">
        <f>(N45*(($AH$2)/((X45)))^(1/8))</f>
        <v>0.54463768893312758</v>
      </c>
      <c r="AC45">
        <f>((AA45+AB45)/2)^(1/2.5)</f>
        <v>0.79852349947234347</v>
      </c>
      <c r="AD45" t="str">
        <f>Z45</f>
        <v>Wisconsin</v>
      </c>
      <c r="AE45" s="13">
        <f>RANK(AC45,AC:AC,0)</f>
        <v>44</v>
      </c>
    </row>
    <row r="46" spans="1:31" x14ac:dyDescent="0.25">
      <c r="A46">
        <v>1</v>
      </c>
      <c r="B46">
        <v>1</v>
      </c>
      <c r="C46">
        <v>1</v>
      </c>
      <c r="D46" t="s">
        <v>182</v>
      </c>
      <c r="E46">
        <v>70.632890868219107</v>
      </c>
      <c r="F46">
        <v>105.674678358732</v>
      </c>
      <c r="G46">
        <v>88.939130818858303</v>
      </c>
      <c r="H46">
        <f>(F46-G46)/E46</f>
        <v>0.23693703222621124</v>
      </c>
      <c r="I46" s="13">
        <f>RANK(H46,H:H,0)</f>
        <v>37</v>
      </c>
      <c r="J46">
        <f>(F46^2)*E46</f>
        <v>788767.21467594162</v>
      </c>
      <c r="K46" s="13">
        <f>RANK(J46,J:J,0)</f>
        <v>83</v>
      </c>
      <c r="L46">
        <f>N46*(0.98)</f>
        <v>0.82966799999999996</v>
      </c>
      <c r="M46" s="13">
        <f>RANK(L46,L:L,0)</f>
        <v>42</v>
      </c>
      <c r="N46">
        <v>0.84660000000000002</v>
      </c>
      <c r="O46" s="15">
        <f>(N46+L46)/2</f>
        <v>0.83813399999999993</v>
      </c>
      <c r="P46" s="13">
        <f t="shared" si="0"/>
        <v>42</v>
      </c>
      <c r="Q46" s="15">
        <f>1.01*L46</f>
        <v>0.83796468000000002</v>
      </c>
      <c r="R46" s="13">
        <f>RANK(Q46,Q:Q,0)</f>
        <v>42</v>
      </c>
      <c r="S46" s="15">
        <f t="shared" si="1"/>
        <v>0.79622729999999986</v>
      </c>
      <c r="T46" s="13">
        <f>RANK(S46,S:S,0)</f>
        <v>42</v>
      </c>
      <c r="U46">
        <f>(((I46+K46+P46+R46+T46)/5))</f>
        <v>49.2</v>
      </c>
      <c r="V46">
        <f>IF(C46=1,(U46/L46),REF)</f>
        <v>59.300828765241043</v>
      </c>
      <c r="W46" s="13">
        <f>RANK(V46,V:V,1)</f>
        <v>46</v>
      </c>
      <c r="X46">
        <f>IF(A46=1,(U46/N46),REF)</f>
        <v>58.114812189936217</v>
      </c>
      <c r="Y46" s="13">
        <f>RANK(X46,X:X,1)</f>
        <v>46</v>
      </c>
      <c r="Z46" t="str">
        <f>D46</f>
        <v>Maryland</v>
      </c>
      <c r="AA46">
        <f>(N46*(($AI$2)/((V46)))^(1/10))</f>
        <v>0.58598883420009595</v>
      </c>
      <c r="AB46">
        <f>(N46*(($AH$2)/((X46)))^(1/8))</f>
        <v>0.53449310842858133</v>
      </c>
      <c r="AC46">
        <f>((AA46+AB46)/2)^(1/2.5)</f>
        <v>0.79314017084789867</v>
      </c>
      <c r="AD46" t="str">
        <f>Z46</f>
        <v>Maryland</v>
      </c>
      <c r="AE46" s="13">
        <f>RANK(AC46,AC:AC,0)</f>
        <v>45</v>
      </c>
    </row>
    <row r="47" spans="1:31" x14ac:dyDescent="0.25">
      <c r="A47">
        <v>1</v>
      </c>
      <c r="B47">
        <v>1</v>
      </c>
      <c r="C47">
        <v>1</v>
      </c>
      <c r="D47" t="s">
        <v>119</v>
      </c>
      <c r="E47">
        <v>71.949384500083198</v>
      </c>
      <c r="F47">
        <v>105.441553969192</v>
      </c>
      <c r="G47">
        <v>93.221162773499799</v>
      </c>
      <c r="H47">
        <f>(F47-G47)/E47</f>
        <v>0.16984705679696357</v>
      </c>
      <c r="I47" s="13">
        <f>RANK(H47,H:H,0)</f>
        <v>67</v>
      </c>
      <c r="J47">
        <f>(F47^2)*E47</f>
        <v>799927.59470272902</v>
      </c>
      <c r="K47" s="13">
        <f>RANK(J47,J:J,0)</f>
        <v>72</v>
      </c>
      <c r="L47">
        <f>N47*(0.98)</f>
        <v>0.83221599999999996</v>
      </c>
      <c r="M47" s="13">
        <f>RANK(L47,L:L,0)</f>
        <v>39</v>
      </c>
      <c r="N47">
        <v>0.84919999999999995</v>
      </c>
      <c r="O47" s="15">
        <f>(N47+L47)/2</f>
        <v>0.84070800000000001</v>
      </c>
      <c r="P47" s="13">
        <f t="shared" si="0"/>
        <v>39</v>
      </c>
      <c r="Q47" s="15">
        <f>1.01*L47</f>
        <v>0.84053815999999992</v>
      </c>
      <c r="R47" s="13">
        <f>RANK(Q47,Q:Q,0)</f>
        <v>39</v>
      </c>
      <c r="S47" s="15">
        <f t="shared" si="1"/>
        <v>0.79867259999999995</v>
      </c>
      <c r="T47" s="13">
        <f>RANK(S47,S:S,0)</f>
        <v>39</v>
      </c>
      <c r="U47">
        <f>(((I47+K47+P47+R47+T47)/5))</f>
        <v>51.2</v>
      </c>
      <c r="V47">
        <f>IF(C47=1,(U47/L47),REF)</f>
        <v>61.522489353725483</v>
      </c>
      <c r="W47" s="13">
        <f>RANK(V47,V:V,1)</f>
        <v>49</v>
      </c>
      <c r="X47">
        <f>IF(A47=1,(U47/N47),REF)</f>
        <v>60.292039566650971</v>
      </c>
      <c r="Y47" s="13">
        <f>RANK(X47,X:X,1)</f>
        <v>49</v>
      </c>
      <c r="Z47" t="str">
        <f>D47</f>
        <v>Georgia</v>
      </c>
      <c r="AA47">
        <f>(N47*(($AI$2)/((V47)))^(1/10))</f>
        <v>0.5856305829059999</v>
      </c>
      <c r="AB47">
        <f>(N47*(($AH$2)/((X47)))^(1/8))</f>
        <v>0.53367540603854957</v>
      </c>
      <c r="AC47">
        <f>((AA47+AB47)/2)^(1/2.5)</f>
        <v>0.79280710347884398</v>
      </c>
      <c r="AD47" t="str">
        <f>Z47</f>
        <v>Georgia</v>
      </c>
      <c r="AE47" s="13">
        <f>RANK(AC47,AC:AC,0)</f>
        <v>46</v>
      </c>
    </row>
    <row r="48" spans="1:31" x14ac:dyDescent="0.25">
      <c r="A48">
        <v>1</v>
      </c>
      <c r="B48">
        <v>1</v>
      </c>
      <c r="C48">
        <v>1</v>
      </c>
      <c r="D48" t="s">
        <v>251</v>
      </c>
      <c r="E48">
        <v>70.644872486528698</v>
      </c>
      <c r="F48">
        <v>109.812762358664</v>
      </c>
      <c r="G48">
        <v>93.092978711566502</v>
      </c>
      <c r="H48">
        <f>(F48-G48)/E48</f>
        <v>0.23667370410054606</v>
      </c>
      <c r="I48" s="13">
        <f>RANK(H48,H:H,0)</f>
        <v>38</v>
      </c>
      <c r="J48">
        <f>(F48^2)*E48</f>
        <v>851895.41030498873</v>
      </c>
      <c r="K48" s="13">
        <f>RANK(J48,J:J,0)</f>
        <v>31</v>
      </c>
      <c r="L48">
        <f>N48*(0.98)</f>
        <v>0.81437999999999999</v>
      </c>
      <c r="M48" s="13">
        <f>RANK(L48,L:L,0)</f>
        <v>51</v>
      </c>
      <c r="N48">
        <v>0.83099999999999996</v>
      </c>
      <c r="O48" s="15">
        <f>(N48+L48)/2</f>
        <v>0.82268999999999992</v>
      </c>
      <c r="P48" s="13">
        <f t="shared" si="0"/>
        <v>51</v>
      </c>
      <c r="Q48" s="15">
        <f>1.01*L48</f>
        <v>0.82252380000000003</v>
      </c>
      <c r="R48" s="13">
        <f>RANK(Q48,Q:Q,0)</f>
        <v>51</v>
      </c>
      <c r="S48" s="15">
        <f t="shared" si="1"/>
        <v>0.78155549999999985</v>
      </c>
      <c r="T48" s="13">
        <f>RANK(S48,S:S,0)</f>
        <v>51</v>
      </c>
      <c r="U48">
        <f>(((I48+K48+P48+R48+T48)/5))</f>
        <v>44.4</v>
      </c>
      <c r="V48">
        <f>IF(C48=1,(U48/L48),REF)</f>
        <v>54.520002947027187</v>
      </c>
      <c r="W48" s="13">
        <f>RANK(V48,V:V,1)</f>
        <v>45</v>
      </c>
      <c r="X48">
        <f>IF(A48=1,(U48/N48),REF)</f>
        <v>53.429602888086642</v>
      </c>
      <c r="Y48" s="13">
        <f>RANK(X48,X:X,1)</f>
        <v>45</v>
      </c>
      <c r="Z48" t="str">
        <f>D48</f>
        <v>Pittsburgh</v>
      </c>
      <c r="AA48">
        <f>(N48*(($AI$2)/((V48)))^(1/10))</f>
        <v>0.58004620489579395</v>
      </c>
      <c r="AB48">
        <f>(N48*(($AH$2)/((X48)))^(1/8))</f>
        <v>0.53018566486218222</v>
      </c>
      <c r="AC48">
        <f>((AA48+AB48)/2)^(1/2.5)</f>
        <v>0.79022993559838883</v>
      </c>
      <c r="AD48" t="str">
        <f>Z48</f>
        <v>Pittsburgh</v>
      </c>
      <c r="AE48" s="13">
        <f>RANK(AC48,AC:AC,0)</f>
        <v>47</v>
      </c>
    </row>
    <row r="49" spans="1:31" x14ac:dyDescent="0.25">
      <c r="A49">
        <v>1</v>
      </c>
      <c r="B49">
        <v>1</v>
      </c>
      <c r="C49">
        <v>1</v>
      </c>
      <c r="D49" t="s">
        <v>210</v>
      </c>
      <c r="E49">
        <v>72.436108320044099</v>
      </c>
      <c r="F49">
        <v>106.723859036665</v>
      </c>
      <c r="G49">
        <v>92.894736284787896</v>
      </c>
      <c r="H49">
        <f>(F49-G49)/E49</f>
        <v>0.1909147671321044</v>
      </c>
      <c r="I49" s="13">
        <f>RANK(H49,H:H,0)</f>
        <v>58</v>
      </c>
      <c r="J49">
        <f>(F49^2)*E49</f>
        <v>825045.97626640147</v>
      </c>
      <c r="K49" s="13">
        <f>RANK(J49,J:J,0)</f>
        <v>50</v>
      </c>
      <c r="L49">
        <f>N49*(0.98)</f>
        <v>0.82261200000000001</v>
      </c>
      <c r="M49" s="13">
        <f>RANK(L49,L:L,0)</f>
        <v>47</v>
      </c>
      <c r="N49">
        <v>0.83940000000000003</v>
      </c>
      <c r="O49" s="15">
        <f>(N49+L49)/2</f>
        <v>0.83100600000000002</v>
      </c>
      <c r="P49" s="13">
        <f t="shared" si="0"/>
        <v>47</v>
      </c>
      <c r="Q49" s="15">
        <f>1.01*L49</f>
        <v>0.83083812000000001</v>
      </c>
      <c r="R49" s="13">
        <f>RANK(Q49,Q:Q,0)</f>
        <v>47</v>
      </c>
      <c r="S49" s="15">
        <f t="shared" si="1"/>
        <v>0.78945569999999998</v>
      </c>
      <c r="T49" s="13">
        <f>RANK(S49,S:S,0)</f>
        <v>47</v>
      </c>
      <c r="U49">
        <f>(((I49+K49+P49+R49+T49)/5))</f>
        <v>49.8</v>
      </c>
      <c r="V49">
        <f>IF(C49=1,(U49/L49),REF)</f>
        <v>60.538868871351255</v>
      </c>
      <c r="W49" s="13">
        <f>RANK(V49,V:V,1)</f>
        <v>47</v>
      </c>
      <c r="X49">
        <f>IF(A49=1,(U49/N49),REF)</f>
        <v>59.328091493924227</v>
      </c>
      <c r="Y49" s="13">
        <f>RANK(X49,X:X,1)</f>
        <v>47</v>
      </c>
      <c r="Z49" t="str">
        <f>D49</f>
        <v>Nebraska</v>
      </c>
      <c r="AA49">
        <f>(N49*(($AI$2)/((V49)))^(1/10))</f>
        <v>0.57980597642515819</v>
      </c>
      <c r="AB49">
        <f>(N49*(($AH$2)/((X49)))^(1/8))</f>
        <v>0.52858047668742947</v>
      </c>
      <c r="AC49">
        <f>((AA49+AB49)/2)^(1/2.5)</f>
        <v>0.78970426835524654</v>
      </c>
      <c r="AD49" t="str">
        <f>Z49</f>
        <v>Nebraska</v>
      </c>
      <c r="AE49" s="13">
        <f>RANK(AC49,AC:AC,0)</f>
        <v>48</v>
      </c>
    </row>
    <row r="50" spans="1:31" x14ac:dyDescent="0.25">
      <c r="A50">
        <v>1</v>
      </c>
      <c r="B50">
        <v>1</v>
      </c>
      <c r="C50">
        <v>1</v>
      </c>
      <c r="D50" t="s">
        <v>235</v>
      </c>
      <c r="E50">
        <v>69.954666296472595</v>
      </c>
      <c r="F50">
        <v>106.70067984759601</v>
      </c>
      <c r="G50">
        <v>92.174588046571898</v>
      </c>
      <c r="H50">
        <f>(F50-G50)/E50</f>
        <v>0.20765007640035835</v>
      </c>
      <c r="I50" s="13">
        <f>RANK(H50,H:H,0)</f>
        <v>52</v>
      </c>
      <c r="J50">
        <f>(F50^2)*E50</f>
        <v>796436.32979077951</v>
      </c>
      <c r="K50" s="13">
        <f>RANK(J50,J:J,0)</f>
        <v>75</v>
      </c>
      <c r="L50">
        <f>N50*(0.98)</f>
        <v>0.82241599999999992</v>
      </c>
      <c r="M50" s="13">
        <f>RANK(L50,L:L,0)</f>
        <v>48</v>
      </c>
      <c r="N50">
        <v>0.83919999999999995</v>
      </c>
      <c r="O50" s="15">
        <f>(N50+L50)/2</f>
        <v>0.83080799999999999</v>
      </c>
      <c r="P50" s="13">
        <f t="shared" si="0"/>
        <v>48</v>
      </c>
      <c r="Q50" s="15">
        <f>1.01*L50</f>
        <v>0.83064015999999996</v>
      </c>
      <c r="R50" s="13">
        <f>RANK(Q50,Q:Q,0)</f>
        <v>48</v>
      </c>
      <c r="S50" s="15">
        <f t="shared" si="1"/>
        <v>0.78926759999999996</v>
      </c>
      <c r="T50" s="13">
        <f>RANK(S50,S:S,0)</f>
        <v>48</v>
      </c>
      <c r="U50">
        <f>(((I50+K50+P50+R50+T50)/5))</f>
        <v>54.2</v>
      </c>
      <c r="V50">
        <f>IF(C50=1,(U50/L50),REF)</f>
        <v>65.903387093636326</v>
      </c>
      <c r="W50" s="13">
        <f>RANK(V50,V:V,1)</f>
        <v>53</v>
      </c>
      <c r="X50">
        <f>IF(A50=1,(U50/N50),REF)</f>
        <v>64.585319351763587</v>
      </c>
      <c r="Y50" s="13">
        <f>RANK(X50,X:X,1)</f>
        <v>53</v>
      </c>
      <c r="Z50" t="str">
        <f>D50</f>
        <v>Northwestern</v>
      </c>
      <c r="AA50">
        <f>(N50*(($AI$2)/((V50)))^(1/10))</f>
        <v>0.57476703865089418</v>
      </c>
      <c r="AB50">
        <f>(N50*(($AH$2)/((X50)))^(1/8))</f>
        <v>0.52287568843282795</v>
      </c>
      <c r="AC50">
        <f>((AA50+AB50)/2)^(1/2.5)</f>
        <v>0.78663343809174235</v>
      </c>
      <c r="AD50" t="str">
        <f>Z50</f>
        <v>Northwestern</v>
      </c>
      <c r="AE50" s="13">
        <f>RANK(AC50,AC:AC,0)</f>
        <v>49</v>
      </c>
    </row>
    <row r="51" spans="1:31" x14ac:dyDescent="0.25">
      <c r="A51">
        <v>1</v>
      </c>
      <c r="B51">
        <v>1</v>
      </c>
      <c r="C51">
        <v>1</v>
      </c>
      <c r="D51" t="s">
        <v>311</v>
      </c>
      <c r="E51">
        <v>69.642504021249096</v>
      </c>
      <c r="F51">
        <v>107.23136085180499</v>
      </c>
      <c r="G51">
        <v>93.826599698021198</v>
      </c>
      <c r="H51">
        <f>(F51-G51)/E51</f>
        <v>0.19247959765624995</v>
      </c>
      <c r="I51" s="13">
        <f>RANK(H51,H:H,0)</f>
        <v>57</v>
      </c>
      <c r="J51">
        <f>(F51^2)*E51</f>
        <v>800788.84184952278</v>
      </c>
      <c r="K51" s="13">
        <f>RANK(J51,J:J,0)</f>
        <v>70</v>
      </c>
      <c r="L51">
        <f>N51*(0.98)</f>
        <v>0.81918199999999997</v>
      </c>
      <c r="M51" s="13">
        <f>RANK(L51,L:L,0)</f>
        <v>49</v>
      </c>
      <c r="N51">
        <v>0.83589999999999998</v>
      </c>
      <c r="O51" s="15">
        <f>(N51+L51)/2</f>
        <v>0.82754099999999997</v>
      </c>
      <c r="P51" s="13">
        <f t="shared" si="0"/>
        <v>49</v>
      </c>
      <c r="Q51" s="15">
        <f>1.01*L51</f>
        <v>0.82737381999999993</v>
      </c>
      <c r="R51" s="13">
        <f>RANK(Q51,Q:Q,0)</f>
        <v>49</v>
      </c>
      <c r="S51" s="15">
        <f t="shared" si="1"/>
        <v>0.78616394999999994</v>
      </c>
      <c r="T51" s="13">
        <f>RANK(S51,S:S,0)</f>
        <v>49</v>
      </c>
      <c r="U51">
        <f>(((I51+K51+P51+R51+T51)/5))</f>
        <v>54.8</v>
      </c>
      <c r="V51">
        <f>IF(C51=1,(U51/L51),REF)</f>
        <v>66.896001132837384</v>
      </c>
      <c r="W51" s="13">
        <f>RANK(V51,V:V,1)</f>
        <v>54</v>
      </c>
      <c r="X51">
        <f>IF(A51=1,(U51/N51),REF)</f>
        <v>65.558081110180638</v>
      </c>
      <c r="Y51" s="13">
        <f>RANK(X51,X:X,1)</f>
        <v>54</v>
      </c>
      <c r="Z51" t="str">
        <f>D51</f>
        <v>TCU</v>
      </c>
      <c r="AA51">
        <f>(N51*(($AI$2)/((V51)))^(1/10))</f>
        <v>0.57165165137118346</v>
      </c>
      <c r="AB51">
        <f>(N51*(($AH$2)/((X51)))^(1/8))</f>
        <v>0.51984724498669743</v>
      </c>
      <c r="AC51">
        <f>((AA51+AB51)/2)^(1/2.5)</f>
        <v>0.7848692639010445</v>
      </c>
      <c r="AD51" t="str">
        <f>Z51</f>
        <v>TCU</v>
      </c>
      <c r="AE51" s="13">
        <f>RANK(AC51,AC:AC,0)</f>
        <v>50</v>
      </c>
    </row>
    <row r="52" spans="1:31" x14ac:dyDescent="0.25">
      <c r="A52">
        <v>1</v>
      </c>
      <c r="B52">
        <v>1</v>
      </c>
      <c r="C52">
        <v>1</v>
      </c>
      <c r="D52" t="s">
        <v>357</v>
      </c>
      <c r="E52">
        <v>71.258004103038502</v>
      </c>
      <c r="F52">
        <v>107.71775866538</v>
      </c>
      <c r="G52">
        <v>91.868176740625898</v>
      </c>
      <c r="H52">
        <f>(F52-G52)/E52</f>
        <v>0.2224252857522607</v>
      </c>
      <c r="I52" s="13">
        <f>RANK(H52,H:H,0)</f>
        <v>42</v>
      </c>
      <c r="J52">
        <f>(F52^2)*E52</f>
        <v>826814.85417966463</v>
      </c>
      <c r="K52" s="13">
        <f>RANK(J52,J:J,0)</f>
        <v>48</v>
      </c>
      <c r="L52">
        <f>N52*(0.98)</f>
        <v>0.80820599999999998</v>
      </c>
      <c r="M52" s="13">
        <f>RANK(L52,L:L,0)</f>
        <v>52</v>
      </c>
      <c r="N52">
        <v>0.82469999999999999</v>
      </c>
      <c r="O52" s="15">
        <f>(N52+L52)/2</f>
        <v>0.81645299999999998</v>
      </c>
      <c r="P52" s="13">
        <f t="shared" si="0"/>
        <v>52</v>
      </c>
      <c r="Q52" s="15">
        <f>1.01*L52</f>
        <v>0.81628805999999998</v>
      </c>
      <c r="R52" s="13">
        <f>RANK(Q52,Q:Q,0)</f>
        <v>52</v>
      </c>
      <c r="S52" s="15">
        <f t="shared" si="1"/>
        <v>0.77563034999999991</v>
      </c>
      <c r="T52" s="13">
        <f>RANK(S52,S:S,0)</f>
        <v>52</v>
      </c>
      <c r="U52">
        <f>(((I52+K52+P52+R52+T52)/5))</f>
        <v>49.2</v>
      </c>
      <c r="V52">
        <f>IF(C52=1,(U52/L52),REF)</f>
        <v>60.875568852495533</v>
      </c>
      <c r="W52" s="13">
        <f>RANK(V52,V:V,1)</f>
        <v>48</v>
      </c>
      <c r="X52">
        <f>IF(A52=1,(U52/N52),REF)</f>
        <v>59.658057475445624</v>
      </c>
      <c r="Y52" s="13">
        <f>RANK(X52,X:X,1)</f>
        <v>48</v>
      </c>
      <c r="Z52" t="str">
        <f>D52</f>
        <v>VCU</v>
      </c>
      <c r="AA52">
        <f>(N52*(($AI$2)/((V52)))^(1/10))</f>
        <v>0.5693362601564248</v>
      </c>
      <c r="AB52">
        <f>(N52*(($AH$2)/((X52)))^(1/8))</f>
        <v>0.51896379008605587</v>
      </c>
      <c r="AC52">
        <f>((AA52+AB52)/2)^(1/2.5)</f>
        <v>0.78394836993920969</v>
      </c>
      <c r="AD52" t="str">
        <f>Z52</f>
        <v>VCU</v>
      </c>
      <c r="AE52" s="13">
        <f>RANK(AC52,AC:AC,0)</f>
        <v>51</v>
      </c>
    </row>
    <row r="53" spans="1:31" x14ac:dyDescent="0.25">
      <c r="A53">
        <v>1</v>
      </c>
      <c r="B53">
        <v>1</v>
      </c>
      <c r="C53">
        <v>1</v>
      </c>
      <c r="D53" t="s">
        <v>241</v>
      </c>
      <c r="E53">
        <v>71.360919996447393</v>
      </c>
      <c r="F53">
        <v>107.052260965092</v>
      </c>
      <c r="G53">
        <v>90.868057732642299</v>
      </c>
      <c r="H53">
        <f>(F53-G53)/E53</f>
        <v>0.22679364606363556</v>
      </c>
      <c r="I53" s="13">
        <f>RANK(H53,H:H,0)</f>
        <v>40</v>
      </c>
      <c r="J53">
        <f>(F53^2)*E53</f>
        <v>817809.4575183331</v>
      </c>
      <c r="K53" s="13">
        <f>RANK(J53,J:J,0)</f>
        <v>55</v>
      </c>
      <c r="L53">
        <f>N53*(0.98)</f>
        <v>0.80614799999999998</v>
      </c>
      <c r="M53" s="13">
        <f>RANK(L53,L:L,0)</f>
        <v>54</v>
      </c>
      <c r="N53">
        <v>0.8226</v>
      </c>
      <c r="O53" s="15">
        <f>(N53+L53)/2</f>
        <v>0.81437399999999993</v>
      </c>
      <c r="P53" s="13">
        <f t="shared" si="0"/>
        <v>54</v>
      </c>
      <c r="Q53" s="15">
        <f>1.01*L53</f>
        <v>0.81420947999999993</v>
      </c>
      <c r="R53" s="13">
        <f>RANK(Q53,Q:Q,0)</f>
        <v>54</v>
      </c>
      <c r="S53" s="15">
        <f t="shared" si="1"/>
        <v>0.77365529999999993</v>
      </c>
      <c r="T53" s="13">
        <f>RANK(S53,S:S,0)</f>
        <v>54</v>
      </c>
      <c r="U53">
        <f>(((I53+K53+P53+R53+T53)/5))</f>
        <v>51.4</v>
      </c>
      <c r="V53">
        <f>IF(C53=1,(U53/L53),REF)</f>
        <v>63.76000436644388</v>
      </c>
      <c r="W53" s="13">
        <f>RANK(V53,V:V,1)</f>
        <v>51</v>
      </c>
      <c r="X53">
        <f>IF(A53=1,(U53/N53),REF)</f>
        <v>62.484804279114996</v>
      </c>
      <c r="Y53" s="13">
        <f>RANK(X53,X:X,1)</f>
        <v>51</v>
      </c>
      <c r="Z53" t="str">
        <f>D53</f>
        <v>Oklahoma</v>
      </c>
      <c r="AA53">
        <f>(N53*(($AI$2)/((V53)))^(1/10))</f>
        <v>0.56526360547999344</v>
      </c>
      <c r="AB53">
        <f>(N53*(($AH$2)/((X53)))^(1/8))</f>
        <v>0.51465548309504594</v>
      </c>
      <c r="AC53">
        <f>((AA53+AB53)/2)^(1/2.5)</f>
        <v>0.78152790398226502</v>
      </c>
      <c r="AD53" t="str">
        <f>Z53</f>
        <v>Oklahoma</v>
      </c>
      <c r="AE53" s="13">
        <f>RANK(AC53,AC:AC,0)</f>
        <v>52</v>
      </c>
    </row>
    <row r="54" spans="1:31" x14ac:dyDescent="0.25">
      <c r="A54">
        <v>1</v>
      </c>
      <c r="B54">
        <v>1</v>
      </c>
      <c r="C54">
        <v>1</v>
      </c>
      <c r="D54" t="s">
        <v>125</v>
      </c>
      <c r="E54">
        <v>69.783262336434007</v>
      </c>
      <c r="F54">
        <v>108.28150424874001</v>
      </c>
      <c r="G54">
        <v>94.175562411603096</v>
      </c>
      <c r="H54">
        <f>(F54-G54)/E54</f>
        <v>0.20213932918656577</v>
      </c>
      <c r="I54" s="13">
        <f>RANK(H54,H:H,0)</f>
        <v>54</v>
      </c>
      <c r="J54">
        <f>(F54^2)*E54</f>
        <v>818200.66736695904</v>
      </c>
      <c r="K54" s="13">
        <f>RANK(J54,J:J,0)</f>
        <v>53</v>
      </c>
      <c r="L54">
        <f>N54*(0.98)</f>
        <v>0.80791199999999996</v>
      </c>
      <c r="M54" s="13">
        <f>RANK(L54,L:L,0)</f>
        <v>53</v>
      </c>
      <c r="N54">
        <v>0.82440000000000002</v>
      </c>
      <c r="O54" s="15">
        <f>(N54+L54)/2</f>
        <v>0.81615599999999999</v>
      </c>
      <c r="P54" s="13">
        <f t="shared" si="0"/>
        <v>53</v>
      </c>
      <c r="Q54" s="15">
        <f>1.01*L54</f>
        <v>0.81599111999999996</v>
      </c>
      <c r="R54" s="13">
        <f>RANK(Q54,Q:Q,0)</f>
        <v>53</v>
      </c>
      <c r="S54" s="15">
        <f t="shared" si="1"/>
        <v>0.77534819999999993</v>
      </c>
      <c r="T54" s="13">
        <f>RANK(S54,S:S,0)</f>
        <v>53</v>
      </c>
      <c r="U54">
        <f>(((I54+K54+P54+R54+T54)/5))</f>
        <v>53.2</v>
      </c>
      <c r="V54">
        <f>IF(C54=1,(U54/L54),REF)</f>
        <v>65.848755805087691</v>
      </c>
      <c r="W54" s="13">
        <f>RANK(V54,V:V,1)</f>
        <v>52</v>
      </c>
      <c r="X54">
        <f>IF(A54=1,(U54/N54),REF)</f>
        <v>64.531780688985933</v>
      </c>
      <c r="Y54" s="13">
        <f>RANK(X54,X:X,1)</f>
        <v>52</v>
      </c>
      <c r="Z54" t="str">
        <f>D54</f>
        <v>Grand Canyon</v>
      </c>
      <c r="AA54">
        <f>(N54*(($AI$2)/((V54)))^(1/10))</f>
        <v>0.56467736399573365</v>
      </c>
      <c r="AB54">
        <f>(N54*(($AH$2)/((X54)))^(1/8))</f>
        <v>0.51370758424899754</v>
      </c>
      <c r="AC54">
        <f>((AA54+AB54)/2)^(1/2.5)</f>
        <v>0.78108361705081064</v>
      </c>
      <c r="AD54" t="str">
        <f>Z54</f>
        <v>Grand Canyon</v>
      </c>
      <c r="AE54" s="13">
        <f>RANK(AC54,AC:AC,0)</f>
        <v>53</v>
      </c>
    </row>
    <row r="55" spans="1:31" x14ac:dyDescent="0.25">
      <c r="A55">
        <v>1</v>
      </c>
      <c r="B55">
        <v>1</v>
      </c>
      <c r="C55">
        <v>1</v>
      </c>
      <c r="D55" t="s">
        <v>345</v>
      </c>
      <c r="E55">
        <v>64.821688722397099</v>
      </c>
      <c r="F55">
        <v>108.051255982303</v>
      </c>
      <c r="G55">
        <v>94.230478647242705</v>
      </c>
      <c r="H55">
        <f>(F55-G55)/E55</f>
        <v>0.2132122381792402</v>
      </c>
      <c r="I55" s="13">
        <f>RANK(H55,H:H,0)</f>
        <v>47</v>
      </c>
      <c r="J55">
        <f>(F55^2)*E55</f>
        <v>756798.00741128798</v>
      </c>
      <c r="K55" s="13">
        <f>RANK(J55,J:J,0)</f>
        <v>114</v>
      </c>
      <c r="L55">
        <f>N55*(0.98)</f>
        <v>0.81869199999999998</v>
      </c>
      <c r="M55" s="13">
        <f>RANK(L55,L:L,0)</f>
        <v>50</v>
      </c>
      <c r="N55">
        <v>0.83540000000000003</v>
      </c>
      <c r="O55" s="15">
        <f>(N55+L55)/2</f>
        <v>0.82704599999999995</v>
      </c>
      <c r="P55" s="13">
        <f t="shared" si="0"/>
        <v>50</v>
      </c>
      <c r="Q55" s="15">
        <f>1.01*L55</f>
        <v>0.82687891999999996</v>
      </c>
      <c r="R55" s="13">
        <f>RANK(Q55,Q:Q,0)</f>
        <v>50</v>
      </c>
      <c r="S55" s="15">
        <f t="shared" si="1"/>
        <v>0.78569369999999994</v>
      </c>
      <c r="T55" s="13">
        <f>RANK(S55,S:S,0)</f>
        <v>50</v>
      </c>
      <c r="U55">
        <f>(((I55+K55+P55+R55+T55)/5))</f>
        <v>62.2</v>
      </c>
      <c r="V55">
        <f>IF(C55=1,(U55/L55),REF)</f>
        <v>75.974847683866471</v>
      </c>
      <c r="W55" s="13">
        <f>RANK(V55,V:V,1)</f>
        <v>59</v>
      </c>
      <c r="X55">
        <f>IF(A55=1,(U55/N55),REF)</f>
        <v>74.455350730189139</v>
      </c>
      <c r="Y55" s="13">
        <f>RANK(X55,X:X,1)</f>
        <v>59</v>
      </c>
      <c r="Z55" t="str">
        <f>D55</f>
        <v>USC</v>
      </c>
      <c r="AA55">
        <f>(N55*(($AI$2)/((V55)))^(1/10))</f>
        <v>0.56408511536453032</v>
      </c>
      <c r="AB55">
        <f>(N55*(($AH$2)/((X55)))^(1/8))</f>
        <v>0.51133695669171009</v>
      </c>
      <c r="AC55">
        <f>((AA55+AB55)/2)^(1/2.5)</f>
        <v>0.7802244936415843</v>
      </c>
      <c r="AD55" t="str">
        <f>Z55</f>
        <v>USC</v>
      </c>
      <c r="AE55" s="13">
        <f>RANK(AC55,AC:AC,0)</f>
        <v>54</v>
      </c>
    </row>
    <row r="56" spans="1:31" x14ac:dyDescent="0.25">
      <c r="A56">
        <v>1</v>
      </c>
      <c r="B56">
        <v>1</v>
      </c>
      <c r="C56">
        <v>1</v>
      </c>
      <c r="D56" t="s">
        <v>208</v>
      </c>
      <c r="E56">
        <v>74.316508747935003</v>
      </c>
      <c r="F56">
        <v>108.45884794001201</v>
      </c>
      <c r="G56">
        <v>94.062164316728996</v>
      </c>
      <c r="H56">
        <f>(F56-G56)/E56</f>
        <v>0.19372120496286155</v>
      </c>
      <c r="I56" s="13">
        <f>RANK(H56,H:H,0)</f>
        <v>56</v>
      </c>
      <c r="J56">
        <f>(F56^2)*E56</f>
        <v>874208.99976083171</v>
      </c>
      <c r="K56" s="13">
        <f>RANK(J56,J:J,0)</f>
        <v>20</v>
      </c>
      <c r="L56">
        <f>N56*(0.98)</f>
        <v>0.79566199999999998</v>
      </c>
      <c r="M56" s="13">
        <f>RANK(L56,L:L,0)</f>
        <v>58</v>
      </c>
      <c r="N56">
        <v>0.81189999999999996</v>
      </c>
      <c r="O56" s="15">
        <f>(N56+L56)/2</f>
        <v>0.80378099999999997</v>
      </c>
      <c r="P56" s="13">
        <f t="shared" si="0"/>
        <v>58</v>
      </c>
      <c r="Q56" s="15">
        <f>1.01*L56</f>
        <v>0.80361861999999995</v>
      </c>
      <c r="R56" s="13">
        <f>RANK(Q56,Q:Q,0)</f>
        <v>58</v>
      </c>
      <c r="S56" s="15">
        <f t="shared" si="1"/>
        <v>0.76359194999999991</v>
      </c>
      <c r="T56" s="13">
        <f>RANK(S56,S:S,0)</f>
        <v>58</v>
      </c>
      <c r="U56">
        <f>(((I56+K56+P56+R56+T56)/5))</f>
        <v>50</v>
      </c>
      <c r="V56">
        <f>IF(C56=1,(U56/L56),REF)</f>
        <v>62.840753988502655</v>
      </c>
      <c r="W56" s="13">
        <f>RANK(V56,V:V,1)</f>
        <v>50</v>
      </c>
      <c r="X56">
        <f>IF(A56=1,(U56/N56),REF)</f>
        <v>61.583938908732605</v>
      </c>
      <c r="Y56" s="13">
        <f>RANK(X56,X:X,1)</f>
        <v>50</v>
      </c>
      <c r="Z56" t="str">
        <f>D56</f>
        <v>N.C. State</v>
      </c>
      <c r="AA56">
        <f>(N56*(($AI$2)/((V56)))^(1/10))</f>
        <v>0.55872172124297115</v>
      </c>
      <c r="AB56">
        <f>(N56*(($AH$2)/((X56)))^(1/8))</f>
        <v>0.50888401509561487</v>
      </c>
      <c r="AC56">
        <f>((AA56+AB56)/2)^(1/2.5)</f>
        <v>0.7779512110023219</v>
      </c>
      <c r="AD56" t="str">
        <f>Z56</f>
        <v>N.C. State</v>
      </c>
      <c r="AE56" s="13">
        <f>RANK(AC56,AC:AC,0)</f>
        <v>55</v>
      </c>
    </row>
    <row r="57" spans="1:31" x14ac:dyDescent="0.25">
      <c r="A57">
        <v>1</v>
      </c>
      <c r="B57">
        <v>1</v>
      </c>
      <c r="C57">
        <v>1</v>
      </c>
      <c r="D57" t="s">
        <v>289</v>
      </c>
      <c r="E57">
        <v>71.303804730677101</v>
      </c>
      <c r="F57">
        <v>105.167170731309</v>
      </c>
      <c r="G57">
        <v>92.8762030047682</v>
      </c>
      <c r="H57">
        <f>(F57-G57)/E57</f>
        <v>0.17237464077779913</v>
      </c>
      <c r="I57" s="13">
        <f>RANK(H57,H:H,0)</f>
        <v>64</v>
      </c>
      <c r="J57">
        <f>(F57^2)*E57</f>
        <v>788629.62074385781</v>
      </c>
      <c r="K57" s="13">
        <f>RANK(J57,J:J,0)</f>
        <v>84</v>
      </c>
      <c r="L57">
        <f>N57*(0.98)</f>
        <v>0.803894</v>
      </c>
      <c r="M57" s="13">
        <f>RANK(L57,L:L,0)</f>
        <v>55</v>
      </c>
      <c r="N57">
        <v>0.82030000000000003</v>
      </c>
      <c r="O57" s="15">
        <f>(N57+L57)/2</f>
        <v>0.81209700000000007</v>
      </c>
      <c r="P57" s="13">
        <f t="shared" si="0"/>
        <v>55</v>
      </c>
      <c r="Q57" s="15">
        <f>1.01*L57</f>
        <v>0.81193294000000005</v>
      </c>
      <c r="R57" s="13">
        <f>RANK(Q57,Q:Q,0)</f>
        <v>55</v>
      </c>
      <c r="S57" s="15">
        <f t="shared" si="1"/>
        <v>0.77149215000000004</v>
      </c>
      <c r="T57" s="13">
        <f>RANK(S57,S:S,0)</f>
        <v>55</v>
      </c>
      <c r="U57">
        <f>(((I57+K57+P57+R57+T57)/5))</f>
        <v>62.6</v>
      </c>
      <c r="V57">
        <f>IF(C57=1,(U57/L57),REF)</f>
        <v>77.87096308717318</v>
      </c>
      <c r="W57" s="13">
        <f>RANK(V57,V:V,1)</f>
        <v>62</v>
      </c>
      <c r="X57">
        <f>IF(A57=1,(U57/N57),REF)</f>
        <v>76.313543825429718</v>
      </c>
      <c r="Y57" s="13">
        <f>RANK(X57,X:X,1)</f>
        <v>62</v>
      </c>
      <c r="Z57" t="str">
        <f>D57</f>
        <v>South Carolina</v>
      </c>
      <c r="AA57">
        <f>(N57*(($AI$2)/((V57)))^(1/10))</f>
        <v>0.55252547917515638</v>
      </c>
      <c r="AB57">
        <f>(N57*(($AH$2)/((X57)))^(1/8))</f>
        <v>0.50054970466844495</v>
      </c>
      <c r="AC57">
        <f>((AA57+AB57)/2)^(1/2.5)</f>
        <v>0.77369849694109882</v>
      </c>
      <c r="AD57" t="str">
        <f>Z57</f>
        <v>South Carolina</v>
      </c>
      <c r="AE57" s="13">
        <f>RANK(AC57,AC:AC,0)</f>
        <v>56</v>
      </c>
    </row>
    <row r="58" spans="1:31" x14ac:dyDescent="0.25">
      <c r="A58">
        <v>1</v>
      </c>
      <c r="B58">
        <v>1</v>
      </c>
      <c r="C58">
        <v>1</v>
      </c>
      <c r="D58" t="s">
        <v>287</v>
      </c>
      <c r="E58">
        <v>70.783308500345697</v>
      </c>
      <c r="F58">
        <v>107.65105760034</v>
      </c>
      <c r="G58">
        <v>96.468841222330497</v>
      </c>
      <c r="H58">
        <f>(F58-G58)/E58</f>
        <v>0.15797815353537603</v>
      </c>
      <c r="I58" s="13">
        <f>RANK(H58,H:H,0)</f>
        <v>71</v>
      </c>
      <c r="J58">
        <f>(F58^2)*E58</f>
        <v>820290.08071499935</v>
      </c>
      <c r="K58" s="13">
        <f>RANK(J58,J:J,0)</f>
        <v>52</v>
      </c>
      <c r="L58">
        <f>N58*(0.98)</f>
        <v>0.79850399999999999</v>
      </c>
      <c r="M58" s="13">
        <f>RANK(L58,L:L,0)</f>
        <v>57</v>
      </c>
      <c r="N58">
        <v>0.81479999999999997</v>
      </c>
      <c r="O58" s="15">
        <f>(N58+L58)/2</f>
        <v>0.80665199999999992</v>
      </c>
      <c r="P58" s="13">
        <f t="shared" si="0"/>
        <v>57</v>
      </c>
      <c r="Q58" s="15">
        <f>1.01*L58</f>
        <v>0.80648903999999999</v>
      </c>
      <c r="R58" s="13">
        <f>RANK(Q58,Q:Q,0)</f>
        <v>57</v>
      </c>
      <c r="S58" s="15">
        <f t="shared" si="1"/>
        <v>0.76631939999999987</v>
      </c>
      <c r="T58" s="13">
        <f>RANK(S58,S:S,0)</f>
        <v>57</v>
      </c>
      <c r="U58">
        <f>(((I58+K58+P58+R58+T58)/5))</f>
        <v>58.8</v>
      </c>
      <c r="V58">
        <f>IF(C58=1,(U58/L58),REF)</f>
        <v>73.637702503681879</v>
      </c>
      <c r="W58" s="13">
        <f>RANK(V58,V:V,1)</f>
        <v>56</v>
      </c>
      <c r="X58">
        <f>IF(A58=1,(U58/N58),REF)</f>
        <v>72.164948453608247</v>
      </c>
      <c r="Y58" s="13">
        <f>RANK(X58,X:X,1)</f>
        <v>56</v>
      </c>
      <c r="Z58" t="str">
        <f>D58</f>
        <v>SMU</v>
      </c>
      <c r="AA58">
        <f>(N58*(($AI$2)/((V58)))^(1/10))</f>
        <v>0.55189714858055794</v>
      </c>
      <c r="AB58">
        <f>(N58*(($AH$2)/((X58)))^(1/8))</f>
        <v>0.50067964166521717</v>
      </c>
      <c r="AC58">
        <f>((AA58+AB58)/2)^(1/2.5)</f>
        <v>0.77355200744194064</v>
      </c>
      <c r="AD58" t="str">
        <f>Z58</f>
        <v>SMU</v>
      </c>
      <c r="AE58" s="13">
        <f>RANK(AC58,AC:AC,0)</f>
        <v>57</v>
      </c>
    </row>
    <row r="59" spans="1:31" x14ac:dyDescent="0.25">
      <c r="A59">
        <v>1</v>
      </c>
      <c r="B59">
        <v>1</v>
      </c>
      <c r="C59">
        <v>1</v>
      </c>
      <c r="D59" t="s">
        <v>214</v>
      </c>
      <c r="E59">
        <v>69.975827130992201</v>
      </c>
      <c r="F59">
        <v>106.224641087617</v>
      </c>
      <c r="G59">
        <v>93.4654367070885</v>
      </c>
      <c r="H59">
        <f>(F59-G59)/E59</f>
        <v>0.1823373142362967</v>
      </c>
      <c r="I59" s="13">
        <f>RANK(H59,H:H,0)</f>
        <v>62</v>
      </c>
      <c r="J59">
        <f>(F59^2)*E59</f>
        <v>789584.44741093949</v>
      </c>
      <c r="K59" s="13">
        <f>RANK(J59,J:J,0)</f>
        <v>82</v>
      </c>
      <c r="L59">
        <f>N59*(0.98)</f>
        <v>0.80144399999999993</v>
      </c>
      <c r="M59" s="13">
        <f>RANK(L59,L:L,0)</f>
        <v>56</v>
      </c>
      <c r="N59">
        <v>0.81779999999999997</v>
      </c>
      <c r="O59" s="15">
        <f>(N59+L59)/2</f>
        <v>0.80962199999999995</v>
      </c>
      <c r="P59" s="13">
        <f t="shared" si="0"/>
        <v>56</v>
      </c>
      <c r="Q59" s="15">
        <f>1.01*L59</f>
        <v>0.80945843999999989</v>
      </c>
      <c r="R59" s="13">
        <f>RANK(Q59,Q:Q,0)</f>
        <v>56</v>
      </c>
      <c r="S59" s="15">
        <f t="shared" si="1"/>
        <v>0.76914089999999991</v>
      </c>
      <c r="T59" s="13">
        <f>RANK(S59,S:S,0)</f>
        <v>56</v>
      </c>
      <c r="U59">
        <f>(((I59+K59+P59+R59+T59)/5))</f>
        <v>62.4</v>
      </c>
      <c r="V59">
        <f>IF(C59=1,(U59/L59),REF)</f>
        <v>77.859463668079115</v>
      </c>
      <c r="W59" s="13">
        <f>RANK(V59,V:V,1)</f>
        <v>61</v>
      </c>
      <c r="X59">
        <f>IF(A59=1,(U59/N59),REF)</f>
        <v>76.302274394717543</v>
      </c>
      <c r="Y59" s="13">
        <f>RANK(X59,X:X,1)</f>
        <v>61</v>
      </c>
      <c r="Z59" t="str">
        <f>D59</f>
        <v>New Mexico</v>
      </c>
      <c r="AA59">
        <f>(N59*(($AI$2)/((V59)))^(1/10))</f>
        <v>0.55084970143042111</v>
      </c>
      <c r="AB59">
        <f>(N59*(($AH$2)/((X59)))^(1/8))</f>
        <v>0.49903340890791714</v>
      </c>
      <c r="AC59">
        <f>((AA59+AB59)/2)^(1/2.5)</f>
        <v>0.77275955089357229</v>
      </c>
      <c r="AD59" t="str">
        <f>Z59</f>
        <v>New Mexico</v>
      </c>
      <c r="AE59" s="13">
        <f>RANK(AC59,AC:AC,0)</f>
        <v>58</v>
      </c>
    </row>
    <row r="60" spans="1:31" x14ac:dyDescent="0.25">
      <c r="A60">
        <v>1</v>
      </c>
      <c r="B60">
        <v>1</v>
      </c>
      <c r="C60">
        <v>1</v>
      </c>
      <c r="D60" t="s">
        <v>336</v>
      </c>
      <c r="E60">
        <v>71.595499122044302</v>
      </c>
      <c r="F60">
        <v>105.965683054481</v>
      </c>
      <c r="G60">
        <v>93.742713013227004</v>
      </c>
      <c r="H60">
        <f>(F60-G60)/E60</f>
        <v>0.17072260395053995</v>
      </c>
      <c r="I60" s="13">
        <f>RANK(H60,H:H,0)</f>
        <v>66</v>
      </c>
      <c r="J60">
        <f>(F60^2)*E60</f>
        <v>803926.24141525768</v>
      </c>
      <c r="K60" s="13">
        <f>RANK(J60,J:J,0)</f>
        <v>64</v>
      </c>
      <c r="L60">
        <f>N60*(0.98)</f>
        <v>0.78684199999999993</v>
      </c>
      <c r="M60" s="13">
        <f>RANK(L60,L:L,0)</f>
        <v>61</v>
      </c>
      <c r="N60">
        <v>0.80289999999999995</v>
      </c>
      <c r="O60" s="15">
        <f>(N60+L60)/2</f>
        <v>0.79487099999999988</v>
      </c>
      <c r="P60" s="13">
        <f t="shared" si="0"/>
        <v>61</v>
      </c>
      <c r="Q60" s="15">
        <f>1.01*L60</f>
        <v>0.79471041999999992</v>
      </c>
      <c r="R60" s="13">
        <f>RANK(Q60,Q:Q,0)</f>
        <v>61</v>
      </c>
      <c r="S60" s="15">
        <f t="shared" si="1"/>
        <v>0.75512744999999981</v>
      </c>
      <c r="T60" s="13">
        <f>RANK(S60,S:S,0)</f>
        <v>61</v>
      </c>
      <c r="U60">
        <f>(((I60+K60+P60+R60+T60)/5))</f>
        <v>62.6</v>
      </c>
      <c r="V60">
        <f>IF(C60=1,(U60/L60),REF)</f>
        <v>79.558539071376472</v>
      </c>
      <c r="W60" s="13">
        <f>RANK(V60,V:V,1)</f>
        <v>63</v>
      </c>
      <c r="X60">
        <f>IF(A60=1,(U60/N60),REF)</f>
        <v>77.967368289948936</v>
      </c>
      <c r="Y60" s="13">
        <f>RANK(X60,X:X,1)</f>
        <v>63</v>
      </c>
      <c r="Z60" t="str">
        <f>D60</f>
        <v>UCF</v>
      </c>
      <c r="AA60">
        <f>(N60*(($AI$2)/((V60)))^(1/10))</f>
        <v>0.53964720354714724</v>
      </c>
      <c r="AB60">
        <f>(N60*(($AH$2)/((X60)))^(1/8))</f>
        <v>0.48862091105299382</v>
      </c>
      <c r="AC60">
        <f>((AA60+AB60)/2)^(1/2.5)</f>
        <v>0.76635597776127629</v>
      </c>
      <c r="AD60" t="str">
        <f>Z60</f>
        <v>UCF</v>
      </c>
      <c r="AE60" s="13">
        <f>RANK(AC60,AC:AC,0)</f>
        <v>59</v>
      </c>
    </row>
    <row r="61" spans="1:31" x14ac:dyDescent="0.25">
      <c r="A61">
        <v>1</v>
      </c>
      <c r="B61">
        <v>1</v>
      </c>
      <c r="C61">
        <v>1</v>
      </c>
      <c r="D61" t="s">
        <v>257</v>
      </c>
      <c r="E61">
        <v>70.401655725044193</v>
      </c>
      <c r="F61">
        <v>106.190719528168</v>
      </c>
      <c r="G61">
        <v>93.060680056135396</v>
      </c>
      <c r="H61">
        <f>(F61-G61)/E61</f>
        <v>0.18650185619656978</v>
      </c>
      <c r="I61" s="13">
        <f>RANK(H61,H:H,0)</f>
        <v>61</v>
      </c>
      <c r="J61">
        <f>(F61^2)*E61</f>
        <v>793882.08227125776</v>
      </c>
      <c r="K61" s="13">
        <f>RANK(J61,J:J,0)</f>
        <v>79</v>
      </c>
      <c r="L61">
        <f>N61*(0.98)</f>
        <v>0.78850799999999999</v>
      </c>
      <c r="M61" s="13">
        <f>RANK(L61,L:L,0)</f>
        <v>60</v>
      </c>
      <c r="N61">
        <v>0.80459999999999998</v>
      </c>
      <c r="O61" s="15">
        <f>(N61+L61)/2</f>
        <v>0.79655399999999998</v>
      </c>
      <c r="P61" s="13">
        <f t="shared" si="0"/>
        <v>60</v>
      </c>
      <c r="Q61" s="15">
        <f>1.01*L61</f>
        <v>0.79639307999999998</v>
      </c>
      <c r="R61" s="13">
        <f>RANK(Q61,Q:Q,0)</f>
        <v>60</v>
      </c>
      <c r="S61" s="15">
        <f t="shared" si="1"/>
        <v>0.75672629999999996</v>
      </c>
      <c r="T61" s="13">
        <f>RANK(S61,S:S,0)</f>
        <v>60</v>
      </c>
      <c r="U61">
        <f>(((I61+K61+P61+R61+T61)/5))</f>
        <v>64</v>
      </c>
      <c r="V61">
        <f>IF(C61=1,(U61/L61),REF)</f>
        <v>81.165948855306482</v>
      </c>
      <c r="W61" s="13">
        <f>RANK(V61,V:V,1)</f>
        <v>64</v>
      </c>
      <c r="X61">
        <f>IF(A61=1,(U61/N61),REF)</f>
        <v>79.542629878200344</v>
      </c>
      <c r="Y61" s="13">
        <f>RANK(X61,X:X,1)</f>
        <v>64</v>
      </c>
      <c r="Z61" t="str">
        <f>D61</f>
        <v>Providence</v>
      </c>
      <c r="AA61">
        <f>(N61*(($AI$2)/((V61)))^(1/10))</f>
        <v>0.53970916639145317</v>
      </c>
      <c r="AB61">
        <f>(N61*(($AH$2)/((X61)))^(1/8))</f>
        <v>0.48843270437276626</v>
      </c>
      <c r="AC61">
        <f>((AA61+AB61)/2)^(1/2.5)</f>
        <v>0.76631834116413444</v>
      </c>
      <c r="AD61" t="str">
        <f>Z61</f>
        <v>Providence</v>
      </c>
      <c r="AE61" s="13">
        <f>RANK(AC61,AC:AC,0)</f>
        <v>60</v>
      </c>
    </row>
    <row r="62" spans="1:31" x14ac:dyDescent="0.25">
      <c r="A62">
        <v>1</v>
      </c>
      <c r="B62">
        <v>1</v>
      </c>
      <c r="C62">
        <v>1</v>
      </c>
      <c r="D62" t="s">
        <v>176</v>
      </c>
      <c r="E62">
        <v>68.983528187122502</v>
      </c>
      <c r="F62">
        <v>108.72014855258701</v>
      </c>
      <c r="G62">
        <v>94.213602812507901</v>
      </c>
      <c r="H62">
        <f>(F62-G62)/E62</f>
        <v>0.21028999416685554</v>
      </c>
      <c r="I62" s="13">
        <f>RANK(H62,H:H,0)</f>
        <v>50</v>
      </c>
      <c r="J62">
        <f>(F62^2)*E62</f>
        <v>815390.18039667397</v>
      </c>
      <c r="K62" s="13">
        <f>RANK(J62,J:J,0)</f>
        <v>57</v>
      </c>
      <c r="L62">
        <f>N62*(0.98)</f>
        <v>0.77959000000000001</v>
      </c>
      <c r="M62" s="13">
        <f>RANK(L62,L:L,0)</f>
        <v>62</v>
      </c>
      <c r="N62">
        <v>0.79549999999999998</v>
      </c>
      <c r="O62" s="15">
        <f>(N62+L62)/2</f>
        <v>0.78754499999999994</v>
      </c>
      <c r="P62" s="13">
        <f t="shared" si="0"/>
        <v>62</v>
      </c>
      <c r="Q62" s="15">
        <f>1.01*L62</f>
        <v>0.78738589999999997</v>
      </c>
      <c r="R62" s="13">
        <f>RANK(Q62,Q:Q,0)</f>
        <v>62</v>
      </c>
      <c r="S62" s="15">
        <f t="shared" si="1"/>
        <v>0.74816774999999991</v>
      </c>
      <c r="T62" s="13">
        <f>RANK(S62,S:S,0)</f>
        <v>62</v>
      </c>
      <c r="U62">
        <f>(((I62+K62+P62+R62+T62)/5))</f>
        <v>58.6</v>
      </c>
      <c r="V62">
        <f>IF(C62=1,(U62/L62),REF)</f>
        <v>75.167716363729653</v>
      </c>
      <c r="W62" s="13">
        <f>RANK(V62,V:V,1)</f>
        <v>58</v>
      </c>
      <c r="X62">
        <f>IF(A62=1,(U62/N62),REF)</f>
        <v>73.66436203645506</v>
      </c>
      <c r="Y62" s="13">
        <f>RANK(X62,X:X,1)</f>
        <v>58</v>
      </c>
      <c r="Z62" t="str">
        <f>D62</f>
        <v>LSU</v>
      </c>
      <c r="AA62">
        <f>(N62*(($AI$2)/((V62)))^(1/10))</f>
        <v>0.53771753772931175</v>
      </c>
      <c r="AB62">
        <f>(N62*(($AH$2)/((X62)))^(1/8))</f>
        <v>0.48756520600783704</v>
      </c>
      <c r="AC62">
        <f>((AA62+AB62)/2)^(1/2.5)</f>
        <v>0.76546521685330227</v>
      </c>
      <c r="AD62" t="str">
        <f>Z62</f>
        <v>LSU</v>
      </c>
      <c r="AE62" s="13">
        <f>RANK(AC62,AC:AC,0)</f>
        <v>61</v>
      </c>
    </row>
    <row r="63" spans="1:31" x14ac:dyDescent="0.25">
      <c r="A63">
        <v>1</v>
      </c>
      <c r="B63">
        <v>1</v>
      </c>
      <c r="C63">
        <v>1</v>
      </c>
      <c r="D63" t="s">
        <v>212</v>
      </c>
      <c r="E63">
        <v>70.0766051011841</v>
      </c>
      <c r="F63">
        <v>105.615147295037</v>
      </c>
      <c r="G63">
        <v>94.333918980776403</v>
      </c>
      <c r="H63">
        <f>(F63-G63)/E63</f>
        <v>0.16098423001473255</v>
      </c>
      <c r="I63" s="13">
        <f>RANK(H63,H:H,0)</f>
        <v>69</v>
      </c>
      <c r="J63">
        <f>(F63^2)*E63</f>
        <v>781673.64981742867</v>
      </c>
      <c r="K63" s="13">
        <f>RANK(J63,J:J,0)</f>
        <v>89</v>
      </c>
      <c r="L63">
        <f>N63*(0.98)</f>
        <v>0.78938999999999993</v>
      </c>
      <c r="M63" s="13">
        <f>RANK(L63,L:L,0)</f>
        <v>59</v>
      </c>
      <c r="N63">
        <v>0.80549999999999999</v>
      </c>
      <c r="O63" s="15">
        <f>(N63+L63)/2</f>
        <v>0.79744499999999996</v>
      </c>
      <c r="P63" s="13">
        <f t="shared" si="0"/>
        <v>59</v>
      </c>
      <c r="Q63" s="15">
        <f>1.01*L63</f>
        <v>0.79728389999999993</v>
      </c>
      <c r="R63" s="13">
        <f>RANK(Q63,Q:Q,0)</f>
        <v>59</v>
      </c>
      <c r="S63" s="15">
        <f t="shared" si="1"/>
        <v>0.75757274999999991</v>
      </c>
      <c r="T63" s="13">
        <f>RANK(S63,S:S,0)</f>
        <v>59</v>
      </c>
      <c r="U63">
        <f>(((I63+K63+P63+R63+T63)/5))</f>
        <v>67</v>
      </c>
      <c r="V63">
        <f>IF(C63=1,(U63/L63),REF)</f>
        <v>84.875663486996302</v>
      </c>
      <c r="W63" s="13">
        <f>RANK(V63,V:V,1)</f>
        <v>66</v>
      </c>
      <c r="X63">
        <f>IF(A63=1,(U63/N63),REF)</f>
        <v>83.178150217256359</v>
      </c>
      <c r="Y63" s="13">
        <f>RANK(X63,X:X,1)</f>
        <v>66</v>
      </c>
      <c r="Z63" t="str">
        <f>D63</f>
        <v>Nevada</v>
      </c>
      <c r="AA63">
        <f>(N63*(($AI$2)/((V63)))^(1/10))</f>
        <v>0.53790351155401139</v>
      </c>
      <c r="AB63">
        <f>(N63*(($AH$2)/((X63)))^(1/8))</f>
        <v>0.48625500904134633</v>
      </c>
      <c r="AC63">
        <f>((AA63+AB63)/2)^(1/2.5)</f>
        <v>0.76512937312190565</v>
      </c>
      <c r="AD63" t="str">
        <f>Z63</f>
        <v>Nevada</v>
      </c>
      <c r="AE63" s="13">
        <f>RANK(AC63,AC:AC,0)</f>
        <v>62</v>
      </c>
    </row>
    <row r="64" spans="1:31" x14ac:dyDescent="0.25">
      <c r="A64">
        <v>1</v>
      </c>
      <c r="B64">
        <v>1</v>
      </c>
      <c r="C64">
        <v>1</v>
      </c>
      <c r="D64" t="s">
        <v>199</v>
      </c>
      <c r="E64">
        <v>69.976119105163605</v>
      </c>
      <c r="F64">
        <v>108.815227825398</v>
      </c>
      <c r="G64">
        <v>94.431294069632301</v>
      </c>
      <c r="H64">
        <f>(F64-G64)/E64</f>
        <v>0.20555489415108608</v>
      </c>
      <c r="I64" s="13">
        <f>RANK(H64,H:H,0)</f>
        <v>53</v>
      </c>
      <c r="J64">
        <f>(F64^2)*E64</f>
        <v>828569.99867208768</v>
      </c>
      <c r="K64" s="13">
        <f>RANK(J64,J:J,0)</f>
        <v>47</v>
      </c>
      <c r="L64">
        <f>N64*(0.98)</f>
        <v>0.77831600000000001</v>
      </c>
      <c r="M64" s="13">
        <f>RANK(L64,L:L,0)</f>
        <v>64</v>
      </c>
      <c r="N64">
        <v>0.79420000000000002</v>
      </c>
      <c r="O64" s="15">
        <f>(N64+L64)/2</f>
        <v>0.78625800000000001</v>
      </c>
      <c r="P64" s="13">
        <f t="shared" si="0"/>
        <v>64</v>
      </c>
      <c r="Q64" s="15">
        <f>1.01*L64</f>
        <v>0.78609916000000002</v>
      </c>
      <c r="R64" s="13">
        <f>RANK(Q64,Q:Q,0)</f>
        <v>64</v>
      </c>
      <c r="S64" s="15">
        <f t="shared" si="1"/>
        <v>0.74694510000000003</v>
      </c>
      <c r="T64" s="13">
        <f>RANK(S64,S:S,0)</f>
        <v>64</v>
      </c>
      <c r="U64">
        <f>(((I64+K64+P64+R64+T64)/5))</f>
        <v>58.4</v>
      </c>
      <c r="V64">
        <f>IF(C64=1,(U64/L64),REF)</f>
        <v>75.03379090240982</v>
      </c>
      <c r="W64" s="13">
        <f>RANK(V64,V:V,1)</f>
        <v>57</v>
      </c>
      <c r="X64">
        <f>IF(A64=1,(U64/N64),REF)</f>
        <v>73.533115084361611</v>
      </c>
      <c r="Y64" s="13">
        <f>RANK(X64,X:X,1)</f>
        <v>57</v>
      </c>
      <c r="Z64" t="str">
        <f>D64</f>
        <v>Missouri</v>
      </c>
      <c r="AA64">
        <f>(N64*(($AI$2)/((V64)))^(1/10))</f>
        <v>0.53693454565392906</v>
      </c>
      <c r="AB64">
        <f>(N64*(($AH$2)/((X64)))^(1/8))</f>
        <v>0.48687694819024441</v>
      </c>
      <c r="AC64">
        <f>((AA64+AB64)/2)^(1/2.5)</f>
        <v>0.76502565974126269</v>
      </c>
      <c r="AD64" t="str">
        <f>Z64</f>
        <v>Missouri</v>
      </c>
      <c r="AE64" s="13">
        <f>RANK(AC64,AC:AC,0)</f>
        <v>63</v>
      </c>
    </row>
    <row r="65" spans="1:31" x14ac:dyDescent="0.25">
      <c r="A65">
        <v>1</v>
      </c>
      <c r="B65">
        <v>1</v>
      </c>
      <c r="C65">
        <v>1</v>
      </c>
      <c r="D65" t="s">
        <v>86</v>
      </c>
      <c r="E65">
        <v>70.796198269713003</v>
      </c>
      <c r="F65">
        <v>108.957430383847</v>
      </c>
      <c r="G65">
        <v>90.618671559538896</v>
      </c>
      <c r="H65">
        <f>(F65-G65)/E65</f>
        <v>0.25903592668129921</v>
      </c>
      <c r="I65" s="13">
        <f>RANK(H65,H:H,0)</f>
        <v>27</v>
      </c>
      <c r="J65">
        <f>(F65^2)*E65</f>
        <v>840472.75873453938</v>
      </c>
      <c r="K65" s="13">
        <f>RANK(J65,J:J,0)</f>
        <v>38</v>
      </c>
      <c r="L65">
        <f>N65*(0.98)</f>
        <v>0.76812400000000003</v>
      </c>
      <c r="M65" s="13">
        <f>RANK(L65,L:L,0)</f>
        <v>70</v>
      </c>
      <c r="N65">
        <v>0.78380000000000005</v>
      </c>
      <c r="O65" s="15">
        <f>(N65+L65)/2</f>
        <v>0.77596200000000004</v>
      </c>
      <c r="P65" s="13">
        <f t="shared" si="0"/>
        <v>70</v>
      </c>
      <c r="Q65" s="15">
        <f>1.01*L65</f>
        <v>0.77580524000000006</v>
      </c>
      <c r="R65" s="13">
        <f>RANK(Q65,Q:Q,0)</f>
        <v>70</v>
      </c>
      <c r="S65" s="15">
        <f t="shared" si="1"/>
        <v>0.73716389999999998</v>
      </c>
      <c r="T65" s="13">
        <f>RANK(S65,S:S,0)</f>
        <v>70</v>
      </c>
      <c r="U65">
        <f>(((I65+K65+P65+R65+T65)/5))</f>
        <v>55</v>
      </c>
      <c r="V65">
        <f>IF(C65=1,(U65/L65),REF)</f>
        <v>71.603022428670371</v>
      </c>
      <c r="W65" s="13">
        <f>RANK(V65,V:V,1)</f>
        <v>55</v>
      </c>
      <c r="X65">
        <f>IF(A65=1,(U65/N65),REF)</f>
        <v>70.170961980096962</v>
      </c>
      <c r="Y65" s="13">
        <f>RANK(X65,X:X,1)</f>
        <v>55</v>
      </c>
      <c r="Z65" t="str">
        <f>D65</f>
        <v>Dayton</v>
      </c>
      <c r="AA65">
        <f>(N65*(($AI$2)/((V65)))^(1/10))</f>
        <v>0.53238924875993665</v>
      </c>
      <c r="AB65">
        <f>(N65*(($AH$2)/((X65)))^(1/8))</f>
        <v>0.48332057220421321</v>
      </c>
      <c r="AC65">
        <f>((AA65+AB65)/2)^(1/2.5)</f>
        <v>0.76259835199623793</v>
      </c>
      <c r="AD65" t="str">
        <f>Z65</f>
        <v>Dayton</v>
      </c>
      <c r="AE65" s="13">
        <f>RANK(AC65,AC:AC,0)</f>
        <v>64</v>
      </c>
    </row>
    <row r="66" spans="1:31" x14ac:dyDescent="0.25">
      <c r="A66">
        <v>1</v>
      </c>
      <c r="B66">
        <v>1</v>
      </c>
      <c r="C66">
        <v>1</v>
      </c>
      <c r="D66" t="s">
        <v>172</v>
      </c>
      <c r="E66">
        <v>70.481700125677804</v>
      </c>
      <c r="F66">
        <v>106.71963803990801</v>
      </c>
      <c r="G66">
        <v>94.398144164678698</v>
      </c>
      <c r="H66">
        <f>(F66-G66)/E66</f>
        <v>0.17481834083540157</v>
      </c>
      <c r="I66" s="13">
        <f>RANK(H66,H:H,0)</f>
        <v>63</v>
      </c>
      <c r="J66">
        <f>(F66^2)*E66</f>
        <v>802721.80185394408</v>
      </c>
      <c r="K66" s="13">
        <f>RANK(J66,J:J,0)</f>
        <v>68</v>
      </c>
      <c r="L66">
        <f>N66*(0.98)</f>
        <v>0.77939400000000003</v>
      </c>
      <c r="M66" s="13">
        <f>RANK(L66,L:L,0)</f>
        <v>63</v>
      </c>
      <c r="N66">
        <v>0.79530000000000001</v>
      </c>
      <c r="O66" s="15">
        <f>(N66+L66)/2</f>
        <v>0.78734700000000002</v>
      </c>
      <c r="P66" s="13">
        <f t="shared" si="0"/>
        <v>63</v>
      </c>
      <c r="Q66" s="15">
        <f>1.01*L66</f>
        <v>0.78718794000000003</v>
      </c>
      <c r="R66" s="13">
        <f>RANK(Q66,Q:Q,0)</f>
        <v>63</v>
      </c>
      <c r="S66" s="15">
        <f t="shared" si="1"/>
        <v>0.74797965</v>
      </c>
      <c r="T66" s="13">
        <f>RANK(S66,S:S,0)</f>
        <v>63</v>
      </c>
      <c r="U66">
        <f>(((I66+K66+P66+R66+T66)/5))</f>
        <v>64</v>
      </c>
      <c r="V66">
        <f>IF(C66=1,(U66/L66),REF)</f>
        <v>82.115079151238007</v>
      </c>
      <c r="W66" s="13">
        <f>RANK(V66,V:V,1)</f>
        <v>65</v>
      </c>
      <c r="X66">
        <f>IF(A66=1,(U66/N66),REF)</f>
        <v>80.472777568213246</v>
      </c>
      <c r="Y66" s="13">
        <f>RANK(X66,X:X,1)</f>
        <v>65</v>
      </c>
      <c r="Z66" t="str">
        <f>D66</f>
        <v>Louisville</v>
      </c>
      <c r="AA66">
        <f>(N66*(($AI$2)/((V66)))^(1/10))</f>
        <v>0.53285107195685277</v>
      </c>
      <c r="AB66">
        <f>(N66*(($AH$2)/((X66)))^(1/8))</f>
        <v>0.4820860439405128</v>
      </c>
      <c r="AC66">
        <f>((AA66+AB66)/2)^(1/2.5)</f>
        <v>0.76236623918673729</v>
      </c>
      <c r="AD66" t="str">
        <f>Z66</f>
        <v>Louisville</v>
      </c>
      <c r="AE66" s="13">
        <f>RANK(AC66,AC:AC,0)</f>
        <v>65</v>
      </c>
    </row>
    <row r="67" spans="1:31" x14ac:dyDescent="0.25">
      <c r="A67">
        <v>1</v>
      </c>
      <c r="B67">
        <v>1</v>
      </c>
      <c r="C67">
        <v>1</v>
      </c>
      <c r="D67" t="s">
        <v>45</v>
      </c>
      <c r="E67">
        <v>70.320696232295603</v>
      </c>
      <c r="F67">
        <v>108.067119968246</v>
      </c>
      <c r="G67">
        <v>92.660787140269505</v>
      </c>
      <c r="H67">
        <f>(F67-G67)/E67</f>
        <v>0.21908675046509224</v>
      </c>
      <c r="I67" s="13">
        <f>RANK(H67,H:H,0)</f>
        <v>44</v>
      </c>
      <c r="J67">
        <f>(F67^2)*E67</f>
        <v>821240.42100057099</v>
      </c>
      <c r="K67" s="13">
        <f>RANK(J67,J:J,0)</f>
        <v>51</v>
      </c>
      <c r="L67">
        <f>N67*(0.98)</f>
        <v>0.76900599999999997</v>
      </c>
      <c r="M67" s="13">
        <f>RANK(L67,L:L,0)</f>
        <v>68</v>
      </c>
      <c r="N67">
        <v>0.78469999999999995</v>
      </c>
      <c r="O67" s="15">
        <f>(N67+L67)/2</f>
        <v>0.77685300000000002</v>
      </c>
      <c r="P67" s="13">
        <f t="shared" ref="P67:P130" si="2">RANK(O67,O:O,0)</f>
        <v>68</v>
      </c>
      <c r="Q67" s="15">
        <f>1.01*L67</f>
        <v>0.77669606000000002</v>
      </c>
      <c r="R67" s="13">
        <f>RANK(Q67,Q:Q,0)</f>
        <v>68</v>
      </c>
      <c r="S67" s="15">
        <f t="shared" ref="S67:S130" si="3">0.95*O67</f>
        <v>0.73801034999999993</v>
      </c>
      <c r="T67" s="13">
        <f>RANK(S67,S:S,0)</f>
        <v>68</v>
      </c>
      <c r="U67">
        <f>(((I67+K67+P67+R67+T67)/5))</f>
        <v>59.8</v>
      </c>
      <c r="V67">
        <f>IF(C67=1,(U67/L67),REF)</f>
        <v>77.762722267446549</v>
      </c>
      <c r="W67" s="13">
        <f>RANK(V67,V:V,1)</f>
        <v>60</v>
      </c>
      <c r="X67">
        <f>IF(A67=1,(U67/N67),REF)</f>
        <v>76.207467822097612</v>
      </c>
      <c r="Y67" s="13">
        <f>RANK(X67,X:X,1)</f>
        <v>60</v>
      </c>
      <c r="Z67" t="str">
        <f>D67</f>
        <v>Boise St.</v>
      </c>
      <c r="AA67">
        <f>(N67*(($AI$2)/((V67)))^(1/10))</f>
        <v>0.52862008473132727</v>
      </c>
      <c r="AB67">
        <f>(N67*(($AH$2)/((X67)))^(1/8))</f>
        <v>0.47890973124469827</v>
      </c>
      <c r="AC67">
        <f>((AA67+AB67)/2)^(1/2.5)</f>
        <v>0.76013576092753732</v>
      </c>
      <c r="AD67" t="str">
        <f>Z67</f>
        <v>Boise St.</v>
      </c>
      <c r="AE67" s="13">
        <f>RANK(AC67,AC:AC,0)</f>
        <v>66</v>
      </c>
    </row>
    <row r="68" spans="1:31" x14ac:dyDescent="0.25">
      <c r="A68">
        <v>1</v>
      </c>
      <c r="B68">
        <v>1</v>
      </c>
      <c r="C68">
        <v>1</v>
      </c>
      <c r="D68" t="s">
        <v>237</v>
      </c>
      <c r="E68">
        <v>71.931305220554293</v>
      </c>
      <c r="F68">
        <v>105.129537501192</v>
      </c>
      <c r="G68">
        <v>93.646957695026103</v>
      </c>
      <c r="H68">
        <f>(F68-G68)/E68</f>
        <v>0.15963257959741242</v>
      </c>
      <c r="I68" s="13">
        <f>RANK(H68,H:H,0)</f>
        <v>70</v>
      </c>
      <c r="J68">
        <f>(F68^2)*E68</f>
        <v>795000.58538384608</v>
      </c>
      <c r="K68" s="13">
        <f>RANK(J68,J:J,0)</f>
        <v>78</v>
      </c>
      <c r="L68">
        <f>N68*(0.98)</f>
        <v>0.77027999999999996</v>
      </c>
      <c r="M68" s="13">
        <f>RANK(L68,L:L,0)</f>
        <v>67</v>
      </c>
      <c r="N68">
        <v>0.78600000000000003</v>
      </c>
      <c r="O68" s="15">
        <f>(N68+L68)/2</f>
        <v>0.77814000000000005</v>
      </c>
      <c r="P68" s="13">
        <f t="shared" si="2"/>
        <v>67</v>
      </c>
      <c r="Q68" s="15">
        <f>1.01*L68</f>
        <v>0.77798279999999997</v>
      </c>
      <c r="R68" s="13">
        <f>RANK(Q68,Q:Q,0)</f>
        <v>67</v>
      </c>
      <c r="S68" s="15">
        <f t="shared" si="3"/>
        <v>0.73923300000000003</v>
      </c>
      <c r="T68" s="13">
        <f>RANK(S68,S:S,0)</f>
        <v>67</v>
      </c>
      <c r="U68">
        <f>(((I68+K68+P68+R68+T68)/5))</f>
        <v>69.8</v>
      </c>
      <c r="V68">
        <f>IF(C68=1,(U68/L68),REF)</f>
        <v>90.616399231448298</v>
      </c>
      <c r="W68" s="13">
        <f>RANK(V68,V:V,1)</f>
        <v>69</v>
      </c>
      <c r="X68">
        <f>IF(A68=1,(U68/N68),REF)</f>
        <v>88.804071246819333</v>
      </c>
      <c r="Y68" s="13">
        <f>RANK(X68,X:X,1)</f>
        <v>69</v>
      </c>
      <c r="Z68" t="str">
        <f>D68</f>
        <v>Notre Dame</v>
      </c>
      <c r="AA68">
        <f>(N68*(($AI$2)/((V68)))^(1/10))</f>
        <v>0.52145762089716874</v>
      </c>
      <c r="AB68">
        <f>(N68*(($AH$2)/((X68)))^(1/8))</f>
        <v>0.47061757003697702</v>
      </c>
      <c r="AC68">
        <f>((AA68+AB68)/2)^(1/2.5)</f>
        <v>0.75545019465642893</v>
      </c>
      <c r="AD68" t="str">
        <f>Z68</f>
        <v>Notre Dame</v>
      </c>
      <c r="AE68" s="13">
        <f>RANK(AC68,AC:AC,0)</f>
        <v>67</v>
      </c>
    </row>
    <row r="69" spans="1:31" x14ac:dyDescent="0.25">
      <c r="A69">
        <v>1</v>
      </c>
      <c r="B69">
        <v>1</v>
      </c>
      <c r="C69">
        <v>1</v>
      </c>
      <c r="D69" t="s">
        <v>195</v>
      </c>
      <c r="E69">
        <v>70.043390470258302</v>
      </c>
      <c r="F69">
        <v>106.822003324333</v>
      </c>
      <c r="G69">
        <v>93.650712906486007</v>
      </c>
      <c r="H69">
        <f>(F69-G69)/E69</f>
        <v>0.18804472955145937</v>
      </c>
      <c r="I69" s="13">
        <f>RANK(H69,H:H,0)</f>
        <v>59</v>
      </c>
      <c r="J69">
        <f>(F69^2)*E69</f>
        <v>799260.95366546151</v>
      </c>
      <c r="K69" s="13">
        <f>RANK(J69,J:J,0)</f>
        <v>73</v>
      </c>
      <c r="L69">
        <f>N69*(0.98)</f>
        <v>0.76714400000000005</v>
      </c>
      <c r="M69" s="13">
        <f>RANK(L69,L:L,0)</f>
        <v>71</v>
      </c>
      <c r="N69">
        <v>0.78280000000000005</v>
      </c>
      <c r="O69" s="15">
        <f>(N69+L69)/2</f>
        <v>0.77497199999999999</v>
      </c>
      <c r="P69" s="13">
        <f t="shared" si="2"/>
        <v>71</v>
      </c>
      <c r="Q69" s="15">
        <f>1.01*L69</f>
        <v>0.77481544000000002</v>
      </c>
      <c r="R69" s="13">
        <f>RANK(Q69,Q:Q,0)</f>
        <v>71</v>
      </c>
      <c r="S69" s="15">
        <f t="shared" si="3"/>
        <v>0.73622339999999997</v>
      </c>
      <c r="T69" s="13">
        <f>RANK(S69,S:S,0)</f>
        <v>71</v>
      </c>
      <c r="U69">
        <f>(((I69+K69+P69+R69+T69)/5))</f>
        <v>69</v>
      </c>
      <c r="V69">
        <f>IF(C69=1,(U69/L69),REF)</f>
        <v>89.944000083426317</v>
      </c>
      <c r="W69" s="13">
        <f>RANK(V69,V:V,1)</f>
        <v>68</v>
      </c>
      <c r="X69">
        <f>IF(A69=1,(U69/N69),REF)</f>
        <v>88.145120081757781</v>
      </c>
      <c r="Y69" s="13">
        <f>RANK(X69,X:X,1)</f>
        <v>68</v>
      </c>
      <c r="Z69" t="str">
        <f>D69</f>
        <v>Minnesota</v>
      </c>
      <c r="AA69">
        <f>(N69*(($AI$2)/((V69)))^(1/10))</f>
        <v>0.51972158004662372</v>
      </c>
      <c r="AB69">
        <f>(N69*(($AH$2)/((X69)))^(1/8))</f>
        <v>0.4691381310685212</v>
      </c>
      <c r="AC69">
        <f>((AA69+AB69)/2)^(1/2.5)</f>
        <v>0.75446982504841975</v>
      </c>
      <c r="AD69" t="str">
        <f>Z69</f>
        <v>Minnesota</v>
      </c>
      <c r="AE69" s="13">
        <f>RANK(AC69,AC:AC,0)</f>
        <v>68</v>
      </c>
    </row>
    <row r="70" spans="1:31" x14ac:dyDescent="0.25">
      <c r="A70">
        <v>1</v>
      </c>
      <c r="B70">
        <v>1</v>
      </c>
      <c r="C70">
        <v>1</v>
      </c>
      <c r="D70" t="s">
        <v>32</v>
      </c>
      <c r="E70">
        <v>72.453707010170703</v>
      </c>
      <c r="F70">
        <v>104.846652595024</v>
      </c>
      <c r="G70">
        <v>93.458943140049897</v>
      </c>
      <c r="H70">
        <f>(F70-G70)/E70</f>
        <v>0.15717221278099061</v>
      </c>
      <c r="I70" s="13">
        <f>RANK(H70,H:H,0)</f>
        <v>73</v>
      </c>
      <c r="J70">
        <f>(F70^2)*E70</f>
        <v>796470.60009727266</v>
      </c>
      <c r="K70" s="13">
        <f>RANK(J70,J:J,0)</f>
        <v>74</v>
      </c>
      <c r="L70">
        <f>N70*(0.98)</f>
        <v>0.76871199999999995</v>
      </c>
      <c r="M70" s="13">
        <f>RANK(L70,L:L,0)</f>
        <v>69</v>
      </c>
      <c r="N70">
        <v>0.78439999999999999</v>
      </c>
      <c r="O70" s="15">
        <f>(N70+L70)/2</f>
        <v>0.77655600000000002</v>
      </c>
      <c r="P70" s="13">
        <f t="shared" si="2"/>
        <v>69</v>
      </c>
      <c r="Q70" s="15">
        <f>1.01*L70</f>
        <v>0.77639912</v>
      </c>
      <c r="R70" s="13">
        <f>RANK(Q70,Q:Q,0)</f>
        <v>69</v>
      </c>
      <c r="S70" s="15">
        <f t="shared" si="3"/>
        <v>0.73772819999999995</v>
      </c>
      <c r="T70" s="13">
        <f>RANK(S70,S:S,0)</f>
        <v>69</v>
      </c>
      <c r="U70">
        <f>(((I70+K70+P70+R70+T70)/5))</f>
        <v>70.8</v>
      </c>
      <c r="V70">
        <f>IF(C70=1,(U70/L70),REF)</f>
        <v>92.102113665455988</v>
      </c>
      <c r="W70" s="13">
        <f>RANK(V70,V:V,1)</f>
        <v>70</v>
      </c>
      <c r="X70">
        <f>IF(A70=1,(U70/N70),REF)</f>
        <v>90.260071392146855</v>
      </c>
      <c r="Y70" s="13">
        <f>RANK(X70,X:X,1)</f>
        <v>70</v>
      </c>
      <c r="Z70" t="str">
        <f>D70</f>
        <v>Arizona St.</v>
      </c>
      <c r="AA70">
        <f>(N70*(($AI$2)/((V70)))^(1/10))</f>
        <v>0.51955051329982693</v>
      </c>
      <c r="AB70">
        <f>(N70*(($AH$2)/((X70)))^(1/8))</f>
        <v>0.46870579871073226</v>
      </c>
      <c r="AC70">
        <f>((AA70+AB70)/2)^(1/2.5)</f>
        <v>0.7542856412755885</v>
      </c>
      <c r="AD70" t="str">
        <f>Z70</f>
        <v>Arizona St.</v>
      </c>
      <c r="AE70" s="13">
        <f>RANK(AC70,AC:AC,0)</f>
        <v>69</v>
      </c>
    </row>
    <row r="71" spans="1:31" x14ac:dyDescent="0.25">
      <c r="A71">
        <v>1</v>
      </c>
      <c r="B71">
        <v>1</v>
      </c>
      <c r="C71">
        <v>1</v>
      </c>
      <c r="D71" t="s">
        <v>360</v>
      </c>
      <c r="E71">
        <v>71.011131343925598</v>
      </c>
      <c r="F71">
        <v>103.243313967501</v>
      </c>
      <c r="G71">
        <v>92.603678191816897</v>
      </c>
      <c r="H71">
        <f>(F71-G71)/E71</f>
        <v>0.14983053465453947</v>
      </c>
      <c r="I71" s="13">
        <f>RANK(H71,H:H,0)</f>
        <v>78</v>
      </c>
      <c r="J71">
        <f>(F71^2)*E71</f>
        <v>756920.56442789151</v>
      </c>
      <c r="K71" s="13">
        <f>RANK(J71,J:J,0)</f>
        <v>113</v>
      </c>
      <c r="L71">
        <f>N71*(0.98)</f>
        <v>0.7742</v>
      </c>
      <c r="M71" s="13">
        <f>RANK(L71,L:L,0)</f>
        <v>65</v>
      </c>
      <c r="N71">
        <v>0.79</v>
      </c>
      <c r="O71" s="15">
        <f>(N71+L71)/2</f>
        <v>0.78210000000000002</v>
      </c>
      <c r="P71" s="13">
        <f t="shared" si="2"/>
        <v>65</v>
      </c>
      <c r="Q71" s="15">
        <f>1.01*L71</f>
        <v>0.78194200000000003</v>
      </c>
      <c r="R71" s="13">
        <f>RANK(Q71,Q:Q,0)</f>
        <v>65</v>
      </c>
      <c r="S71" s="15">
        <f t="shared" si="3"/>
        <v>0.74299499999999996</v>
      </c>
      <c r="T71" s="13">
        <f>RANK(S71,S:S,0)</f>
        <v>65</v>
      </c>
      <c r="U71">
        <f>(((I71+K71+P71+R71+T71)/5))</f>
        <v>77.2</v>
      </c>
      <c r="V71">
        <f>IF(C71=1,(U71/L71),REF)</f>
        <v>99.715835701369159</v>
      </c>
      <c r="W71" s="13">
        <f>RANK(V71,V:V,1)</f>
        <v>76</v>
      </c>
      <c r="X71">
        <f>IF(A71=1,(U71/N71),REF)</f>
        <v>97.721518987341767</v>
      </c>
      <c r="Y71" s="13">
        <f>RANK(X71,X:X,1)</f>
        <v>76</v>
      </c>
      <c r="Z71" t="str">
        <f>D71</f>
        <v>Virginia</v>
      </c>
      <c r="AA71">
        <f>(N71*(($AI$2)/((V71)))^(1/10))</f>
        <v>0.51912008335766879</v>
      </c>
      <c r="AB71">
        <f>(N71*(($AH$2)/((X71)))^(1/8))</f>
        <v>0.46738849281899103</v>
      </c>
      <c r="AC71">
        <f>((AA71+AB71)/2)^(1/2.5)</f>
        <v>0.75375177486447964</v>
      </c>
      <c r="AD71" t="str">
        <f>Z71</f>
        <v>Virginia</v>
      </c>
      <c r="AE71" s="13">
        <f>RANK(AC71,AC:AC,0)</f>
        <v>70</v>
      </c>
    </row>
    <row r="72" spans="1:31" x14ac:dyDescent="0.25">
      <c r="A72">
        <v>1</v>
      </c>
      <c r="B72">
        <v>1</v>
      </c>
      <c r="C72">
        <v>1</v>
      </c>
      <c r="D72" t="s">
        <v>309</v>
      </c>
      <c r="E72">
        <v>69.286621825119795</v>
      </c>
      <c r="F72">
        <v>108.610392333097</v>
      </c>
      <c r="G72">
        <v>96.701233025105296</v>
      </c>
      <c r="H72">
        <f>(F72-G72)/E72</f>
        <v>0.17188252211300692</v>
      </c>
      <c r="I72" s="13">
        <f>RANK(H72,H:H,0)</f>
        <v>65</v>
      </c>
      <c r="J72">
        <f>(F72^2)*E72</f>
        <v>817320.04860825476</v>
      </c>
      <c r="K72" s="13">
        <f>RANK(J72,J:J,0)</f>
        <v>56</v>
      </c>
      <c r="L72">
        <f>N72*(0.98)</f>
        <v>0.76293</v>
      </c>
      <c r="M72" s="13">
        <f>RANK(L72,L:L,0)</f>
        <v>72</v>
      </c>
      <c r="N72">
        <v>0.77849999999999997</v>
      </c>
      <c r="O72" s="15">
        <f>(N72+L72)/2</f>
        <v>0.77071500000000004</v>
      </c>
      <c r="P72" s="13">
        <f t="shared" si="2"/>
        <v>72</v>
      </c>
      <c r="Q72" s="15">
        <f>1.01*L72</f>
        <v>0.77055930000000006</v>
      </c>
      <c r="R72" s="13">
        <f>RANK(Q72,Q:Q,0)</f>
        <v>72</v>
      </c>
      <c r="S72" s="15">
        <f t="shared" si="3"/>
        <v>0.73217924999999995</v>
      </c>
      <c r="T72" s="13">
        <f>RANK(S72,S:S,0)</f>
        <v>72</v>
      </c>
      <c r="U72">
        <f>(((I72+K72+P72+R72+T72)/5))</f>
        <v>67.400000000000006</v>
      </c>
      <c r="V72">
        <f>IF(C72=1,(U72/L72),REF)</f>
        <v>88.343622612821633</v>
      </c>
      <c r="W72" s="13">
        <f>RANK(V72,V:V,1)</f>
        <v>67</v>
      </c>
      <c r="X72">
        <f>IF(A72=1,(U72/N72),REF)</f>
        <v>86.576750160565197</v>
      </c>
      <c r="Y72" s="13">
        <f>RANK(X72,X:X,1)</f>
        <v>67</v>
      </c>
      <c r="Z72" t="str">
        <f>D72</f>
        <v>Syracuse</v>
      </c>
      <c r="AA72">
        <f>(N72*(($AI$2)/((V72)))^(1/10))</f>
        <v>0.51779547334795084</v>
      </c>
      <c r="AB72">
        <f>(N72*(($AH$2)/((X72)))^(1/8))</f>
        <v>0.46760931892846963</v>
      </c>
      <c r="AC72">
        <f>((AA72+AB72)/2)^(1/2.5)</f>
        <v>0.75341431869797193</v>
      </c>
      <c r="AD72" t="str">
        <f>Z72</f>
        <v>Syracuse</v>
      </c>
      <c r="AE72" s="13">
        <f>RANK(AC72,AC:AC,0)</f>
        <v>71</v>
      </c>
    </row>
    <row r="73" spans="1:31" x14ac:dyDescent="0.25">
      <c r="A73">
        <v>1</v>
      </c>
      <c r="B73">
        <v>1</v>
      </c>
      <c r="C73">
        <v>1</v>
      </c>
      <c r="D73" t="s">
        <v>185</v>
      </c>
      <c r="E73">
        <v>71.708605244956701</v>
      </c>
      <c r="F73">
        <v>104.54394602510099</v>
      </c>
      <c r="G73">
        <v>98.096917187747806</v>
      </c>
      <c r="H73">
        <f>(F73-G73)/E73</f>
        <v>8.9905929913573518E-2</v>
      </c>
      <c r="I73" s="13">
        <f>RANK(H73,H:H,0)</f>
        <v>103</v>
      </c>
      <c r="J73">
        <f>(F73^2)*E73</f>
        <v>783734.65832041111</v>
      </c>
      <c r="K73" s="13">
        <f>RANK(J73,J:J,0)</f>
        <v>87</v>
      </c>
      <c r="L73">
        <f>N73*(0.98)</f>
        <v>0.77361199999999997</v>
      </c>
      <c r="M73" s="13">
        <f>RANK(L73,L:L,0)</f>
        <v>66</v>
      </c>
      <c r="N73">
        <v>0.78939999999999999</v>
      </c>
      <c r="O73" s="15">
        <f>(N73+L73)/2</f>
        <v>0.78150600000000003</v>
      </c>
      <c r="P73" s="13">
        <f t="shared" si="2"/>
        <v>66</v>
      </c>
      <c r="Q73" s="15">
        <f>1.01*L73</f>
        <v>0.78134811999999998</v>
      </c>
      <c r="R73" s="13">
        <f>RANK(Q73,Q:Q,0)</f>
        <v>66</v>
      </c>
      <c r="S73" s="15">
        <f t="shared" si="3"/>
        <v>0.7424307</v>
      </c>
      <c r="T73" s="13">
        <f>RANK(S73,S:S,0)</f>
        <v>66</v>
      </c>
      <c r="U73">
        <f>(((I73+K73+P73+R73+T73)/5))</f>
        <v>77.599999999999994</v>
      </c>
      <c r="V73">
        <f>IF(C73=1,(U73/L73),REF)</f>
        <v>100.3086818715325</v>
      </c>
      <c r="W73" s="13">
        <f>RANK(V73,V:V,1)</f>
        <v>77</v>
      </c>
      <c r="X73">
        <f>IF(A73=1,(U73/N73),REF)</f>
        <v>98.30250823410185</v>
      </c>
      <c r="Y73" s="13">
        <f>RANK(X73,X:X,1)</f>
        <v>77</v>
      </c>
      <c r="Z73" t="str">
        <f>D73</f>
        <v>McNeese St.</v>
      </c>
      <c r="AA73">
        <f>(N73*(($AI$2)/((V73)))^(1/10))</f>
        <v>0.5184184182385404</v>
      </c>
      <c r="AB73">
        <f>(N73*(($AH$2)/((X73)))^(1/8))</f>
        <v>0.46668758501528479</v>
      </c>
      <c r="AC73">
        <f>((AA73+AB73)/2)^(1/2.5)</f>
        <v>0.75332293192570132</v>
      </c>
      <c r="AD73" t="str">
        <f>Z73</f>
        <v>McNeese St.</v>
      </c>
      <c r="AE73" s="13">
        <f>RANK(AC73,AC:AC,0)</f>
        <v>72</v>
      </c>
    </row>
    <row r="74" spans="1:31" x14ac:dyDescent="0.25">
      <c r="A74">
        <v>1</v>
      </c>
      <c r="B74">
        <v>1</v>
      </c>
      <c r="C74">
        <v>1</v>
      </c>
      <c r="D74" t="s">
        <v>249</v>
      </c>
      <c r="E74">
        <v>70.2113063915141</v>
      </c>
      <c r="F74">
        <v>106.868805808331</v>
      </c>
      <c r="G74">
        <v>93.747839175147007</v>
      </c>
      <c r="H74">
        <f>(F74-G74)/E74</f>
        <v>0.18687825804035782</v>
      </c>
      <c r="I74" s="13">
        <f>RANK(H74,H:H,0)</f>
        <v>60</v>
      </c>
      <c r="J74">
        <f>(F74^2)*E74</f>
        <v>801879.23381170316</v>
      </c>
      <c r="K74" s="13">
        <f>RANK(J74,J:J,0)</f>
        <v>69</v>
      </c>
      <c r="L74">
        <f>N74*(0.98)</f>
        <v>0.76146000000000003</v>
      </c>
      <c r="M74" s="13">
        <f>RANK(L74,L:L,0)</f>
        <v>74</v>
      </c>
      <c r="N74">
        <v>0.77700000000000002</v>
      </c>
      <c r="O74" s="15">
        <f>(N74+L74)/2</f>
        <v>0.76923000000000008</v>
      </c>
      <c r="P74" s="13">
        <f t="shared" si="2"/>
        <v>74</v>
      </c>
      <c r="Q74" s="15">
        <f>1.01*L74</f>
        <v>0.76907460000000005</v>
      </c>
      <c r="R74" s="13">
        <f>RANK(Q74,Q:Q,0)</f>
        <v>74</v>
      </c>
      <c r="S74" s="15">
        <f t="shared" si="3"/>
        <v>0.73076850000000004</v>
      </c>
      <c r="T74" s="13">
        <f>RANK(S74,S:S,0)</f>
        <v>74</v>
      </c>
      <c r="U74">
        <f>(((I74+K74+P74+R74+T74)/5))</f>
        <v>70.2</v>
      </c>
      <c r="V74">
        <f>IF(C74=1,(U74/L74),REF)</f>
        <v>92.191316681112596</v>
      </c>
      <c r="W74" s="13">
        <f>RANK(V74,V:V,1)</f>
        <v>71</v>
      </c>
      <c r="X74">
        <f>IF(A74=1,(U74/N74),REF)</f>
        <v>90.34749034749035</v>
      </c>
      <c r="Y74" s="13">
        <f>RANK(X74,X:X,1)</f>
        <v>71</v>
      </c>
      <c r="Z74" t="str">
        <f>D74</f>
        <v>Penn St.</v>
      </c>
      <c r="AA74">
        <f>(N74*(($AI$2)/((V74)))^(1/10))</f>
        <v>0.51459927494832713</v>
      </c>
      <c r="AB74">
        <f>(N74*(($AH$2)/((X74)))^(1/8))</f>
        <v>0.4642278677716366</v>
      </c>
      <c r="AC74">
        <f>((AA74+AB74)/2)^(1/2.5)</f>
        <v>0.75139863751962221</v>
      </c>
      <c r="AD74" t="str">
        <f>Z74</f>
        <v>Penn St.</v>
      </c>
      <c r="AE74" s="13">
        <f>RANK(AC74,AC:AC,0)</f>
        <v>73</v>
      </c>
    </row>
    <row r="75" spans="1:31" x14ac:dyDescent="0.25">
      <c r="A75">
        <v>1</v>
      </c>
      <c r="B75">
        <v>1</v>
      </c>
      <c r="C75">
        <v>1</v>
      </c>
      <c r="D75" t="s">
        <v>365</v>
      </c>
      <c r="E75">
        <v>73.142568874759306</v>
      </c>
      <c r="F75">
        <v>104.920105271772</v>
      </c>
      <c r="G75">
        <v>93.831969845611894</v>
      </c>
      <c r="H75">
        <f>(F75-G75)/E75</f>
        <v>0.151596198995227</v>
      </c>
      <c r="I75" s="13">
        <f>RANK(H75,H:H,0)</f>
        <v>76</v>
      </c>
      <c r="J75">
        <f>(F75^2)*E75</f>
        <v>805170.11053644621</v>
      </c>
      <c r="K75" s="13">
        <f>RANK(J75,J:J,0)</f>
        <v>63</v>
      </c>
      <c r="L75">
        <f>N75*(0.98)</f>
        <v>0.76224400000000003</v>
      </c>
      <c r="M75" s="13">
        <f>RANK(L75,L:L,0)</f>
        <v>73</v>
      </c>
      <c r="N75">
        <v>0.77780000000000005</v>
      </c>
      <c r="O75" s="15">
        <f>(N75+L75)/2</f>
        <v>0.77002199999999998</v>
      </c>
      <c r="P75" s="13">
        <f t="shared" si="2"/>
        <v>73</v>
      </c>
      <c r="Q75" s="15">
        <f>1.01*L75</f>
        <v>0.76986644000000004</v>
      </c>
      <c r="R75" s="13">
        <f>RANK(Q75,Q:Q,0)</f>
        <v>73</v>
      </c>
      <c r="S75" s="15">
        <f t="shared" si="3"/>
        <v>0.73152089999999992</v>
      </c>
      <c r="T75" s="13">
        <f>RANK(S75,S:S,0)</f>
        <v>73</v>
      </c>
      <c r="U75">
        <f>(((I75+K75+P75+R75+T75)/5))</f>
        <v>71.599999999999994</v>
      </c>
      <c r="V75">
        <f>IF(C75=1,(U75/L75),REF)</f>
        <v>93.933176253273217</v>
      </c>
      <c r="W75" s="13">
        <f>RANK(V75,V:V,1)</f>
        <v>72</v>
      </c>
      <c r="X75">
        <f>IF(A75=1,(U75/N75),REF)</f>
        <v>92.054512728207754</v>
      </c>
      <c r="Y75" s="13">
        <f>RANK(X75,X:X,1)</f>
        <v>72</v>
      </c>
      <c r="Z75" t="str">
        <f>D75</f>
        <v>Washington</v>
      </c>
      <c r="AA75">
        <f>(N75*(($AI$2)/((V75)))^(1/10))</f>
        <v>0.51416580593668915</v>
      </c>
      <c r="AB75">
        <f>(N75*(($AH$2)/((X75)))^(1/8))</f>
        <v>0.46361983066151324</v>
      </c>
      <c r="AC75">
        <f>((AA75+AB75)/2)^(1/2.5)</f>
        <v>0.75107872966326594</v>
      </c>
      <c r="AD75" t="str">
        <f>Z75</f>
        <v>Washington</v>
      </c>
      <c r="AE75" s="13">
        <f>RANK(AC75,AC:AC,0)</f>
        <v>74</v>
      </c>
    </row>
    <row r="76" spans="1:31" x14ac:dyDescent="0.25">
      <c r="A76">
        <v>1</v>
      </c>
      <c r="B76">
        <v>1</v>
      </c>
      <c r="C76">
        <v>1</v>
      </c>
      <c r="D76" t="s">
        <v>356</v>
      </c>
      <c r="E76">
        <v>73.678651131833405</v>
      </c>
      <c r="F76">
        <v>105.842856693637</v>
      </c>
      <c r="G76">
        <v>97.661618642333394</v>
      </c>
      <c r="H76">
        <f>(F76-G76)/E76</f>
        <v>0.1110394656474492</v>
      </c>
      <c r="I76" s="13">
        <f>RANK(H76,H:H,0)</f>
        <v>96</v>
      </c>
      <c r="J76">
        <f>(F76^2)*E76</f>
        <v>825400.58488766046</v>
      </c>
      <c r="K76" s="13">
        <f>RANK(J76,J:J,0)</f>
        <v>49</v>
      </c>
      <c r="L76">
        <f>N76*(0.98)</f>
        <v>0.75420799999999999</v>
      </c>
      <c r="M76" s="13">
        <f>RANK(L76,L:L,0)</f>
        <v>75</v>
      </c>
      <c r="N76">
        <v>0.76959999999999995</v>
      </c>
      <c r="O76" s="15">
        <f>(N76+L76)/2</f>
        <v>0.76190399999999991</v>
      </c>
      <c r="P76" s="13">
        <f t="shared" si="2"/>
        <v>75</v>
      </c>
      <c r="Q76" s="15">
        <f>1.01*L76</f>
        <v>0.76175008</v>
      </c>
      <c r="R76" s="13">
        <f>RANK(Q76,Q:Q,0)</f>
        <v>75</v>
      </c>
      <c r="S76" s="15">
        <f t="shared" si="3"/>
        <v>0.72380879999999992</v>
      </c>
      <c r="T76" s="13">
        <f>RANK(S76,S:S,0)</f>
        <v>75</v>
      </c>
      <c r="U76">
        <f>(((I76+K76+P76+R76+T76)/5))</f>
        <v>74</v>
      </c>
      <c r="V76">
        <f>IF(C76=1,(U76/L76),REF)</f>
        <v>98.11616954474097</v>
      </c>
      <c r="W76" s="13">
        <f>RANK(V76,V:V,1)</f>
        <v>74</v>
      </c>
      <c r="X76">
        <f>IF(A76=1,(U76/N76),REF)</f>
        <v>96.15384615384616</v>
      </c>
      <c r="Y76" s="13">
        <f>RANK(X76,X:X,1)</f>
        <v>74</v>
      </c>
      <c r="Z76" t="str">
        <f>D76</f>
        <v>Vanderbilt</v>
      </c>
      <c r="AA76">
        <f>(N76*(($AI$2)/((V76)))^(1/10))</f>
        <v>0.50653347714050689</v>
      </c>
      <c r="AB76">
        <f>(N76*(($AH$2)/((X76)))^(1/8))</f>
        <v>0.456240597219152</v>
      </c>
      <c r="AC76">
        <f>((AA76+AB76)/2)^(1/2.5)</f>
        <v>0.74644490247253859</v>
      </c>
      <c r="AD76" t="str">
        <f>Z76</f>
        <v>Vanderbilt</v>
      </c>
      <c r="AE76" s="13">
        <f>RANK(AC76,AC:AC,0)</f>
        <v>75</v>
      </c>
    </row>
    <row r="77" spans="1:31" x14ac:dyDescent="0.25">
      <c r="A77">
        <v>1</v>
      </c>
      <c r="B77">
        <v>1</v>
      </c>
      <c r="C77">
        <v>1</v>
      </c>
      <c r="D77" t="s">
        <v>279</v>
      </c>
      <c r="E77">
        <v>70.889612452295395</v>
      </c>
      <c r="F77">
        <v>105.670894498434</v>
      </c>
      <c r="G77">
        <v>90.621962740486893</v>
      </c>
      <c r="H77">
        <f>(F77-G77)/E77</f>
        <v>0.21228683917653185</v>
      </c>
      <c r="I77" s="13">
        <f>RANK(H77,H:H,0)</f>
        <v>48</v>
      </c>
      <c r="J77">
        <f>(F77^2)*E77</f>
        <v>791577.36936855095</v>
      </c>
      <c r="K77" s="13">
        <f>RANK(J77,J:J,0)</f>
        <v>81</v>
      </c>
      <c r="L77">
        <f>N77*(0.98)</f>
        <v>0.75077799999999995</v>
      </c>
      <c r="M77" s="13">
        <f>RANK(L77,L:L,0)</f>
        <v>77</v>
      </c>
      <c r="N77">
        <v>0.7661</v>
      </c>
      <c r="O77" s="15">
        <f>(N77+L77)/2</f>
        <v>0.75843899999999997</v>
      </c>
      <c r="P77" s="13">
        <f t="shared" si="2"/>
        <v>77</v>
      </c>
      <c r="Q77" s="15">
        <f>1.01*L77</f>
        <v>0.75828577999999991</v>
      </c>
      <c r="R77" s="13">
        <f>RANK(Q77,Q:Q,0)</f>
        <v>77</v>
      </c>
      <c r="S77" s="15">
        <f t="shared" si="3"/>
        <v>0.72051704999999999</v>
      </c>
      <c r="T77" s="13">
        <f>RANK(S77,S:S,0)</f>
        <v>77</v>
      </c>
      <c r="U77">
        <f>(((I77+K77+P77+R77+T77)/5))</f>
        <v>72</v>
      </c>
      <c r="V77">
        <f>IF(C77=1,(U77/L77),REF)</f>
        <v>95.900519194755319</v>
      </c>
      <c r="W77" s="13">
        <f>RANK(V77,V:V,1)</f>
        <v>73</v>
      </c>
      <c r="X77">
        <f>IF(A77=1,(U77/N77),REF)</f>
        <v>93.982508810860196</v>
      </c>
      <c r="Y77" s="13">
        <f>RANK(X77,X:X,1)</f>
        <v>73</v>
      </c>
      <c r="Z77" t="str">
        <f>D77</f>
        <v>San Diego St.</v>
      </c>
      <c r="AA77">
        <f>(N77*(($AI$2)/((V77)))^(1/10))</f>
        <v>0.50538287238687607</v>
      </c>
      <c r="AB77">
        <f>(N77*(($AH$2)/((X77)))^(1/8))</f>
        <v>0.45546423889898502</v>
      </c>
      <c r="AC77">
        <f>((AA77+AB77)/2)^(1/2.5)</f>
        <v>0.74584694854654376</v>
      </c>
      <c r="AD77" t="str">
        <f>Z77</f>
        <v>San Diego St.</v>
      </c>
      <c r="AE77" s="13">
        <f>RANK(AC77,AC:AC,0)</f>
        <v>76</v>
      </c>
    </row>
    <row r="78" spans="1:31" x14ac:dyDescent="0.25">
      <c r="A78">
        <v>1</v>
      </c>
      <c r="B78">
        <v>1</v>
      </c>
      <c r="C78">
        <v>1</v>
      </c>
      <c r="D78" t="s">
        <v>54</v>
      </c>
      <c r="E78">
        <v>71.290267431656801</v>
      </c>
      <c r="F78">
        <v>106.11762177931</v>
      </c>
      <c r="G78">
        <v>96.146418802780502</v>
      </c>
      <c r="H78">
        <f>(F78-G78)/E78</f>
        <v>0.13986766126369915</v>
      </c>
      <c r="I78" s="13">
        <f>RANK(H78,H:H,0)</f>
        <v>85</v>
      </c>
      <c r="J78">
        <f>(F78^2)*E78</f>
        <v>802796.11223239545</v>
      </c>
      <c r="K78" s="13">
        <f>RANK(J78,J:J,0)</f>
        <v>67</v>
      </c>
      <c r="L78">
        <f>N78*(0.98)</f>
        <v>0.75263999999999998</v>
      </c>
      <c r="M78" s="13">
        <f>RANK(L78,L:L,0)</f>
        <v>76</v>
      </c>
      <c r="N78">
        <v>0.76800000000000002</v>
      </c>
      <c r="O78" s="15">
        <f>(N78+L78)/2</f>
        <v>0.76032</v>
      </c>
      <c r="P78" s="13">
        <f t="shared" si="2"/>
        <v>76</v>
      </c>
      <c r="Q78" s="15">
        <f>1.01*L78</f>
        <v>0.76016640000000002</v>
      </c>
      <c r="R78" s="13">
        <f>RANK(Q78,Q:Q,0)</f>
        <v>76</v>
      </c>
      <c r="S78" s="15">
        <f t="shared" si="3"/>
        <v>0.72230399999999995</v>
      </c>
      <c r="T78" s="13">
        <f>RANK(S78,S:S,0)</f>
        <v>76</v>
      </c>
      <c r="U78">
        <f>(((I78+K78+P78+R78+T78)/5))</f>
        <v>76</v>
      </c>
      <c r="V78">
        <f>IF(C78=1,(U78/L78),REF)</f>
        <v>100.97789115646259</v>
      </c>
      <c r="W78" s="13">
        <f>RANK(V78,V:V,1)</f>
        <v>78</v>
      </c>
      <c r="X78">
        <f>IF(A78=1,(U78/N78),REF)</f>
        <v>98.958333333333329</v>
      </c>
      <c r="Y78" s="13">
        <f>RANK(X78,X:X,1)</f>
        <v>78</v>
      </c>
      <c r="Z78" t="str">
        <f>D78</f>
        <v>Butler</v>
      </c>
      <c r="AA78">
        <f>(N78*(($AI$2)/((V78)))^(1/10))</f>
        <v>0.50402925348582062</v>
      </c>
      <c r="AB78">
        <f>(N78*(($AH$2)/((X78)))^(1/8))</f>
        <v>0.45365883599467455</v>
      </c>
      <c r="AC78">
        <f>((AA78+AB78)/2)^(1/2.5)</f>
        <v>0.74486511709639081</v>
      </c>
      <c r="AD78" t="str">
        <f>Z78</f>
        <v>Butler</v>
      </c>
      <c r="AE78" s="13">
        <f>RANK(AC78,AC:AC,0)</f>
        <v>77</v>
      </c>
    </row>
    <row r="79" spans="1:31" x14ac:dyDescent="0.25">
      <c r="A79">
        <v>1</v>
      </c>
      <c r="B79">
        <v>1</v>
      </c>
      <c r="C79">
        <v>1</v>
      </c>
      <c r="D79" t="s">
        <v>350</v>
      </c>
      <c r="E79">
        <v>71.847968619562806</v>
      </c>
      <c r="F79">
        <v>106.39372431507201</v>
      </c>
      <c r="G79">
        <v>95.061351806576795</v>
      </c>
      <c r="H79">
        <f>(F79-G79)/E79</f>
        <v>0.15772711081785026</v>
      </c>
      <c r="I79" s="13">
        <f>RANK(H79,H:H,0)</f>
        <v>72</v>
      </c>
      <c r="J79">
        <f>(F79^2)*E79</f>
        <v>813292.03115151124</v>
      </c>
      <c r="K79" s="13">
        <f>RANK(J79,J:J,0)</f>
        <v>61</v>
      </c>
      <c r="L79">
        <f>N79*(0.98)</f>
        <v>0.74862200000000001</v>
      </c>
      <c r="M79" s="13">
        <f>RANK(L79,L:L,0)</f>
        <v>79</v>
      </c>
      <c r="N79">
        <v>0.76390000000000002</v>
      </c>
      <c r="O79" s="15">
        <f>(N79+L79)/2</f>
        <v>0.75626100000000007</v>
      </c>
      <c r="P79" s="13">
        <f t="shared" si="2"/>
        <v>79</v>
      </c>
      <c r="Q79" s="15">
        <f>1.01*L79</f>
        <v>0.75610822</v>
      </c>
      <c r="R79" s="13">
        <f>RANK(Q79,Q:Q,0)</f>
        <v>79</v>
      </c>
      <c r="S79" s="15">
        <f t="shared" si="3"/>
        <v>0.71844795000000006</v>
      </c>
      <c r="T79" s="13">
        <f>RANK(S79,S:S,0)</f>
        <v>79</v>
      </c>
      <c r="U79">
        <f>(((I79+K79+P79+R79+T79)/5))</f>
        <v>74</v>
      </c>
      <c r="V79">
        <f>IF(C79=1,(U79/L79),REF)</f>
        <v>98.848283913643996</v>
      </c>
      <c r="W79" s="13">
        <f>RANK(V79,V:V,1)</f>
        <v>75</v>
      </c>
      <c r="X79">
        <f>IF(A79=1,(U79/N79),REF)</f>
        <v>96.87131823537112</v>
      </c>
      <c r="Y79" s="13">
        <f>RANK(X79,X:X,1)</f>
        <v>75</v>
      </c>
      <c r="Z79" t="str">
        <f>D79</f>
        <v>Utah St.</v>
      </c>
      <c r="AA79">
        <f>(N79*(($AI$2)/((V79)))^(1/10))</f>
        <v>0.50240823526329725</v>
      </c>
      <c r="AB79">
        <f>(N79*(($AH$2)/((X79)))^(1/8))</f>
        <v>0.45244084981057725</v>
      </c>
      <c r="AC79">
        <f>((AA79+AB79)/2)^(1/2.5)</f>
        <v>0.74398108857076917</v>
      </c>
      <c r="AD79" t="str">
        <f>Z79</f>
        <v>Utah St.</v>
      </c>
      <c r="AE79" s="13">
        <f>RANK(AC79,AC:AC,0)</f>
        <v>78</v>
      </c>
    </row>
    <row r="80" spans="1:31" x14ac:dyDescent="0.25">
      <c r="A80">
        <v>1</v>
      </c>
      <c r="B80">
        <v>1</v>
      </c>
      <c r="C80">
        <v>1</v>
      </c>
      <c r="D80" t="s">
        <v>78</v>
      </c>
      <c r="E80">
        <v>71.971116672625698</v>
      </c>
      <c r="F80">
        <v>105.446659016121</v>
      </c>
      <c r="G80">
        <v>94.415835083533494</v>
      </c>
      <c r="H80">
        <f>(F80-G80)/E80</f>
        <v>0.15326737228162388</v>
      </c>
      <c r="I80" s="13">
        <f>RANK(H80,H:H,0)</f>
        <v>75</v>
      </c>
      <c r="J80">
        <f>(F80^2)*E80</f>
        <v>800246.69497531839</v>
      </c>
      <c r="K80" s="13">
        <f>RANK(J80,J:J,0)</f>
        <v>71</v>
      </c>
      <c r="L80">
        <f>N80*(0.98)</f>
        <v>0.74636800000000003</v>
      </c>
      <c r="M80" s="13">
        <f>RANK(L80,L:L,0)</f>
        <v>80</v>
      </c>
      <c r="N80">
        <v>0.76160000000000005</v>
      </c>
      <c r="O80" s="15">
        <f>(N80+L80)/2</f>
        <v>0.75398399999999999</v>
      </c>
      <c r="P80" s="13">
        <f t="shared" si="2"/>
        <v>80</v>
      </c>
      <c r="Q80" s="15">
        <f>1.01*L80</f>
        <v>0.75383168</v>
      </c>
      <c r="R80" s="13">
        <f>RANK(Q80,Q:Q,0)</f>
        <v>80</v>
      </c>
      <c r="S80" s="15">
        <f t="shared" si="3"/>
        <v>0.71628479999999994</v>
      </c>
      <c r="T80" s="13">
        <f>RANK(S80,S:S,0)</f>
        <v>80</v>
      </c>
      <c r="U80">
        <f>(((I80+K80+P80+R80+T80)/5))</f>
        <v>77.2</v>
      </c>
      <c r="V80">
        <f>IF(C80=1,(U80/L80),REF)</f>
        <v>103.43423083519122</v>
      </c>
      <c r="W80" s="13">
        <f>RANK(V80,V:V,1)</f>
        <v>80</v>
      </c>
      <c r="X80">
        <f>IF(A80=1,(U80/N80),REF)</f>
        <v>101.3655462184874</v>
      </c>
      <c r="Y80" s="13">
        <f>RANK(X80,X:X,1)</f>
        <v>80</v>
      </c>
      <c r="Z80" t="str">
        <f>D80</f>
        <v>Colorado St.</v>
      </c>
      <c r="AA80">
        <f>(N80*(($AI$2)/((V80)))^(1/10))</f>
        <v>0.49862914482755588</v>
      </c>
      <c r="AB80">
        <f>(N80*(($AH$2)/((X80)))^(1/8))</f>
        <v>0.44852880629223441</v>
      </c>
      <c r="AC80">
        <f>((AA80+AB80)/2)^(1/2.5)</f>
        <v>0.74157821881810704</v>
      </c>
      <c r="AD80" t="str">
        <f>Z80</f>
        <v>Colorado St.</v>
      </c>
      <c r="AE80" s="13">
        <f>RANK(AC80,AC:AC,0)</f>
        <v>79</v>
      </c>
    </row>
    <row r="81" spans="1:31" x14ac:dyDescent="0.25">
      <c r="A81">
        <v>1</v>
      </c>
      <c r="B81">
        <v>1</v>
      </c>
      <c r="C81">
        <v>1</v>
      </c>
      <c r="D81" t="s">
        <v>349</v>
      </c>
      <c r="E81">
        <v>71.680396461304895</v>
      </c>
      <c r="F81">
        <v>104.347868992236</v>
      </c>
      <c r="G81">
        <v>94.3327938299023</v>
      </c>
      <c r="H81">
        <f>(F81-G81)/E81</f>
        <v>0.13971846776461572</v>
      </c>
      <c r="I81" s="13">
        <f>RANK(H81,H:H,0)</f>
        <v>86</v>
      </c>
      <c r="J81">
        <f>(F81^2)*E81</f>
        <v>780490.40292777272</v>
      </c>
      <c r="K81" s="13">
        <f>RANK(J81,J:J,0)</f>
        <v>91</v>
      </c>
      <c r="L81">
        <f>N81*(0.98)</f>
        <v>0.74891600000000003</v>
      </c>
      <c r="M81" s="13">
        <f>RANK(L81,L:L,0)</f>
        <v>78</v>
      </c>
      <c r="N81">
        <v>0.76419999999999999</v>
      </c>
      <c r="O81" s="15">
        <f>(N81+L81)/2</f>
        <v>0.75655800000000006</v>
      </c>
      <c r="P81" s="13">
        <f t="shared" si="2"/>
        <v>78</v>
      </c>
      <c r="Q81" s="15">
        <f>1.01*L81</f>
        <v>0.75640516000000002</v>
      </c>
      <c r="R81" s="13">
        <f>RANK(Q81,Q:Q,0)</f>
        <v>78</v>
      </c>
      <c r="S81" s="15">
        <f t="shared" si="3"/>
        <v>0.71873010000000004</v>
      </c>
      <c r="T81" s="13">
        <f>RANK(S81,S:S,0)</f>
        <v>78</v>
      </c>
      <c r="U81">
        <f>(((I81+K81+P81+R81+T81)/5))</f>
        <v>82.2</v>
      </c>
      <c r="V81">
        <f>IF(C81=1,(U81/L81),REF)</f>
        <v>109.75863781785941</v>
      </c>
      <c r="W81" s="13">
        <f>RANK(V81,V:V,1)</f>
        <v>81</v>
      </c>
      <c r="X81">
        <f>IF(A81=1,(U81/N81),REF)</f>
        <v>107.56346506150223</v>
      </c>
      <c r="Y81" s="13">
        <f>RANK(X81,X:X,1)</f>
        <v>81</v>
      </c>
      <c r="Z81" t="str">
        <f>D81</f>
        <v>Utah</v>
      </c>
      <c r="AA81">
        <f>(N81*(($AI$2)/((V81)))^(1/10))</f>
        <v>0.49737083507107088</v>
      </c>
      <c r="AB81">
        <f>(N81*(($AH$2)/((X81)))^(1/8))</f>
        <v>0.44673361834498454</v>
      </c>
      <c r="AC81">
        <f>((AA81+AB81)/2)^(1/2.5)</f>
        <v>0.74062099676499482</v>
      </c>
      <c r="AD81" t="str">
        <f>Z81</f>
        <v>Utah</v>
      </c>
      <c r="AE81" s="13">
        <f>RANK(AC81,AC:AC,0)</f>
        <v>80</v>
      </c>
    </row>
    <row r="82" spans="1:31" x14ac:dyDescent="0.25">
      <c r="A82">
        <v>1</v>
      </c>
      <c r="B82">
        <v>1</v>
      </c>
      <c r="C82">
        <v>1</v>
      </c>
      <c r="D82" t="s">
        <v>330</v>
      </c>
      <c r="E82">
        <v>70.154763617535806</v>
      </c>
      <c r="F82">
        <v>107.99206846642301</v>
      </c>
      <c r="G82">
        <v>98.076267556546597</v>
      </c>
      <c r="H82">
        <f>(F82-G82)/E82</f>
        <v>0.14134180486922585</v>
      </c>
      <c r="I82" s="13">
        <f>RANK(H82,H:H,0)</f>
        <v>83</v>
      </c>
      <c r="J82">
        <f>(F82^2)*E82</f>
        <v>818164.97731786419</v>
      </c>
      <c r="K82" s="13">
        <f>RANK(J82,J:J,0)</f>
        <v>54</v>
      </c>
      <c r="L82">
        <f>N82*(0.98)</f>
        <v>0.74078200000000005</v>
      </c>
      <c r="M82" s="13">
        <f>RANK(L82,L:L,0)</f>
        <v>82</v>
      </c>
      <c r="N82">
        <v>0.75590000000000002</v>
      </c>
      <c r="O82" s="15">
        <f>(N82+L82)/2</f>
        <v>0.74834100000000003</v>
      </c>
      <c r="P82" s="13">
        <f t="shared" si="2"/>
        <v>82</v>
      </c>
      <c r="Q82" s="15">
        <f>1.01*L82</f>
        <v>0.74818982000000001</v>
      </c>
      <c r="R82" s="13">
        <f>RANK(Q82,Q:Q,0)</f>
        <v>82</v>
      </c>
      <c r="S82" s="15">
        <f t="shared" si="3"/>
        <v>0.71092394999999997</v>
      </c>
      <c r="T82" s="13">
        <f>RANK(S82,S:S,0)</f>
        <v>82</v>
      </c>
      <c r="U82">
        <f>(((I82+K82+P82+R82+T82)/5))</f>
        <v>76.599999999999994</v>
      </c>
      <c r="V82">
        <f>IF(C82=1,(U82/L82),REF)</f>
        <v>103.4042403838106</v>
      </c>
      <c r="W82" s="13">
        <f>RANK(V82,V:V,1)</f>
        <v>79</v>
      </c>
      <c r="X82">
        <f>IF(A82=1,(U82/N82),REF)</f>
        <v>101.3361555761344</v>
      </c>
      <c r="Y82" s="13">
        <f>RANK(X82,X:X,1)</f>
        <v>79</v>
      </c>
      <c r="Z82" t="str">
        <f>D82</f>
        <v>UAB</v>
      </c>
      <c r="AA82">
        <f>(N82*(($AI$2)/((V82)))^(1/10))</f>
        <v>0.49491163448310999</v>
      </c>
      <c r="AB82">
        <f>(N82*(($AH$2)/((X82)))^(1/8))</f>
        <v>0.44518804456846112</v>
      </c>
      <c r="AC82">
        <f>((AA82+AB82)/2)^(1/2.5)</f>
        <v>0.73936274489229625</v>
      </c>
      <c r="AD82" t="str">
        <f>Z82</f>
        <v>UAB</v>
      </c>
      <c r="AE82" s="13">
        <f>RANK(AC82,AC:AC,0)</f>
        <v>81</v>
      </c>
    </row>
    <row r="83" spans="1:31" x14ac:dyDescent="0.25">
      <c r="A83">
        <v>1</v>
      </c>
      <c r="B83">
        <v>1</v>
      </c>
      <c r="C83">
        <v>1</v>
      </c>
      <c r="D83" t="s">
        <v>272</v>
      </c>
      <c r="E83">
        <v>69.279982824228597</v>
      </c>
      <c r="F83">
        <v>106.270774362559</v>
      </c>
      <c r="G83">
        <v>96.634573493186295</v>
      </c>
      <c r="H83">
        <f>(F83-G83)/E83</f>
        <v>0.13909069368306379</v>
      </c>
      <c r="I83" s="13">
        <f>RANK(H83,H:H,0)</f>
        <v>87</v>
      </c>
      <c r="J83">
        <f>(F83^2)*E83</f>
        <v>782411.92609086225</v>
      </c>
      <c r="K83" s="13">
        <f>RANK(J83,J:J,0)</f>
        <v>88</v>
      </c>
      <c r="L83">
        <f>N83*(0.98)</f>
        <v>0.74382000000000004</v>
      </c>
      <c r="M83" s="13">
        <f>RANK(L83,L:L,0)</f>
        <v>81</v>
      </c>
      <c r="N83">
        <v>0.75900000000000001</v>
      </c>
      <c r="O83" s="15">
        <f>(N83+L83)/2</f>
        <v>0.75141000000000002</v>
      </c>
      <c r="P83" s="13">
        <f t="shared" si="2"/>
        <v>81</v>
      </c>
      <c r="Q83" s="15">
        <f>1.01*L83</f>
        <v>0.7512582000000001</v>
      </c>
      <c r="R83" s="13">
        <f>RANK(Q83,Q:Q,0)</f>
        <v>81</v>
      </c>
      <c r="S83" s="15">
        <f t="shared" si="3"/>
        <v>0.71383949999999996</v>
      </c>
      <c r="T83" s="13">
        <f>RANK(S83,S:S,0)</f>
        <v>81</v>
      </c>
      <c r="U83">
        <f>(((I83+K83+P83+R83+T83)/5))</f>
        <v>83.6</v>
      </c>
      <c r="V83">
        <f>IF(C83=1,(U83/L83),REF)</f>
        <v>112.39278320023661</v>
      </c>
      <c r="W83" s="13">
        <f>RANK(V83,V:V,1)</f>
        <v>82</v>
      </c>
      <c r="X83">
        <f>IF(A83=1,(U83/N83),REF)</f>
        <v>110.14492753623188</v>
      </c>
      <c r="Y83" s="13">
        <f>RANK(X83,X:X,1)</f>
        <v>82</v>
      </c>
      <c r="Z83" t="str">
        <f>D83</f>
        <v>Saint Joseph's</v>
      </c>
      <c r="AA83">
        <f>(N83*(($AI$2)/((V83)))^(1/10))</f>
        <v>0.49281632549776178</v>
      </c>
      <c r="AB83">
        <f>(N83*(($AH$2)/((X83)))^(1/8))</f>
        <v>0.44238043754005973</v>
      </c>
      <c r="AC83">
        <f>((AA83+AB83)/2)^(1/2.5)</f>
        <v>0.73781792105720734</v>
      </c>
      <c r="AD83" t="str">
        <f>Z83</f>
        <v>Saint Joseph's</v>
      </c>
      <c r="AE83" s="13">
        <f>RANK(AC83,AC:AC,0)</f>
        <v>82</v>
      </c>
    </row>
    <row r="84" spans="1:31" x14ac:dyDescent="0.25">
      <c r="A84">
        <v>1</v>
      </c>
      <c r="B84">
        <v>1</v>
      </c>
      <c r="C84">
        <v>1</v>
      </c>
      <c r="D84" t="s">
        <v>368</v>
      </c>
      <c r="E84">
        <v>68.668841918373403</v>
      </c>
      <c r="F84">
        <v>105.33319414163699</v>
      </c>
      <c r="G84">
        <v>95.722724436290207</v>
      </c>
      <c r="H84">
        <f>(F84-G84)/E84</f>
        <v>0.13995386316214192</v>
      </c>
      <c r="I84" s="13">
        <f>RANK(H84,H:H,0)</f>
        <v>84</v>
      </c>
      <c r="J84">
        <f>(F84^2)*E84</f>
        <v>761886.41737707483</v>
      </c>
      <c r="K84" s="13">
        <f>RANK(J84,J:J,0)</f>
        <v>110</v>
      </c>
      <c r="L84">
        <f>N84*(0.98)</f>
        <v>0.73852800000000007</v>
      </c>
      <c r="M84" s="13">
        <f>RANK(L84,L:L,0)</f>
        <v>83</v>
      </c>
      <c r="N84">
        <v>0.75360000000000005</v>
      </c>
      <c r="O84" s="15">
        <f>(N84+L84)/2</f>
        <v>0.74606400000000006</v>
      </c>
      <c r="P84" s="13">
        <f t="shared" si="2"/>
        <v>83</v>
      </c>
      <c r="Q84" s="15">
        <f>1.01*L84</f>
        <v>0.74591328000000012</v>
      </c>
      <c r="R84" s="13">
        <f>RANK(Q84,Q:Q,0)</f>
        <v>83</v>
      </c>
      <c r="S84" s="15">
        <f t="shared" si="3"/>
        <v>0.70876080000000008</v>
      </c>
      <c r="T84" s="13">
        <f>RANK(S84,S:S,0)</f>
        <v>83</v>
      </c>
      <c r="U84">
        <f>(((I84+K84+P84+R84+T84)/5))</f>
        <v>88.6</v>
      </c>
      <c r="V84">
        <f>IF(C84=1,(U84/L84),REF)</f>
        <v>119.96836951341044</v>
      </c>
      <c r="W84" s="13">
        <f>RANK(V84,V:V,1)</f>
        <v>85</v>
      </c>
      <c r="X84">
        <f>IF(A84=1,(U84/N84),REF)</f>
        <v>117.56900212314224</v>
      </c>
      <c r="Y84" s="13">
        <f>RANK(X84,X:X,1)</f>
        <v>85</v>
      </c>
      <c r="Z84" t="str">
        <f>D84</f>
        <v>West Virginia</v>
      </c>
      <c r="AA84">
        <f>(N84*(($AI$2)/((V84)))^(1/10))</f>
        <v>0.48612881800919583</v>
      </c>
      <c r="AB84">
        <f>(N84*(($AH$2)/((X84)))^(1/8))</f>
        <v>0.43566631911028858</v>
      </c>
      <c r="AC84">
        <f>((AA84+AB84)/2)^(1/2.5)</f>
        <v>0.73357034567384127</v>
      </c>
      <c r="AD84" t="str">
        <f>Z84</f>
        <v>West Virginia</v>
      </c>
      <c r="AE84" s="13">
        <f>RANK(AC84,AC:AC,0)</f>
        <v>83</v>
      </c>
    </row>
    <row r="85" spans="1:31" x14ac:dyDescent="0.25">
      <c r="A85">
        <v>1</v>
      </c>
      <c r="B85">
        <v>1</v>
      </c>
      <c r="C85">
        <v>1</v>
      </c>
      <c r="D85" t="s">
        <v>280</v>
      </c>
      <c r="E85">
        <v>67.968970233768403</v>
      </c>
      <c r="F85">
        <v>105.87681159706101</v>
      </c>
      <c r="G85">
        <v>96.0151825789236</v>
      </c>
      <c r="H85">
        <f>(F85-G85)/E85</f>
        <v>0.14509016370587802</v>
      </c>
      <c r="I85" s="13">
        <f>RANK(H85,H:H,0)</f>
        <v>81</v>
      </c>
      <c r="J85">
        <f>(F85^2)*E85</f>
        <v>761925.30735654</v>
      </c>
      <c r="K85" s="13">
        <f>RANK(J85,J:J,0)</f>
        <v>109</v>
      </c>
      <c r="L85">
        <f>N85*(0.98)</f>
        <v>0.73764600000000002</v>
      </c>
      <c r="M85" s="13">
        <f>RANK(L85,L:L,0)</f>
        <v>84</v>
      </c>
      <c r="N85">
        <v>0.75270000000000004</v>
      </c>
      <c r="O85" s="15">
        <f>(N85+L85)/2</f>
        <v>0.74517300000000009</v>
      </c>
      <c r="P85" s="13">
        <f t="shared" si="2"/>
        <v>84</v>
      </c>
      <c r="Q85" s="15">
        <f>1.01*L85</f>
        <v>0.74502246000000005</v>
      </c>
      <c r="R85" s="13">
        <f>RANK(Q85,Q:Q,0)</f>
        <v>84</v>
      </c>
      <c r="S85" s="15">
        <f t="shared" si="3"/>
        <v>0.70791435000000003</v>
      </c>
      <c r="T85" s="13">
        <f>RANK(S85,S:S,0)</f>
        <v>84</v>
      </c>
      <c r="U85">
        <f>(((I85+K85+P85+R85+T85)/5))</f>
        <v>88.4</v>
      </c>
      <c r="V85">
        <f>IF(C85=1,(U85/L85),REF)</f>
        <v>119.84068238694442</v>
      </c>
      <c r="W85" s="13">
        <f>RANK(V85,V:V,1)</f>
        <v>84</v>
      </c>
      <c r="X85">
        <f>IF(A85=1,(U85/N85),REF)</f>
        <v>117.44386873920553</v>
      </c>
      <c r="Y85" s="13">
        <f>RANK(X85,X:X,1)</f>
        <v>84</v>
      </c>
      <c r="Z85" t="str">
        <f>D85</f>
        <v>San Francisco</v>
      </c>
      <c r="AA85">
        <f>(N85*(($AI$2)/((V85)))^(1/10))</f>
        <v>0.485599959267212</v>
      </c>
      <c r="AB85">
        <f>(N85*(($AH$2)/((X85)))^(1/8))</f>
        <v>0.43520394457408496</v>
      </c>
      <c r="AC85">
        <f>((AA85+AB85)/2)^(1/2.5)</f>
        <v>0.73325471196386882</v>
      </c>
      <c r="AD85" t="str">
        <f>Z85</f>
        <v>San Francisco</v>
      </c>
      <c r="AE85" s="13">
        <f>RANK(AC85,AC:AC,0)</f>
        <v>84</v>
      </c>
    </row>
    <row r="86" spans="1:31" x14ac:dyDescent="0.25">
      <c r="A86">
        <v>1</v>
      </c>
      <c r="B86">
        <v>1</v>
      </c>
      <c r="C86">
        <v>1</v>
      </c>
      <c r="D86" t="s">
        <v>116</v>
      </c>
      <c r="E86">
        <v>72.568307904092407</v>
      </c>
      <c r="F86">
        <v>103.708810732469</v>
      </c>
      <c r="G86">
        <v>96.0377805048076</v>
      </c>
      <c r="H86">
        <f>(F86-G86)/E86</f>
        <v>0.10570771799997841</v>
      </c>
      <c r="I86" s="13">
        <f>RANK(H86,H:H,0)</f>
        <v>99</v>
      </c>
      <c r="J86">
        <f>(F86^2)*E86</f>
        <v>780509.70005950483</v>
      </c>
      <c r="K86" s="13">
        <f>RANK(J86,J:J,0)</f>
        <v>90</v>
      </c>
      <c r="L86">
        <f>N86*(0.98)</f>
        <v>0.73362800000000006</v>
      </c>
      <c r="M86" s="13">
        <f>RANK(L86,L:L,0)</f>
        <v>85</v>
      </c>
      <c r="N86">
        <v>0.74860000000000004</v>
      </c>
      <c r="O86" s="15">
        <f>(N86+L86)/2</f>
        <v>0.74111400000000005</v>
      </c>
      <c r="P86" s="13">
        <f t="shared" si="2"/>
        <v>85</v>
      </c>
      <c r="Q86" s="15">
        <f>1.01*L86</f>
        <v>0.74096428000000003</v>
      </c>
      <c r="R86" s="13">
        <f>RANK(Q86,Q:Q,0)</f>
        <v>85</v>
      </c>
      <c r="S86" s="15">
        <f t="shared" si="3"/>
        <v>0.70405830000000003</v>
      </c>
      <c r="T86" s="13">
        <f>RANK(S86,S:S,0)</f>
        <v>85</v>
      </c>
      <c r="U86">
        <f>(((I86+K86+P86+R86+T86)/5))</f>
        <v>88.8</v>
      </c>
      <c r="V86">
        <f>IF(C86=1,(U86/L86),REF)</f>
        <v>121.04227210520862</v>
      </c>
      <c r="W86" s="13">
        <f>RANK(V86,V:V,1)</f>
        <v>87</v>
      </c>
      <c r="X86">
        <f>IF(A86=1,(U86/N86),REF)</f>
        <v>118.62142666310446</v>
      </c>
      <c r="Y86" s="13">
        <f>RANK(X86,X:X,1)</f>
        <v>87</v>
      </c>
      <c r="Z86" t="str">
        <f>D86</f>
        <v>George Mason</v>
      </c>
      <c r="AA86">
        <f>(N86*(($AI$2)/((V86)))^(1/10))</f>
        <v>0.48247328269897111</v>
      </c>
      <c r="AB86">
        <f>(N86*(($AH$2)/((X86)))^(1/8))</f>
        <v>0.43229392307644293</v>
      </c>
      <c r="AC86">
        <f>((AA86+AB86)/2)^(1/2.5)</f>
        <v>0.73132805911773269</v>
      </c>
      <c r="AD86" t="str">
        <f>Z86</f>
        <v>George Mason</v>
      </c>
      <c r="AE86" s="13">
        <f>RANK(AC86,AC:AC,0)</f>
        <v>85</v>
      </c>
    </row>
    <row r="87" spans="1:31" x14ac:dyDescent="0.25">
      <c r="A87">
        <v>1</v>
      </c>
      <c r="B87">
        <v>1</v>
      </c>
      <c r="C87">
        <v>1</v>
      </c>
      <c r="D87" t="s">
        <v>361</v>
      </c>
      <c r="E87">
        <v>68.943669872287103</v>
      </c>
      <c r="F87">
        <v>105.76327711496199</v>
      </c>
      <c r="G87">
        <v>96.703753424305305</v>
      </c>
      <c r="H87">
        <f>(F87-G87)/E87</f>
        <v>0.1314047208023415</v>
      </c>
      <c r="I87" s="13">
        <f>RANK(H87,H:H,0)</f>
        <v>89</v>
      </c>
      <c r="J87">
        <f>(F87^2)*E87</f>
        <v>771194.98271068011</v>
      </c>
      <c r="K87" s="13">
        <f>RANK(J87,J:J,0)</f>
        <v>98</v>
      </c>
      <c r="L87">
        <f>N87*(0.98)</f>
        <v>0.72471000000000008</v>
      </c>
      <c r="M87" s="13">
        <f>RANK(L87,L:L,0)</f>
        <v>87</v>
      </c>
      <c r="N87">
        <v>0.73950000000000005</v>
      </c>
      <c r="O87" s="15">
        <f>(N87+L87)/2</f>
        <v>0.73210500000000001</v>
      </c>
      <c r="P87" s="13">
        <f t="shared" si="2"/>
        <v>87</v>
      </c>
      <c r="Q87" s="15">
        <f>1.01*L87</f>
        <v>0.73195710000000014</v>
      </c>
      <c r="R87" s="13">
        <f>RANK(Q87,Q:Q,0)</f>
        <v>87</v>
      </c>
      <c r="S87" s="15">
        <f t="shared" si="3"/>
        <v>0.69549974999999997</v>
      </c>
      <c r="T87" s="13">
        <f>RANK(S87,S:S,0)</f>
        <v>87</v>
      </c>
      <c r="U87">
        <f>(((I87+K87+P87+R87+T87)/5))</f>
        <v>89.6</v>
      </c>
      <c r="V87">
        <f>IF(C87=1,(U87/L87),REF)</f>
        <v>123.63566116101612</v>
      </c>
      <c r="W87" s="13">
        <f>RANK(V87,V:V,1)</f>
        <v>88</v>
      </c>
      <c r="X87">
        <f>IF(A87=1,(U87/N87),REF)</f>
        <v>121.16294793779579</v>
      </c>
      <c r="Y87" s="13">
        <f>RANK(X87,X:X,1)</f>
        <v>88</v>
      </c>
      <c r="Z87" t="str">
        <f>D87</f>
        <v>Virginia Tech</v>
      </c>
      <c r="AA87">
        <f>(N87*(($AI$2)/((V87)))^(1/10))</f>
        <v>0.47559902508519353</v>
      </c>
      <c r="AB87">
        <f>(N87*(($AH$2)/((X87)))^(1/8))</f>
        <v>0.42590883590786993</v>
      </c>
      <c r="AC87">
        <f>((AA87+AB87)/2)^(1/2.5)</f>
        <v>0.72706930285891402</v>
      </c>
      <c r="AD87" t="str">
        <f>Z87</f>
        <v>Virginia Tech</v>
      </c>
      <c r="AE87" s="13">
        <f>RANK(AC87,AC:AC,0)</f>
        <v>86</v>
      </c>
    </row>
    <row r="88" spans="1:31" x14ac:dyDescent="0.25">
      <c r="A88">
        <v>1</v>
      </c>
      <c r="B88">
        <v>1</v>
      </c>
      <c r="C88">
        <v>1</v>
      </c>
      <c r="D88" t="s">
        <v>228</v>
      </c>
      <c r="E88">
        <v>70.176552162101501</v>
      </c>
      <c r="F88">
        <v>103.60245005764899</v>
      </c>
      <c r="G88">
        <v>93.487200295638402</v>
      </c>
      <c r="H88">
        <f>(F88-G88)/E88</f>
        <v>0.14414002185010855</v>
      </c>
      <c r="I88" s="13">
        <f>RANK(H88,H:H,0)</f>
        <v>82</v>
      </c>
      <c r="J88">
        <f>(F88^2)*E88</f>
        <v>753237.75297819299</v>
      </c>
      <c r="K88" s="13">
        <f>RANK(J88,J:J,0)</f>
        <v>120</v>
      </c>
      <c r="L88">
        <f>N88*(0.98)</f>
        <v>0.72461199999999992</v>
      </c>
      <c r="M88" s="13">
        <f>RANK(L88,L:L,0)</f>
        <v>88</v>
      </c>
      <c r="N88">
        <v>0.73939999999999995</v>
      </c>
      <c r="O88" s="15">
        <f>(N88+L88)/2</f>
        <v>0.73200599999999993</v>
      </c>
      <c r="P88" s="13">
        <f t="shared" si="2"/>
        <v>88</v>
      </c>
      <c r="Q88" s="15">
        <f>1.01*L88</f>
        <v>0.73185811999999995</v>
      </c>
      <c r="R88" s="13">
        <f>RANK(Q88,Q:Q,0)</f>
        <v>88</v>
      </c>
      <c r="S88" s="15">
        <f t="shared" si="3"/>
        <v>0.6954056999999999</v>
      </c>
      <c r="T88" s="13">
        <f>RANK(S88,S:S,0)</f>
        <v>88</v>
      </c>
      <c r="U88">
        <f>(((I88+K88+P88+R88+T88)/5))</f>
        <v>93.2</v>
      </c>
      <c r="V88">
        <f>IF(C88=1,(U88/L88),REF)</f>
        <v>128.62055831258661</v>
      </c>
      <c r="W88" s="13">
        <f>RANK(V88,V:V,1)</f>
        <v>90</v>
      </c>
      <c r="X88">
        <f>IF(A88=1,(U88/N88),REF)</f>
        <v>126.04814714633488</v>
      </c>
      <c r="Y88" s="13">
        <f>RANK(X88,X:X,1)</f>
        <v>90</v>
      </c>
      <c r="Z88" t="str">
        <f>D88</f>
        <v>North Texas</v>
      </c>
      <c r="AA88">
        <f>(N88*(($AI$2)/((V88)))^(1/10))</f>
        <v>0.47365874519712292</v>
      </c>
      <c r="AB88">
        <f>(N88*(($AH$2)/((X88)))^(1/8))</f>
        <v>0.42375231967272192</v>
      </c>
      <c r="AC88">
        <f>((AA88+AB88)/2)^(1/2.5)</f>
        <v>0.7257458644086886</v>
      </c>
      <c r="AD88" t="str">
        <f>Z88</f>
        <v>North Texas</v>
      </c>
      <c r="AE88" s="13">
        <f>RANK(AC88,AC:AC,0)</f>
        <v>87</v>
      </c>
    </row>
    <row r="89" spans="1:31" x14ac:dyDescent="0.25">
      <c r="A89">
        <v>1</v>
      </c>
      <c r="B89">
        <v>1</v>
      </c>
      <c r="C89">
        <v>1</v>
      </c>
      <c r="D89" t="s">
        <v>366</v>
      </c>
      <c r="E89">
        <v>69.505683447354599</v>
      </c>
      <c r="F89">
        <v>101.612706184004</v>
      </c>
      <c r="G89">
        <v>97.074968000134902</v>
      </c>
      <c r="H89">
        <f>(F89-G89)/E89</f>
        <v>6.5285858059450572E-2</v>
      </c>
      <c r="I89" s="13">
        <f>RANK(H89,H:H,0)</f>
        <v>110</v>
      </c>
      <c r="J89">
        <f>(F89^2)*E89</f>
        <v>717656.05543486797</v>
      </c>
      <c r="K89" s="13">
        <f>RANK(J89,J:J,0)</f>
        <v>157</v>
      </c>
      <c r="L89">
        <f>N89*(0.98)</f>
        <v>0.73205999999999993</v>
      </c>
      <c r="M89" s="13">
        <f>RANK(L89,L:L,0)</f>
        <v>86</v>
      </c>
      <c r="N89">
        <v>0.747</v>
      </c>
      <c r="O89" s="15">
        <f>(N89+L89)/2</f>
        <v>0.73953000000000002</v>
      </c>
      <c r="P89" s="13">
        <f t="shared" si="2"/>
        <v>86</v>
      </c>
      <c r="Q89" s="15">
        <f>1.01*L89</f>
        <v>0.73938059999999994</v>
      </c>
      <c r="R89" s="13">
        <f>RANK(Q89,Q:Q,0)</f>
        <v>86</v>
      </c>
      <c r="S89" s="15">
        <f t="shared" si="3"/>
        <v>0.70255349999999994</v>
      </c>
      <c r="T89" s="13">
        <f>RANK(S89,S:S,0)</f>
        <v>86</v>
      </c>
      <c r="U89">
        <f>(((I89+K89+P89+R89+T89)/5))</f>
        <v>105</v>
      </c>
      <c r="V89">
        <f>IF(C89=1,(U89/L89),REF)</f>
        <v>143.43086632243259</v>
      </c>
      <c r="W89" s="13">
        <f>RANK(V89,V:V,1)</f>
        <v>100</v>
      </c>
      <c r="X89">
        <f>IF(A89=1,(U89/N89),REF)</f>
        <v>140.56224899598394</v>
      </c>
      <c r="Y89" s="13">
        <f>RANK(X89,X:X,1)</f>
        <v>100</v>
      </c>
      <c r="Z89" t="str">
        <f>D89</f>
        <v>Washington St.</v>
      </c>
      <c r="AA89">
        <f>(N89*(($AI$2)/((V89)))^(1/10))</f>
        <v>0.47334031187390946</v>
      </c>
      <c r="AB89">
        <f>(N89*(($AH$2)/((X89)))^(1/8))</f>
        <v>0.42231520235340331</v>
      </c>
      <c r="AC89">
        <f>((AA89+AB89)/2)^(1/2.5)</f>
        <v>0.72517763779626276</v>
      </c>
      <c r="AD89" t="str">
        <f>Z89</f>
        <v>Washington St.</v>
      </c>
      <c r="AE89" s="13">
        <f>RANK(AC89,AC:AC,0)</f>
        <v>88</v>
      </c>
    </row>
    <row r="90" spans="1:31" x14ac:dyDescent="0.25">
      <c r="A90">
        <v>1</v>
      </c>
      <c r="B90">
        <v>1</v>
      </c>
      <c r="C90">
        <v>1</v>
      </c>
      <c r="D90" t="s">
        <v>344</v>
      </c>
      <c r="E90">
        <v>68.369738833445297</v>
      </c>
      <c r="F90">
        <v>105.064959951349</v>
      </c>
      <c r="G90">
        <v>96.4877173960882</v>
      </c>
      <c r="H90">
        <f>(F90-G90)/E90</f>
        <v>0.12545378557252812</v>
      </c>
      <c r="I90" s="13">
        <f>RANK(H90,H:H,0)</f>
        <v>94</v>
      </c>
      <c r="J90">
        <f>(F90^2)*E90</f>
        <v>754709.33107579208</v>
      </c>
      <c r="K90" s="13">
        <f>RANK(J90,J:J,0)</f>
        <v>117</v>
      </c>
      <c r="L90">
        <f>N90*(0.98)</f>
        <v>0.71500799999999998</v>
      </c>
      <c r="M90" s="13">
        <f>RANK(L90,L:L,0)</f>
        <v>89</v>
      </c>
      <c r="N90">
        <v>0.72960000000000003</v>
      </c>
      <c r="O90" s="15">
        <f>(N90+L90)/2</f>
        <v>0.72230400000000006</v>
      </c>
      <c r="P90" s="13">
        <f t="shared" si="2"/>
        <v>89</v>
      </c>
      <c r="Q90" s="15">
        <f>1.01*L90</f>
        <v>0.72215808000000004</v>
      </c>
      <c r="R90" s="13">
        <f>RANK(Q90,Q:Q,0)</f>
        <v>89</v>
      </c>
      <c r="S90" s="15">
        <f t="shared" si="3"/>
        <v>0.68618880000000004</v>
      </c>
      <c r="T90" s="13">
        <f>RANK(S90,S:S,0)</f>
        <v>89</v>
      </c>
      <c r="U90">
        <f>(((I90+K90+P90+R90+T90)/5))</f>
        <v>95.6</v>
      </c>
      <c r="V90">
        <f>IF(C90=1,(U90/L90),REF)</f>
        <v>133.70479770855709</v>
      </c>
      <c r="W90" s="13">
        <f>RANK(V90,V:V,1)</f>
        <v>93</v>
      </c>
      <c r="X90">
        <f>IF(A90=1,(U90/N90),REF)</f>
        <v>131.03070175438594</v>
      </c>
      <c r="Y90" s="13">
        <f>RANK(X90,X:X,1)</f>
        <v>93</v>
      </c>
      <c r="Z90" t="str">
        <f>D90</f>
        <v>UNLV</v>
      </c>
      <c r="AA90">
        <f>(N90*(($AI$2)/((V90)))^(1/10))</f>
        <v>0.46557245628978633</v>
      </c>
      <c r="AB90">
        <f>(N90*(($AH$2)/((X90)))^(1/8))</f>
        <v>0.41611454121758412</v>
      </c>
      <c r="AC90">
        <f>((AA90+AB90)/2)^(1/2.5)</f>
        <v>0.72063238652137096</v>
      </c>
      <c r="AD90" t="str">
        <f>Z90</f>
        <v>UNLV</v>
      </c>
      <c r="AE90" s="13">
        <f>RANK(AC90,AC:AC,0)</f>
        <v>89</v>
      </c>
    </row>
    <row r="91" spans="1:31" x14ac:dyDescent="0.25">
      <c r="A91">
        <v>1</v>
      </c>
      <c r="B91">
        <v>1</v>
      </c>
      <c r="C91">
        <v>1</v>
      </c>
      <c r="D91" t="s">
        <v>173</v>
      </c>
      <c r="E91">
        <v>71.869777955805205</v>
      </c>
      <c r="F91">
        <v>104.092049342235</v>
      </c>
      <c r="G91">
        <v>93.572043650944906</v>
      </c>
      <c r="H91">
        <f>(F91-G91)/E91</f>
        <v>0.14637593144867025</v>
      </c>
      <c r="I91" s="13">
        <f>RANK(H91,H:H,0)</f>
        <v>79</v>
      </c>
      <c r="J91">
        <f>(F91^2)*E91</f>
        <v>778720.16501224902</v>
      </c>
      <c r="K91" s="13">
        <f>RANK(J91,J:J,0)</f>
        <v>93</v>
      </c>
      <c r="L91">
        <f>N91*(0.98)</f>
        <v>0.70844200000000002</v>
      </c>
      <c r="M91" s="13">
        <f>RANK(L91,L:L,0)</f>
        <v>91</v>
      </c>
      <c r="N91">
        <v>0.72289999999999999</v>
      </c>
      <c r="O91" s="15">
        <f>(N91+L91)/2</f>
        <v>0.71567099999999995</v>
      </c>
      <c r="P91" s="13">
        <f t="shared" si="2"/>
        <v>91</v>
      </c>
      <c r="Q91" s="15">
        <f>1.01*L91</f>
        <v>0.71552642</v>
      </c>
      <c r="R91" s="13">
        <f>RANK(Q91,Q:Q,0)</f>
        <v>91</v>
      </c>
      <c r="S91" s="15">
        <f t="shared" si="3"/>
        <v>0.67988744999999995</v>
      </c>
      <c r="T91" s="13">
        <f>RANK(S91,S:S,0)</f>
        <v>91</v>
      </c>
      <c r="U91">
        <f>(((I91+K91+P91+R91+T91)/5))</f>
        <v>89</v>
      </c>
      <c r="V91">
        <f>IF(C91=1,(U91/L91),REF)</f>
        <v>125.62778604317643</v>
      </c>
      <c r="W91" s="13">
        <f>RANK(V91,V:V,1)</f>
        <v>89</v>
      </c>
      <c r="X91">
        <f>IF(A91=1,(U91/N91),REF)</f>
        <v>123.11523032231291</v>
      </c>
      <c r="Y91" s="13">
        <f>RANK(X91,X:X,1)</f>
        <v>89</v>
      </c>
      <c r="Z91" t="str">
        <f>D91</f>
        <v>Loyola Chicago</v>
      </c>
      <c r="AA91">
        <f>(N91*(($AI$2)/((V91)))^(1/10))</f>
        <v>0.46418040921312886</v>
      </c>
      <c r="AB91">
        <f>(N91*(($AH$2)/((X91)))^(1/8))</f>
        <v>0.41551714917100724</v>
      </c>
      <c r="AC91">
        <f>((AA91+AB91)/2)^(1/2.5)</f>
        <v>0.71998153155520228</v>
      </c>
      <c r="AD91" t="str">
        <f>Z91</f>
        <v>Loyola Chicago</v>
      </c>
      <c r="AE91" s="13">
        <f>RANK(AC91,AC:AC,0)</f>
        <v>90</v>
      </c>
    </row>
    <row r="92" spans="1:31" x14ac:dyDescent="0.25">
      <c r="A92">
        <v>1</v>
      </c>
      <c r="B92">
        <v>1</v>
      </c>
      <c r="C92">
        <v>1</v>
      </c>
      <c r="D92" t="s">
        <v>332</v>
      </c>
      <c r="E92">
        <v>70.949399774571901</v>
      </c>
      <c r="F92">
        <v>103.148688130658</v>
      </c>
      <c r="G92">
        <v>96.072250400351507</v>
      </c>
      <c r="H92">
        <f>(F92-G92)/E92</f>
        <v>9.9739219116588965E-2</v>
      </c>
      <c r="I92" s="13">
        <f>RANK(H92,H:H,0)</f>
        <v>100</v>
      </c>
      <c r="J92">
        <f>(F92^2)*E92</f>
        <v>754876.91349562991</v>
      </c>
      <c r="K92" s="13">
        <f>RANK(J92,J:J,0)</f>
        <v>116</v>
      </c>
      <c r="L92">
        <f>N92*(0.98)</f>
        <v>0.71275399999999989</v>
      </c>
      <c r="M92" s="13">
        <f>RANK(L92,L:L,0)</f>
        <v>90</v>
      </c>
      <c r="N92">
        <v>0.72729999999999995</v>
      </c>
      <c r="O92" s="15">
        <f>(N92+L92)/2</f>
        <v>0.72002699999999997</v>
      </c>
      <c r="P92" s="13">
        <f t="shared" si="2"/>
        <v>90</v>
      </c>
      <c r="Q92" s="15">
        <f>1.01*L92</f>
        <v>0.71988153999999993</v>
      </c>
      <c r="R92" s="13">
        <f>RANK(Q92,Q:Q,0)</f>
        <v>90</v>
      </c>
      <c r="S92" s="15">
        <f t="shared" si="3"/>
        <v>0.68402564999999993</v>
      </c>
      <c r="T92" s="13">
        <f>RANK(S92,S:S,0)</f>
        <v>90</v>
      </c>
      <c r="U92">
        <f>(((I92+K92+P92+R92+T92)/5))</f>
        <v>97.2</v>
      </c>
      <c r="V92">
        <f>IF(C92=1,(U92/L92),REF)</f>
        <v>136.37243705401866</v>
      </c>
      <c r="W92" s="13">
        <f>RANK(V92,V:V,1)</f>
        <v>95</v>
      </c>
      <c r="X92">
        <f>IF(A92=1,(U92/N92),REF)</f>
        <v>133.64498831293827</v>
      </c>
      <c r="Y92" s="13">
        <f>RANK(X92,X:X,1)</f>
        <v>95</v>
      </c>
      <c r="Z92" t="str">
        <f>D92</f>
        <v>UC Irvine</v>
      </c>
      <c r="AA92">
        <f>(N92*(($AI$2)/((V92)))^(1/10))</f>
        <v>0.46318883287123025</v>
      </c>
      <c r="AB92">
        <f>(N92*(($AH$2)/((X92)))^(1/8))</f>
        <v>0.41377972203772972</v>
      </c>
      <c r="AC92">
        <f>((AA92+AB92)/2)^(1/2.5)</f>
        <v>0.71908728615963657</v>
      </c>
      <c r="AD92" t="str">
        <f>Z92</f>
        <v>UC Irvine</v>
      </c>
      <c r="AE92" s="13">
        <f>RANK(AC92,AC:AC,0)</f>
        <v>91</v>
      </c>
    </row>
    <row r="93" spans="1:31" x14ac:dyDescent="0.25">
      <c r="A93">
        <v>1</v>
      </c>
      <c r="B93">
        <v>1</v>
      </c>
      <c r="C93">
        <v>1</v>
      </c>
      <c r="D93" t="s">
        <v>111</v>
      </c>
      <c r="E93">
        <v>72.103837683172898</v>
      </c>
      <c r="F93">
        <v>104.820316143379</v>
      </c>
      <c r="G93">
        <v>95.627215608517901</v>
      </c>
      <c r="H93">
        <f>(F93-G93)/E93</f>
        <v>0.1274980754180651</v>
      </c>
      <c r="I93" s="13">
        <f>RANK(H93,H:H,0)</f>
        <v>91</v>
      </c>
      <c r="J93">
        <f>(F93^2)*E93</f>
        <v>792226.40033953614</v>
      </c>
      <c r="K93" s="13">
        <f>RANK(J93,J:J,0)</f>
        <v>80</v>
      </c>
      <c r="L93">
        <f>N93*(0.98)</f>
        <v>0.70363999999999993</v>
      </c>
      <c r="M93" s="13">
        <f>RANK(L93,L:L,0)</f>
        <v>94</v>
      </c>
      <c r="N93">
        <v>0.71799999999999997</v>
      </c>
      <c r="O93" s="15">
        <f>(N93+L93)/2</f>
        <v>0.71082000000000001</v>
      </c>
      <c r="P93" s="13">
        <f t="shared" si="2"/>
        <v>94</v>
      </c>
      <c r="Q93" s="15">
        <f>1.01*L93</f>
        <v>0.71067639999999999</v>
      </c>
      <c r="R93" s="13">
        <f>RANK(Q93,Q:Q,0)</f>
        <v>94</v>
      </c>
      <c r="S93" s="15">
        <f t="shared" si="3"/>
        <v>0.67527899999999996</v>
      </c>
      <c r="T93" s="13">
        <f>RANK(S93,S:S,0)</f>
        <v>94</v>
      </c>
      <c r="U93">
        <f>(((I93+K93+P93+R93+T93)/5))</f>
        <v>90.6</v>
      </c>
      <c r="V93">
        <f>IF(C93=1,(U93/L93),REF)</f>
        <v>128.75902450116538</v>
      </c>
      <c r="W93" s="13">
        <f>RANK(V93,V:V,1)</f>
        <v>91</v>
      </c>
      <c r="X93">
        <f>IF(A93=1,(U93/N93),REF)</f>
        <v>126.18384401114206</v>
      </c>
      <c r="Y93" s="13">
        <f>RANK(X93,X:X,1)</f>
        <v>91</v>
      </c>
      <c r="Z93" t="str">
        <f>D93</f>
        <v>Florida St.</v>
      </c>
      <c r="AA93">
        <f>(N93*(($AI$2)/((V93)))^(1/10))</f>
        <v>0.45990044457911811</v>
      </c>
      <c r="AB93">
        <f>(N93*(($AH$2)/((X93)))^(1/8))</f>
        <v>0.41143257678879058</v>
      </c>
      <c r="AC93">
        <f>((AA93+AB93)/2)^(1/2.5)</f>
        <v>0.71723532471114493</v>
      </c>
      <c r="AD93" t="str">
        <f>Z93</f>
        <v>Florida St.</v>
      </c>
      <c r="AE93" s="13">
        <f>RANK(AC93,AC:AC,0)</f>
        <v>92</v>
      </c>
    </row>
    <row r="94" spans="1:31" x14ac:dyDescent="0.25">
      <c r="A94">
        <v>1</v>
      </c>
      <c r="B94">
        <v>1</v>
      </c>
      <c r="C94">
        <v>1</v>
      </c>
      <c r="D94" t="s">
        <v>284</v>
      </c>
      <c r="E94">
        <v>71.426742943527003</v>
      </c>
      <c r="F94">
        <v>102.695665777123</v>
      </c>
      <c r="G94">
        <v>93.592524822467794</v>
      </c>
      <c r="H94">
        <f>(F94-G94)/E94</f>
        <v>0.12744723586027898</v>
      </c>
      <c r="I94" s="13">
        <f>RANK(H94,H:H,0)</f>
        <v>92</v>
      </c>
      <c r="J94">
        <f>(F94^2)*E94</f>
        <v>753294.98530907417</v>
      </c>
      <c r="K94" s="13">
        <f>RANK(J94,J:J,0)</f>
        <v>119</v>
      </c>
      <c r="L94">
        <f>N94*(0.98)</f>
        <v>0.70785400000000009</v>
      </c>
      <c r="M94" s="13">
        <f>RANK(L94,L:L,0)</f>
        <v>92</v>
      </c>
      <c r="N94">
        <v>0.72230000000000005</v>
      </c>
      <c r="O94" s="15">
        <f>(N94+L94)/2</f>
        <v>0.71507700000000007</v>
      </c>
      <c r="P94" s="13">
        <f t="shared" si="2"/>
        <v>92</v>
      </c>
      <c r="Q94" s="15">
        <f>1.01*L94</f>
        <v>0.71493254000000006</v>
      </c>
      <c r="R94" s="13">
        <f>RANK(Q94,Q:Q,0)</f>
        <v>92</v>
      </c>
      <c r="S94" s="15">
        <f t="shared" si="3"/>
        <v>0.67932314999999999</v>
      </c>
      <c r="T94" s="13">
        <f>RANK(S94,S:S,0)</f>
        <v>92</v>
      </c>
      <c r="U94">
        <f>(((I94+K94+P94+R94+T94)/5))</f>
        <v>97.4</v>
      </c>
      <c r="V94">
        <f>IF(C94=1,(U94/L94),REF)</f>
        <v>137.59899640321308</v>
      </c>
      <c r="W94" s="13">
        <f>RANK(V94,V:V,1)</f>
        <v>96</v>
      </c>
      <c r="X94">
        <f>IF(A94=1,(U94/N94),REF)</f>
        <v>134.84701647514882</v>
      </c>
      <c r="Y94" s="13">
        <f>RANK(X94,X:X,1)</f>
        <v>96</v>
      </c>
      <c r="Z94" t="str">
        <f>D94</f>
        <v>Seton Hall</v>
      </c>
      <c r="AA94">
        <f>(N94*(($AI$2)/((V94)))^(1/10))</f>
        <v>0.45959282620866482</v>
      </c>
      <c r="AB94">
        <f>(N94*(($AH$2)/((X94)))^(1/8))</f>
        <v>0.41047541227696122</v>
      </c>
      <c r="AC94">
        <f>((AA94+AB94)/2)^(1/2.5)</f>
        <v>0.71681870223698729</v>
      </c>
      <c r="AD94" t="str">
        <f>Z94</f>
        <v>Seton Hall</v>
      </c>
      <c r="AE94" s="13">
        <f>RANK(AC94,AC:AC,0)</f>
        <v>93</v>
      </c>
    </row>
    <row r="95" spans="1:31" x14ac:dyDescent="0.25">
      <c r="A95">
        <v>1</v>
      </c>
      <c r="B95">
        <v>1</v>
      </c>
      <c r="C95">
        <v>1</v>
      </c>
      <c r="D95" t="s">
        <v>122</v>
      </c>
      <c r="E95">
        <v>72.815722762643702</v>
      </c>
      <c r="F95">
        <v>106.98163596991699</v>
      </c>
      <c r="G95">
        <v>95.539139836046701</v>
      </c>
      <c r="H95">
        <f>(F95-G95)/E95</f>
        <v>0.15714320616124655</v>
      </c>
      <c r="I95" s="13">
        <f>RANK(H95,H:H,0)</f>
        <v>74</v>
      </c>
      <c r="J95">
        <f>(F95^2)*E95</f>
        <v>833381.07577931497</v>
      </c>
      <c r="K95" s="13">
        <f>RANK(J95,J:J,0)</f>
        <v>46</v>
      </c>
      <c r="L95">
        <f>N95*(0.98)</f>
        <v>0.69442800000000005</v>
      </c>
      <c r="M95" s="13">
        <f>RANK(L95,L:L,0)</f>
        <v>96</v>
      </c>
      <c r="N95">
        <v>0.70860000000000001</v>
      </c>
      <c r="O95" s="15">
        <f>(N95+L95)/2</f>
        <v>0.70151399999999997</v>
      </c>
      <c r="P95" s="13">
        <f t="shared" si="2"/>
        <v>96</v>
      </c>
      <c r="Q95" s="15">
        <f>1.01*L95</f>
        <v>0.70137228000000007</v>
      </c>
      <c r="R95" s="13">
        <f>RANK(Q95,Q:Q,0)</f>
        <v>96</v>
      </c>
      <c r="S95" s="15">
        <f t="shared" si="3"/>
        <v>0.66643829999999993</v>
      </c>
      <c r="T95" s="13">
        <f>RANK(S95,S:S,0)</f>
        <v>96</v>
      </c>
      <c r="U95">
        <f>(((I95+K95+P95+R95+T95)/5))</f>
        <v>81.599999999999994</v>
      </c>
      <c r="V95">
        <f>IF(C95=1,(U95/L95),REF)</f>
        <v>117.50678256061101</v>
      </c>
      <c r="W95" s="13">
        <f>RANK(V95,V:V,1)</f>
        <v>83</v>
      </c>
      <c r="X95">
        <f>IF(A95=1,(U95/N95),REF)</f>
        <v>115.1566469093988</v>
      </c>
      <c r="Y95" s="13">
        <f>RANK(X95,X:X,1)</f>
        <v>83</v>
      </c>
      <c r="Z95" t="str">
        <f>D95</f>
        <v>Georgia Tech</v>
      </c>
      <c r="AA95">
        <f>(N95*(($AI$2)/((V95)))^(1/10))</f>
        <v>0.45804907180843674</v>
      </c>
      <c r="AB95">
        <f>(N95*(($AH$2)/((X95)))^(1/8))</f>
        <v>0.41071420369160611</v>
      </c>
      <c r="AC95">
        <f>((AA95+AB95)/2)^(1/2.5)</f>
        <v>0.7163884632905243</v>
      </c>
      <c r="AD95" t="str">
        <f>Z95</f>
        <v>Georgia Tech</v>
      </c>
      <c r="AE95" s="13">
        <f>RANK(AC95,AC:AC,0)</f>
        <v>94</v>
      </c>
    </row>
    <row r="96" spans="1:31" x14ac:dyDescent="0.25">
      <c r="A96">
        <v>1</v>
      </c>
      <c r="B96">
        <v>1</v>
      </c>
      <c r="C96">
        <v>1</v>
      </c>
      <c r="D96" t="s">
        <v>242</v>
      </c>
      <c r="E96">
        <v>70.054617078803801</v>
      </c>
      <c r="F96">
        <v>102.378423345207</v>
      </c>
      <c r="G96">
        <v>93.115115126935194</v>
      </c>
      <c r="H96">
        <f>(F96-G96)/E96</f>
        <v>0.13222980303855764</v>
      </c>
      <c r="I96" s="13">
        <f>RANK(H96,H:H,0)</f>
        <v>88</v>
      </c>
      <c r="J96">
        <f>(F96^2)*E96</f>
        <v>734266.36992384505</v>
      </c>
      <c r="K96" s="13">
        <f>RANK(J96,J:J,0)</f>
        <v>137</v>
      </c>
      <c r="L96">
        <f>N96*(0.98)</f>
        <v>0.70609</v>
      </c>
      <c r="M96" s="13">
        <f>RANK(L96,L:L,0)</f>
        <v>93</v>
      </c>
      <c r="N96">
        <v>0.72050000000000003</v>
      </c>
      <c r="O96" s="15">
        <f>(N96+L96)/2</f>
        <v>0.71329500000000001</v>
      </c>
      <c r="P96" s="13">
        <f t="shared" si="2"/>
        <v>93</v>
      </c>
      <c r="Q96" s="15">
        <f>1.01*L96</f>
        <v>0.71315090000000003</v>
      </c>
      <c r="R96" s="13">
        <f>RANK(Q96,Q:Q,0)</f>
        <v>93</v>
      </c>
      <c r="S96" s="15">
        <f t="shared" si="3"/>
        <v>0.67763024999999999</v>
      </c>
      <c r="T96" s="13">
        <f>RANK(S96,S:S,0)</f>
        <v>93</v>
      </c>
      <c r="U96">
        <f>(((I96+K96+P96+R96+T96)/5))</f>
        <v>100.8</v>
      </c>
      <c r="V96">
        <f>IF(C96=1,(U96/L96),REF)</f>
        <v>142.7580053534252</v>
      </c>
      <c r="W96" s="13">
        <f>RANK(V96,V:V,1)</f>
        <v>99</v>
      </c>
      <c r="X96">
        <f>IF(A96=1,(U96/N96),REF)</f>
        <v>139.90284524635669</v>
      </c>
      <c r="Y96" s="13">
        <f>RANK(X96,X:X,1)</f>
        <v>99</v>
      </c>
      <c r="Z96" t="str">
        <f>D96</f>
        <v>Oklahoma St.</v>
      </c>
      <c r="AA96">
        <f>(N96*(($AI$2)/((V96)))^(1/10))</f>
        <v>0.45676318324923221</v>
      </c>
      <c r="AB96">
        <f>(N96*(($AH$2)/((X96)))^(1/8))</f>
        <v>0.40757296368654888</v>
      </c>
      <c r="AC96">
        <f>((AA96+AB96)/2)^(1/2.5)</f>
        <v>0.71492596794872709</v>
      </c>
      <c r="AD96" t="str">
        <f>Z96</f>
        <v>Oklahoma St.</v>
      </c>
      <c r="AE96" s="13">
        <f>RANK(AC96,AC:AC,0)</f>
        <v>95</v>
      </c>
    </row>
    <row r="97" spans="1:31" x14ac:dyDescent="0.25">
      <c r="A97">
        <v>1</v>
      </c>
      <c r="B97">
        <v>1</v>
      </c>
      <c r="C97">
        <v>1</v>
      </c>
      <c r="D97" t="s">
        <v>256</v>
      </c>
      <c r="E97">
        <v>71.4744000186557</v>
      </c>
      <c r="F97">
        <v>108.07176427177301</v>
      </c>
      <c r="G97">
        <v>97.295402596198898</v>
      </c>
      <c r="H97">
        <f>(F97-G97)/E97</f>
        <v>0.15077232789308262</v>
      </c>
      <c r="I97" s="13">
        <f>RANK(H97,H:H,0)</f>
        <v>77</v>
      </c>
      <c r="J97">
        <f>(F97^2)*E97</f>
        <v>834785.70050450682</v>
      </c>
      <c r="K97" s="13">
        <f>RANK(J97,J:J,0)</f>
        <v>42</v>
      </c>
      <c r="L97">
        <f>N97*(0.98)</f>
        <v>0.68894</v>
      </c>
      <c r="M97" s="13">
        <f>RANK(L97,L:L,0)</f>
        <v>99</v>
      </c>
      <c r="N97">
        <v>0.70299999999999996</v>
      </c>
      <c r="O97" s="15">
        <f>(N97+L97)/2</f>
        <v>0.69596999999999998</v>
      </c>
      <c r="P97" s="13">
        <f t="shared" si="2"/>
        <v>99</v>
      </c>
      <c r="Q97" s="15">
        <f>1.01*L97</f>
        <v>0.69582940000000004</v>
      </c>
      <c r="R97" s="13">
        <f>RANK(Q97,Q:Q,0)</f>
        <v>99</v>
      </c>
      <c r="S97" s="15">
        <f t="shared" si="3"/>
        <v>0.66117149999999991</v>
      </c>
      <c r="T97" s="13">
        <f>RANK(S97,S:S,0)</f>
        <v>99</v>
      </c>
      <c r="U97">
        <f>(((I97+K97+P97+R97+T97)/5))</f>
        <v>83.2</v>
      </c>
      <c r="V97">
        <f>IF(C97=1,(U97/L97),REF)</f>
        <v>120.76523354718844</v>
      </c>
      <c r="W97" s="13">
        <f>RANK(V97,V:V,1)</f>
        <v>86</v>
      </c>
      <c r="X97">
        <f>IF(A97=1,(U97/N97),REF)</f>
        <v>118.34992887624468</v>
      </c>
      <c r="Y97" s="13">
        <f>RANK(X97,X:X,1)</f>
        <v>86</v>
      </c>
      <c r="Z97" t="str">
        <f>D97</f>
        <v>Princeton</v>
      </c>
      <c r="AA97">
        <f>(N97*(($AI$2)/((V97)))^(1/10))</f>
        <v>0.45318787871125688</v>
      </c>
      <c r="AB97">
        <f>(N97*(($AH$2)/((X97)))^(1/8))</f>
        <v>0.40607759236379926</v>
      </c>
      <c r="AC97">
        <f>((AA97+AB97)/2)^(1/2.5)</f>
        <v>0.7132453449381575</v>
      </c>
      <c r="AD97" t="str">
        <f>Z97</f>
        <v>Princeton</v>
      </c>
      <c r="AE97" s="13">
        <f>RANK(AC97,AC:AC,0)</f>
        <v>96</v>
      </c>
    </row>
    <row r="98" spans="1:31" x14ac:dyDescent="0.25">
      <c r="A98">
        <v>1</v>
      </c>
      <c r="B98">
        <v>1</v>
      </c>
      <c r="C98">
        <v>1</v>
      </c>
      <c r="D98" t="s">
        <v>49</v>
      </c>
      <c r="E98">
        <v>69.940337345490093</v>
      </c>
      <c r="F98">
        <v>104.414095114153</v>
      </c>
      <c r="G98">
        <v>95.582765183350503</v>
      </c>
      <c r="H98">
        <f>(F98-G98)/E98</f>
        <v>0.1262694786154325</v>
      </c>
      <c r="I98" s="13">
        <f>RANK(H98,H:H,0)</f>
        <v>93</v>
      </c>
      <c r="J98">
        <f>(F98^2)*E98</f>
        <v>762510.76774284267</v>
      </c>
      <c r="K98" s="13">
        <f>RANK(J98,J:J,0)</f>
        <v>106</v>
      </c>
      <c r="L98">
        <f>N98*(0.98)</f>
        <v>0.69609399999999999</v>
      </c>
      <c r="M98" s="13">
        <f>RANK(L98,L:L,0)</f>
        <v>95</v>
      </c>
      <c r="N98">
        <v>0.71030000000000004</v>
      </c>
      <c r="O98" s="15">
        <f>(N98+L98)/2</f>
        <v>0.70319700000000007</v>
      </c>
      <c r="P98" s="13">
        <f t="shared" si="2"/>
        <v>95</v>
      </c>
      <c r="Q98" s="15">
        <f>1.01*L98</f>
        <v>0.70305494000000002</v>
      </c>
      <c r="R98" s="13">
        <f>RANK(Q98,Q:Q,0)</f>
        <v>95</v>
      </c>
      <c r="S98" s="15">
        <f t="shared" si="3"/>
        <v>0.66803715000000008</v>
      </c>
      <c r="T98" s="13">
        <f>RANK(S98,S:S,0)</f>
        <v>95</v>
      </c>
      <c r="U98">
        <f>(((I98+K98+P98+R98+T98)/5))</f>
        <v>96.8</v>
      </c>
      <c r="V98">
        <f>IF(C98=1,(U98/L98),REF)</f>
        <v>139.06167845147351</v>
      </c>
      <c r="W98" s="13">
        <f>RANK(V98,V:V,1)</f>
        <v>97</v>
      </c>
      <c r="X98">
        <f>IF(A98=1,(U98/N98),REF)</f>
        <v>136.28044488244402</v>
      </c>
      <c r="Y98" s="13">
        <f>RANK(X98,X:X,1)</f>
        <v>97</v>
      </c>
      <c r="Z98" t="str">
        <f>D98</f>
        <v>Bradley</v>
      </c>
      <c r="AA98">
        <f>(N98*(($AI$2)/((V98)))^(1/10))</f>
        <v>0.4514796928457151</v>
      </c>
      <c r="AB98">
        <f>(N98*(($AH$2)/((X98)))^(1/8))</f>
        <v>0.40312276342781533</v>
      </c>
      <c r="AC98">
        <f>((AA98+AB98)/2)^(1/2.5)</f>
        <v>0.71169457673433667</v>
      </c>
      <c r="AD98" t="str">
        <f>Z98</f>
        <v>Bradley</v>
      </c>
      <c r="AE98" s="13">
        <f>RANK(AC98,AC:AC,0)</f>
        <v>97</v>
      </c>
    </row>
    <row r="99" spans="1:31" x14ac:dyDescent="0.25">
      <c r="A99">
        <v>1</v>
      </c>
      <c r="B99">
        <v>1</v>
      </c>
      <c r="C99">
        <v>1</v>
      </c>
      <c r="D99" t="s">
        <v>282</v>
      </c>
      <c r="E99">
        <v>71.439196063810897</v>
      </c>
      <c r="F99">
        <v>106.060269563297</v>
      </c>
      <c r="G99">
        <v>97.551568427012896</v>
      </c>
      <c r="H99">
        <f>(F99-G99)/E99</f>
        <v>0.11910409978135761</v>
      </c>
      <c r="I99" s="13">
        <f>RANK(H99,H:H,0)</f>
        <v>95</v>
      </c>
      <c r="J99">
        <f>(F99^2)*E99</f>
        <v>803603.85560976202</v>
      </c>
      <c r="K99" s="13">
        <f>RANK(J99,J:J,0)</f>
        <v>65</v>
      </c>
      <c r="L99">
        <f>N99*(0.98)</f>
        <v>0.68737199999999998</v>
      </c>
      <c r="M99" s="13">
        <f>RANK(L99,L:L,0)</f>
        <v>100</v>
      </c>
      <c r="N99">
        <v>0.70140000000000002</v>
      </c>
      <c r="O99" s="15">
        <f>(N99+L99)/2</f>
        <v>0.69438599999999995</v>
      </c>
      <c r="P99" s="13">
        <f t="shared" si="2"/>
        <v>100</v>
      </c>
      <c r="Q99" s="15">
        <f>1.01*L99</f>
        <v>0.69424571999999996</v>
      </c>
      <c r="R99" s="13">
        <f>RANK(Q99,Q:Q,0)</f>
        <v>100</v>
      </c>
      <c r="S99" s="15">
        <f t="shared" si="3"/>
        <v>0.65966669999999994</v>
      </c>
      <c r="T99" s="13">
        <f>RANK(S99,S:S,0)</f>
        <v>100</v>
      </c>
      <c r="U99">
        <f>(((I99+K99+P99+R99+T99)/5))</f>
        <v>92</v>
      </c>
      <c r="V99">
        <f>IF(C99=1,(U99/L99),REF)</f>
        <v>133.84310097007153</v>
      </c>
      <c r="W99" s="13">
        <f>RANK(V99,V:V,1)</f>
        <v>94</v>
      </c>
      <c r="X99">
        <f>IF(A99=1,(U99/N99),REF)</f>
        <v>131.16623895067008</v>
      </c>
      <c r="Y99" s="13">
        <f>RANK(X99,X:X,1)</f>
        <v>94</v>
      </c>
      <c r="Z99" t="str">
        <f>D99</f>
        <v>Santa Clara</v>
      </c>
      <c r="AA99">
        <f>(N99*(($AI$2)/((V99)))^(1/10))</f>
        <v>0.44753119749409559</v>
      </c>
      <c r="AB99">
        <f>(N99*(($AH$2)/((X99)))^(1/8))</f>
        <v>0.39997947309067605</v>
      </c>
      <c r="AC99">
        <f>((AA99+AB99)/2)^(1/2.5)</f>
        <v>0.70932631473193219</v>
      </c>
      <c r="AD99" t="str">
        <f>Z99</f>
        <v>Santa Clara</v>
      </c>
      <c r="AE99" s="13">
        <f>RANK(AC99,AC:AC,0)</f>
        <v>98</v>
      </c>
    </row>
    <row r="100" spans="1:31" x14ac:dyDescent="0.25">
      <c r="A100">
        <v>1</v>
      </c>
      <c r="B100">
        <v>1</v>
      </c>
      <c r="C100">
        <v>1</v>
      </c>
      <c r="D100" t="s">
        <v>304</v>
      </c>
      <c r="E100">
        <v>69.989048943512302</v>
      </c>
      <c r="F100">
        <v>105.05315439330199</v>
      </c>
      <c r="G100">
        <v>97.578456640288195</v>
      </c>
      <c r="H100">
        <f>(F100-G100)/E100</f>
        <v>0.10679810435839153</v>
      </c>
      <c r="I100" s="13">
        <f>RANK(H100,H:H,0)</f>
        <v>98</v>
      </c>
      <c r="J100">
        <f>(F100^2)*E100</f>
        <v>772410.70968976803</v>
      </c>
      <c r="K100" s="13">
        <f>RANK(J100,J:J,0)</f>
        <v>97</v>
      </c>
      <c r="L100">
        <f>N100*(0.98)</f>
        <v>0.68942999999999999</v>
      </c>
      <c r="M100" s="13">
        <f>RANK(L100,L:L,0)</f>
        <v>98</v>
      </c>
      <c r="N100">
        <v>0.70350000000000001</v>
      </c>
      <c r="O100" s="15">
        <f>(N100+L100)/2</f>
        <v>0.696465</v>
      </c>
      <c r="P100" s="13">
        <f t="shared" si="2"/>
        <v>98</v>
      </c>
      <c r="Q100" s="15">
        <f>1.01*L100</f>
        <v>0.69632430000000001</v>
      </c>
      <c r="R100" s="13">
        <f>RANK(Q100,Q:Q,0)</f>
        <v>98</v>
      </c>
      <c r="S100" s="15">
        <f t="shared" si="3"/>
        <v>0.66164174999999992</v>
      </c>
      <c r="T100" s="13">
        <f>RANK(S100,S:S,0)</f>
        <v>98</v>
      </c>
      <c r="U100">
        <f>(((I100+K100+P100+R100+T100)/5))</f>
        <v>97.8</v>
      </c>
      <c r="V100">
        <f>IF(C100=1,(U100/L100),REF)</f>
        <v>141.85631608720246</v>
      </c>
      <c r="W100" s="13">
        <f>RANK(V100,V:V,1)</f>
        <v>98</v>
      </c>
      <c r="X100">
        <f>IF(A100=1,(U100/N100),REF)</f>
        <v>139.01918976545841</v>
      </c>
      <c r="Y100" s="13">
        <f>RANK(X100,X:X,1)</f>
        <v>98</v>
      </c>
      <c r="Z100" t="str">
        <f>D100</f>
        <v>Stanford</v>
      </c>
      <c r="AA100">
        <f>(N100*(($AI$2)/((V100)))^(1/10))</f>
        <v>0.44626865810063165</v>
      </c>
      <c r="AB100">
        <f>(N100*(($AH$2)/((X100)))^(1/8))</f>
        <v>0.39827170957083935</v>
      </c>
      <c r="AC100">
        <f>((AA100+AB100)/2)^(1/2.5)</f>
        <v>0.70833086606228735</v>
      </c>
      <c r="AD100" t="str">
        <f>Z100</f>
        <v>Stanford</v>
      </c>
      <c r="AE100" s="13">
        <f>RANK(AC100,AC:AC,0)</f>
        <v>99</v>
      </c>
    </row>
    <row r="101" spans="1:31" x14ac:dyDescent="0.25">
      <c r="A101">
        <v>1</v>
      </c>
      <c r="B101">
        <v>1</v>
      </c>
      <c r="C101">
        <v>1</v>
      </c>
      <c r="D101" t="s">
        <v>130</v>
      </c>
      <c r="E101">
        <v>70.169041024100594</v>
      </c>
      <c r="F101">
        <v>106.46922914529701</v>
      </c>
      <c r="G101">
        <v>101.144700487672</v>
      </c>
      <c r="H101">
        <f>(F101-G101)/E101</f>
        <v>7.5881451134499928E-2</v>
      </c>
      <c r="I101" s="13">
        <f>RANK(H101,H:H,0)</f>
        <v>108</v>
      </c>
      <c r="J101">
        <f>(F101^2)*E101</f>
        <v>795414.97062388749</v>
      </c>
      <c r="K101" s="13">
        <f>RANK(J101,J:J,0)</f>
        <v>77</v>
      </c>
      <c r="L101">
        <f>N101*(0.98)</f>
        <v>0.68159000000000003</v>
      </c>
      <c r="M101" s="13">
        <f>RANK(L101,L:L,0)</f>
        <v>102</v>
      </c>
      <c r="N101">
        <v>0.69550000000000001</v>
      </c>
      <c r="O101" s="15">
        <f>(N101+L101)/2</f>
        <v>0.68854499999999996</v>
      </c>
      <c r="P101" s="13">
        <f t="shared" si="2"/>
        <v>102</v>
      </c>
      <c r="Q101" s="15">
        <f>1.01*L101</f>
        <v>0.68840590000000002</v>
      </c>
      <c r="R101" s="13">
        <f>RANK(Q101,Q:Q,0)</f>
        <v>102</v>
      </c>
      <c r="S101" s="15">
        <f t="shared" si="3"/>
        <v>0.65411774999999994</v>
      </c>
      <c r="T101" s="13">
        <f>RANK(S101,S:S,0)</f>
        <v>102</v>
      </c>
      <c r="U101">
        <f>(((I101+K101+P101+R101+T101)/5))</f>
        <v>98.2</v>
      </c>
      <c r="V101">
        <f>IF(C101=1,(U101/L101),REF)</f>
        <v>144.07488372775421</v>
      </c>
      <c r="W101" s="13">
        <f>RANK(V101,V:V,1)</f>
        <v>101</v>
      </c>
      <c r="X101">
        <f>IF(A101=1,(U101/N101),REF)</f>
        <v>141.19338605319913</v>
      </c>
      <c r="Y101" s="13">
        <f>RANK(X101,X:X,1)</f>
        <v>101</v>
      </c>
      <c r="Z101" t="str">
        <f>D101</f>
        <v>High Point</v>
      </c>
      <c r="AA101">
        <f>(N101*(($AI$2)/((V101)))^(1/10))</f>
        <v>0.44050968325289636</v>
      </c>
      <c r="AB101">
        <f>(N101*(($AH$2)/((X101)))^(1/8))</f>
        <v>0.39297963122951768</v>
      </c>
      <c r="AC101">
        <f>((AA101+AB101)/2)^(1/2.5)</f>
        <v>0.70460872446673484</v>
      </c>
      <c r="AD101" t="str">
        <f>Z101</f>
        <v>High Point</v>
      </c>
      <c r="AE101" s="13">
        <f>RANK(AC101,AC:AC,0)</f>
        <v>100</v>
      </c>
    </row>
    <row r="102" spans="1:31" x14ac:dyDescent="0.25">
      <c r="A102">
        <v>1</v>
      </c>
      <c r="B102">
        <v>1</v>
      </c>
      <c r="C102">
        <v>1</v>
      </c>
      <c r="D102" t="s">
        <v>371</v>
      </c>
      <c r="E102">
        <v>73.312978061749305</v>
      </c>
      <c r="F102">
        <v>100.584537190042</v>
      </c>
      <c r="G102">
        <v>97.749937279146295</v>
      </c>
      <c r="H102">
        <f>(F102-G102)/E102</f>
        <v>3.866436728989793E-2</v>
      </c>
      <c r="I102" s="13">
        <f>RANK(H102,H:H,0)</f>
        <v>133</v>
      </c>
      <c r="J102">
        <f>(F102^2)*E102</f>
        <v>741725.66290700622</v>
      </c>
      <c r="K102" s="13">
        <f>RANK(J102,J:J,0)</f>
        <v>129</v>
      </c>
      <c r="L102">
        <f>N102*(0.98)</f>
        <v>0.689724</v>
      </c>
      <c r="M102" s="13">
        <f>RANK(L102,L:L,0)</f>
        <v>97</v>
      </c>
      <c r="N102">
        <v>0.70379999999999998</v>
      </c>
      <c r="O102" s="15">
        <f>(N102+L102)/2</f>
        <v>0.69676199999999999</v>
      </c>
      <c r="P102" s="13">
        <f t="shared" si="2"/>
        <v>97</v>
      </c>
      <c r="Q102" s="15">
        <f>1.01*L102</f>
        <v>0.69662124000000003</v>
      </c>
      <c r="R102" s="13">
        <f>RANK(Q102,Q:Q,0)</f>
        <v>97</v>
      </c>
      <c r="S102" s="15">
        <f t="shared" si="3"/>
        <v>0.66192390000000001</v>
      </c>
      <c r="T102" s="13">
        <f>RANK(S102,S:S,0)</f>
        <v>97</v>
      </c>
      <c r="U102">
        <f>(((I102+K102+P102+R102+T102)/5))</f>
        <v>110.6</v>
      </c>
      <c r="V102">
        <f>IF(C102=1,(U102/L102),REF)</f>
        <v>160.35399667113222</v>
      </c>
      <c r="W102" s="13">
        <f>RANK(V102,V:V,1)</f>
        <v>108</v>
      </c>
      <c r="X102">
        <f>IF(A102=1,(U102/N102),REF)</f>
        <v>157.14691673770957</v>
      </c>
      <c r="Y102" s="13">
        <f>RANK(X102,X:X,1)</f>
        <v>108</v>
      </c>
      <c r="Z102" t="str">
        <f>D102</f>
        <v>Western Kentucky</v>
      </c>
      <c r="AA102">
        <f>(N102*(($AI$2)/((V102)))^(1/10))</f>
        <v>0.44102015398601374</v>
      </c>
      <c r="AB102">
        <f>(N102*(($AH$2)/((X102)))^(1/8))</f>
        <v>0.39238349400226752</v>
      </c>
      <c r="AC102">
        <f>((AA102+AB102)/2)^(1/2.5)</f>
        <v>0.70457975554324381</v>
      </c>
      <c r="AD102" t="str">
        <f>Z102</f>
        <v>Western Kentucky</v>
      </c>
      <c r="AE102" s="13">
        <f>RANK(AC102,AC:AC,0)</f>
        <v>101</v>
      </c>
    </row>
    <row r="103" spans="1:31" x14ac:dyDescent="0.25">
      <c r="A103">
        <v>1</v>
      </c>
      <c r="B103">
        <v>1</v>
      </c>
      <c r="C103">
        <v>1</v>
      </c>
      <c r="D103" t="s">
        <v>373</v>
      </c>
      <c r="E103">
        <v>69.935960669964601</v>
      </c>
      <c r="F103">
        <v>103.55726515824</v>
      </c>
      <c r="G103">
        <v>96.881177460167507</v>
      </c>
      <c r="H103">
        <f>(F103-G103)/E103</f>
        <v>9.5460012761927684E-2</v>
      </c>
      <c r="I103" s="13">
        <f>RANK(H103,H:H,0)</f>
        <v>101</v>
      </c>
      <c r="J103">
        <f>(F103^2)*E103</f>
        <v>750000.73705557594</v>
      </c>
      <c r="K103" s="13">
        <f>RANK(J103,J:J,0)</f>
        <v>125</v>
      </c>
      <c r="L103">
        <f>N103*(0.98)</f>
        <v>0.68599999999999994</v>
      </c>
      <c r="M103" s="13">
        <f>RANK(L103,L:L,0)</f>
        <v>101</v>
      </c>
      <c r="N103">
        <v>0.7</v>
      </c>
      <c r="O103" s="15">
        <f>(N103+L103)/2</f>
        <v>0.69299999999999995</v>
      </c>
      <c r="P103" s="13">
        <f t="shared" si="2"/>
        <v>101</v>
      </c>
      <c r="Q103" s="15">
        <f>1.01*L103</f>
        <v>0.69285999999999992</v>
      </c>
      <c r="R103" s="13">
        <f>RANK(Q103,Q:Q,0)</f>
        <v>101</v>
      </c>
      <c r="S103" s="15">
        <f t="shared" si="3"/>
        <v>0.65834999999999988</v>
      </c>
      <c r="T103" s="13">
        <f>RANK(S103,S:S,0)</f>
        <v>101</v>
      </c>
      <c r="U103">
        <f>(((I103+K103+P103+R103+T103)/5))</f>
        <v>105.8</v>
      </c>
      <c r="V103">
        <f>IF(C103=1,(U103/L103),REF)</f>
        <v>154.22740524781341</v>
      </c>
      <c r="W103" s="13">
        <f>RANK(V103,V:V,1)</f>
        <v>104</v>
      </c>
      <c r="X103">
        <f>IF(A103=1,(U103/N103),REF)</f>
        <v>151.14285714285714</v>
      </c>
      <c r="Y103" s="13">
        <f>RANK(X103,X:X,1)</f>
        <v>104</v>
      </c>
      <c r="Z103" t="str">
        <f>D103</f>
        <v>Wichita St.</v>
      </c>
      <c r="AA103">
        <f>(N103*(($AI$2)/((V103)))^(1/10))</f>
        <v>0.44035105152958087</v>
      </c>
      <c r="AB103">
        <f>(N103*(($AH$2)/((X103)))^(1/8))</f>
        <v>0.39216992685042068</v>
      </c>
      <c r="AC103">
        <f>((AA103+AB103)/2)^(1/2.5)</f>
        <v>0.70428116848882338</v>
      </c>
      <c r="AD103" t="str">
        <f>Z103</f>
        <v>Wichita St.</v>
      </c>
      <c r="AE103" s="13">
        <f>RANK(AC103,AC:AC,0)</f>
        <v>102</v>
      </c>
    </row>
    <row r="104" spans="1:31" x14ac:dyDescent="0.25">
      <c r="A104">
        <v>1</v>
      </c>
      <c r="B104">
        <v>1</v>
      </c>
      <c r="C104">
        <v>1</v>
      </c>
      <c r="D104" t="s">
        <v>118</v>
      </c>
      <c r="E104">
        <v>71.4525782329534</v>
      </c>
      <c r="F104">
        <v>108.15049535681401</v>
      </c>
      <c r="G104">
        <v>98.780930331879603</v>
      </c>
      <c r="H104">
        <f>(F104-G104)/E104</f>
        <v>0.13112983823183064</v>
      </c>
      <c r="I104" s="13">
        <f>RANK(H104,H:H,0)</f>
        <v>90</v>
      </c>
      <c r="J104">
        <f>(F104^2)*E104</f>
        <v>835747.19957946101</v>
      </c>
      <c r="K104" s="13">
        <f>RANK(J104,J:J,0)</f>
        <v>41</v>
      </c>
      <c r="L104">
        <f>N104*(0.98)</f>
        <v>0.67090799999999995</v>
      </c>
      <c r="M104" s="13">
        <f>RANK(L104,L:L,0)</f>
        <v>104</v>
      </c>
      <c r="N104">
        <v>0.68459999999999999</v>
      </c>
      <c r="O104" s="15">
        <f>(N104+L104)/2</f>
        <v>0.67775399999999997</v>
      </c>
      <c r="P104" s="13">
        <f t="shared" si="2"/>
        <v>104</v>
      </c>
      <c r="Q104" s="15">
        <f>1.01*L104</f>
        <v>0.67761707999999998</v>
      </c>
      <c r="R104" s="13">
        <f>RANK(Q104,Q:Q,0)</f>
        <v>104</v>
      </c>
      <c r="S104" s="15">
        <f t="shared" si="3"/>
        <v>0.64386629999999989</v>
      </c>
      <c r="T104" s="13">
        <f>RANK(S104,S:S,0)</f>
        <v>104</v>
      </c>
      <c r="U104">
        <f>(((I104+K104+P104+R104+T104)/5))</f>
        <v>88.6</v>
      </c>
      <c r="V104">
        <f>IF(C104=1,(U104/L104),REF)</f>
        <v>132.05983532764552</v>
      </c>
      <c r="W104" s="13">
        <f>RANK(V104,V:V,1)</f>
        <v>92</v>
      </c>
      <c r="X104">
        <f>IF(A104=1,(U104/N104),REF)</f>
        <v>129.41863862109261</v>
      </c>
      <c r="Y104" s="13">
        <f>RANK(X104,X:X,1)</f>
        <v>92</v>
      </c>
      <c r="Z104" t="str">
        <f>D104</f>
        <v>Georgetown</v>
      </c>
      <c r="AA104">
        <f>(N104*(($AI$2)/((V104)))^(1/10))</f>
        <v>0.43739818098213579</v>
      </c>
      <c r="AB104">
        <f>(N104*(($AH$2)/((X104)))^(1/8))</f>
        <v>0.39105423366269904</v>
      </c>
      <c r="AC104">
        <f>((AA104+AB104)/2)^(1/2.5)</f>
        <v>0.70290240451911157</v>
      </c>
      <c r="AD104" t="str">
        <f>Z104</f>
        <v>Georgetown</v>
      </c>
      <c r="AE104" s="13">
        <f>RANK(AC104,AC:AC,0)</f>
        <v>103</v>
      </c>
    </row>
    <row r="105" spans="1:31" x14ac:dyDescent="0.25">
      <c r="A105">
        <v>1</v>
      </c>
      <c r="B105">
        <v>1</v>
      </c>
      <c r="C105">
        <v>1</v>
      </c>
      <c r="D105" t="s">
        <v>358</v>
      </c>
      <c r="E105">
        <v>72.066702071588594</v>
      </c>
      <c r="F105">
        <v>103.078830291027</v>
      </c>
      <c r="G105">
        <v>95.237686877583101</v>
      </c>
      <c r="H105">
        <f>(F105-G105)/E105</f>
        <v>0.10880397171019118</v>
      </c>
      <c r="I105" s="13">
        <f>RANK(H105,H:H,0)</f>
        <v>97</v>
      </c>
      <c r="J105">
        <f>(F105^2)*E105</f>
        <v>765726.38416956668</v>
      </c>
      <c r="K105" s="13">
        <f>RANK(J105,J:J,0)</f>
        <v>103</v>
      </c>
      <c r="L105">
        <f>N105*(0.98)</f>
        <v>0.67423999999999995</v>
      </c>
      <c r="M105" s="13">
        <f>RANK(L105,L:L,0)</f>
        <v>103</v>
      </c>
      <c r="N105">
        <v>0.68799999999999994</v>
      </c>
      <c r="O105" s="15">
        <f>(N105+L105)/2</f>
        <v>0.68111999999999995</v>
      </c>
      <c r="P105" s="13">
        <f t="shared" si="2"/>
        <v>103</v>
      </c>
      <c r="Q105" s="15">
        <f>1.01*L105</f>
        <v>0.68098239999999999</v>
      </c>
      <c r="R105" s="13">
        <f>RANK(Q105,Q:Q,0)</f>
        <v>103</v>
      </c>
      <c r="S105" s="15">
        <f t="shared" si="3"/>
        <v>0.64706399999999997</v>
      </c>
      <c r="T105" s="13">
        <f>RANK(S105,S:S,0)</f>
        <v>103</v>
      </c>
      <c r="U105">
        <f>(((I105+K105+P105+R105+T105)/5))</f>
        <v>101.8</v>
      </c>
      <c r="V105">
        <f>IF(C105=1,(U105/L105),REF)</f>
        <v>150.98481252966303</v>
      </c>
      <c r="W105" s="13">
        <f>RANK(V105,V:V,1)</f>
        <v>102</v>
      </c>
      <c r="X105">
        <f>IF(A105=1,(U105/N105),REF)</f>
        <v>147.96511627906978</v>
      </c>
      <c r="Y105" s="13">
        <f>RANK(X105,X:X,1)</f>
        <v>102</v>
      </c>
      <c r="Z105" t="str">
        <f>D105</f>
        <v>Vermont</v>
      </c>
      <c r="AA105">
        <f>(N105*(($AI$2)/((V105)))^(1/10))</f>
        <v>0.43372281194373818</v>
      </c>
      <c r="AB105">
        <f>(N105*(($AH$2)/((X105)))^(1/8))</f>
        <v>0.38647216618544689</v>
      </c>
      <c r="AC105">
        <f>((AA105+AB105)/2)^(1/2.5)</f>
        <v>0.70009156332922906</v>
      </c>
      <c r="AD105" t="str">
        <f>Z105</f>
        <v>Vermont</v>
      </c>
      <c r="AE105" s="13">
        <f>RANK(AC105,AC:AC,0)</f>
        <v>104</v>
      </c>
    </row>
    <row r="106" spans="1:31" x14ac:dyDescent="0.25">
      <c r="A106">
        <v>1</v>
      </c>
      <c r="B106">
        <v>1</v>
      </c>
      <c r="C106">
        <v>1</v>
      </c>
      <c r="D106" t="s">
        <v>109</v>
      </c>
      <c r="E106">
        <v>69.032148201207605</v>
      </c>
      <c r="F106">
        <v>104.77667128708001</v>
      </c>
      <c r="G106">
        <v>98.748780692615796</v>
      </c>
      <c r="H106">
        <f>(F106-G106)/E106</f>
        <v>8.7320049448479459E-2</v>
      </c>
      <c r="I106" s="13">
        <f>RANK(H106,H:H,0)</f>
        <v>104</v>
      </c>
      <c r="J106">
        <f>(F106^2)*E106</f>
        <v>757845.33617634093</v>
      </c>
      <c r="K106" s="13">
        <f>RANK(J106,J:J,0)</f>
        <v>112</v>
      </c>
      <c r="L106">
        <f>N106*(0.98)</f>
        <v>0.670516</v>
      </c>
      <c r="M106" s="13">
        <f>RANK(L106,L:L,0)</f>
        <v>105</v>
      </c>
      <c r="N106">
        <v>0.68420000000000003</v>
      </c>
      <c r="O106" s="15">
        <f>(N106+L106)/2</f>
        <v>0.67735800000000002</v>
      </c>
      <c r="P106" s="13">
        <f t="shared" si="2"/>
        <v>105</v>
      </c>
      <c r="Q106" s="15">
        <f>1.01*L106</f>
        <v>0.67722115999999999</v>
      </c>
      <c r="R106" s="13">
        <f>RANK(Q106,Q:Q,0)</f>
        <v>105</v>
      </c>
      <c r="S106" s="15">
        <f t="shared" si="3"/>
        <v>0.64349009999999995</v>
      </c>
      <c r="T106" s="13">
        <f>RANK(S106,S:S,0)</f>
        <v>105</v>
      </c>
      <c r="U106">
        <f>(((I106+K106+P106+R106+T106)/5))</f>
        <v>106.2</v>
      </c>
      <c r="V106">
        <f>IF(C106=1,(U106/L106),REF)</f>
        <v>158.38548222562923</v>
      </c>
      <c r="W106" s="13">
        <f>RANK(V106,V:V,1)</f>
        <v>107</v>
      </c>
      <c r="X106">
        <f>IF(A106=1,(U106/N106),REF)</f>
        <v>155.21777258111663</v>
      </c>
      <c r="Y106" s="13">
        <f>RANK(X106,X:X,1)</f>
        <v>107</v>
      </c>
      <c r="Z106" t="str">
        <f>D106</f>
        <v>Florida Atlantic</v>
      </c>
      <c r="AA106">
        <f>(N106*(($AI$2)/((V106)))^(1/10))</f>
        <v>0.42926816870119827</v>
      </c>
      <c r="AB106">
        <f>(N106*(($AH$2)/((X106)))^(1/8))</f>
        <v>0.38204550087066574</v>
      </c>
      <c r="AC106">
        <f>((AA106+AB106)/2)^(1/2.5)</f>
        <v>0.69704933798340041</v>
      </c>
      <c r="AD106" t="str">
        <f>Z106</f>
        <v>Florida Atlantic</v>
      </c>
      <c r="AE106" s="13">
        <f>RANK(AC106,AC:AC,0)</f>
        <v>105</v>
      </c>
    </row>
    <row r="107" spans="1:31" x14ac:dyDescent="0.25">
      <c r="A107">
        <v>1</v>
      </c>
      <c r="B107">
        <v>1</v>
      </c>
      <c r="C107">
        <v>1</v>
      </c>
      <c r="D107" t="s">
        <v>35</v>
      </c>
      <c r="E107">
        <v>73.613838129668196</v>
      </c>
      <c r="F107">
        <v>105.154626369052</v>
      </c>
      <c r="G107">
        <v>101.46754630830399</v>
      </c>
      <c r="H107">
        <f>(F107-G107)/E107</f>
        <v>5.0086779258178872E-2</v>
      </c>
      <c r="I107" s="13">
        <f>RANK(H107,H:H,0)</f>
        <v>124</v>
      </c>
      <c r="J107">
        <f>(F107^2)*E107</f>
        <v>813984.67994137714</v>
      </c>
      <c r="K107" s="13">
        <f>RANK(J107,J:J,0)</f>
        <v>60</v>
      </c>
      <c r="L107">
        <f>N107*(0.98)</f>
        <v>0.65865799999999997</v>
      </c>
      <c r="M107" s="13">
        <f>RANK(L107,L:L,0)</f>
        <v>108</v>
      </c>
      <c r="N107">
        <v>0.67210000000000003</v>
      </c>
      <c r="O107" s="15">
        <f>(N107+L107)/2</f>
        <v>0.66537899999999994</v>
      </c>
      <c r="P107" s="13">
        <f t="shared" si="2"/>
        <v>108</v>
      </c>
      <c r="Q107" s="15">
        <f>1.01*L107</f>
        <v>0.66524457999999997</v>
      </c>
      <c r="R107" s="13">
        <f>RANK(Q107,Q:Q,0)</f>
        <v>108</v>
      </c>
      <c r="S107" s="15">
        <f t="shared" si="3"/>
        <v>0.63211004999999987</v>
      </c>
      <c r="T107" s="13">
        <f>RANK(S107,S:S,0)</f>
        <v>108</v>
      </c>
      <c r="U107">
        <f>(((I107+K107+P107+R107+T107)/5))</f>
        <v>101.6</v>
      </c>
      <c r="V107">
        <f>IF(C107=1,(U107/L107),REF)</f>
        <v>154.25304179103571</v>
      </c>
      <c r="W107" s="13">
        <f>RANK(V107,V:V,1)</f>
        <v>105</v>
      </c>
      <c r="X107">
        <f>IF(A107=1,(U107/N107),REF)</f>
        <v>151.16798095521497</v>
      </c>
      <c r="Y107" s="13">
        <f>RANK(X107,X:X,1)</f>
        <v>105</v>
      </c>
      <c r="Z107" t="str">
        <f>D107</f>
        <v>Arkansas St.</v>
      </c>
      <c r="AA107">
        <f>(N107*(($AI$2)/((V107)))^(1/10))</f>
        <v>0.42279288938687604</v>
      </c>
      <c r="AB107">
        <f>(N107*(($AH$2)/((X107)))^(1/8))</f>
        <v>0.37653133097719621</v>
      </c>
      <c r="AC107">
        <f>((AA107+AB107)/2)^(1/2.5)</f>
        <v>0.69291057719150095</v>
      </c>
      <c r="AD107" t="str">
        <f>Z107</f>
        <v>Arkansas St.</v>
      </c>
      <c r="AE107" s="13">
        <f>RANK(AC107,AC:AC,0)</f>
        <v>106</v>
      </c>
    </row>
    <row r="108" spans="1:31" x14ac:dyDescent="0.25">
      <c r="A108">
        <v>1</v>
      </c>
      <c r="B108">
        <v>1</v>
      </c>
      <c r="C108">
        <v>1</v>
      </c>
      <c r="D108" t="s">
        <v>61</v>
      </c>
      <c r="E108">
        <v>69.471412732445302</v>
      </c>
      <c r="F108">
        <v>100.141766180736</v>
      </c>
      <c r="G108">
        <v>97.802028062376294</v>
      </c>
      <c r="H108">
        <f>(F108-G108)/E108</f>
        <v>3.3679149830603265E-2</v>
      </c>
      <c r="I108" s="13">
        <f>RANK(H108,H:H,0)</f>
        <v>135</v>
      </c>
      <c r="J108">
        <f>(F108^2)*E108</f>
        <v>696685.26290727383</v>
      </c>
      <c r="K108" s="13">
        <f>RANK(J108,J:J,0)</f>
        <v>184</v>
      </c>
      <c r="L108">
        <f>N108*(0.98)</f>
        <v>0.67002600000000001</v>
      </c>
      <c r="M108" s="13">
        <f>RANK(L108,L:L,0)</f>
        <v>106</v>
      </c>
      <c r="N108">
        <v>0.68369999999999997</v>
      </c>
      <c r="O108" s="15">
        <f>(N108+L108)/2</f>
        <v>0.67686299999999999</v>
      </c>
      <c r="P108" s="13">
        <f t="shared" si="2"/>
        <v>106</v>
      </c>
      <c r="Q108" s="15">
        <f>1.01*L108</f>
        <v>0.67672626000000002</v>
      </c>
      <c r="R108" s="13">
        <f>RANK(Q108,Q:Q,0)</f>
        <v>106</v>
      </c>
      <c r="S108" s="15">
        <f t="shared" si="3"/>
        <v>0.64301984999999995</v>
      </c>
      <c r="T108" s="13">
        <f>RANK(S108,S:S,0)</f>
        <v>106</v>
      </c>
      <c r="U108">
        <f>(((I108+K108+P108+R108+T108)/5))</f>
        <v>127.4</v>
      </c>
      <c r="V108">
        <f>IF(C108=1,(U108/L108),REF)</f>
        <v>190.14187509141436</v>
      </c>
      <c r="W108" s="13">
        <f>RANK(V108,V:V,1)</f>
        <v>113</v>
      </c>
      <c r="X108">
        <f>IF(A108=1,(U108/N108),REF)</f>
        <v>186.3390375895861</v>
      </c>
      <c r="Y108" s="13">
        <f>RANK(X108,X:X,1)</f>
        <v>113</v>
      </c>
      <c r="Z108" t="str">
        <f>D108</f>
        <v>California</v>
      </c>
      <c r="AA108">
        <f>(N108*(($AI$2)/((V108)))^(1/10))</f>
        <v>0.42118699751318006</v>
      </c>
      <c r="AB108">
        <f>(N108*(($AH$2)/((X108)))^(1/8))</f>
        <v>0.37314471895540685</v>
      </c>
      <c r="AC108">
        <f>((AA108+AB108)/2)^(1/2.5)</f>
        <v>0.69117618086164734</v>
      </c>
      <c r="AD108" t="str">
        <f>Z108</f>
        <v>California</v>
      </c>
      <c r="AE108" s="13">
        <f>RANK(AC108,AC:AC,0)</f>
        <v>107</v>
      </c>
    </row>
    <row r="109" spans="1:31" x14ac:dyDescent="0.25">
      <c r="A109">
        <v>1</v>
      </c>
      <c r="B109">
        <v>1</v>
      </c>
      <c r="C109">
        <v>1</v>
      </c>
      <c r="D109" t="s">
        <v>293</v>
      </c>
      <c r="E109">
        <v>72.125780635181897</v>
      </c>
      <c r="F109">
        <v>102.238670677551</v>
      </c>
      <c r="G109">
        <v>95.733347212927498</v>
      </c>
      <c r="H109">
        <f>(F109-G109)/E109</f>
        <v>9.0194149821794786E-2</v>
      </c>
      <c r="I109" s="13">
        <f>RANK(H109,H:H,0)</f>
        <v>102</v>
      </c>
      <c r="J109">
        <f>(F109^2)*E109</f>
        <v>753912.44930156018</v>
      </c>
      <c r="K109" s="13">
        <f>RANK(J109,J:J,0)</f>
        <v>118</v>
      </c>
      <c r="L109">
        <f>N109*(0.98)</f>
        <v>0.65905000000000002</v>
      </c>
      <c r="M109" s="13">
        <f>RANK(L109,L:L,0)</f>
        <v>107</v>
      </c>
      <c r="N109">
        <v>0.67249999999999999</v>
      </c>
      <c r="O109" s="15">
        <f>(N109+L109)/2</f>
        <v>0.66577500000000001</v>
      </c>
      <c r="P109" s="13">
        <f t="shared" si="2"/>
        <v>107</v>
      </c>
      <c r="Q109" s="15">
        <f>1.01*L109</f>
        <v>0.66564050000000008</v>
      </c>
      <c r="R109" s="13">
        <f>RANK(Q109,Q:Q,0)</f>
        <v>107</v>
      </c>
      <c r="S109" s="15">
        <f t="shared" si="3"/>
        <v>0.63248625000000003</v>
      </c>
      <c r="T109" s="13">
        <f>RANK(S109,S:S,0)</f>
        <v>107</v>
      </c>
      <c r="U109">
        <f>(((I109+K109+P109+R109+T109)/5))</f>
        <v>108.2</v>
      </c>
      <c r="V109">
        <f>IF(C109=1,(U109/L109),REF)</f>
        <v>164.17570745770428</v>
      </c>
      <c r="W109" s="13">
        <f>RANK(V109,V:V,1)</f>
        <v>109</v>
      </c>
      <c r="X109">
        <f>IF(A109=1,(U109/N109),REF)</f>
        <v>160.89219330855019</v>
      </c>
      <c r="Y109" s="13">
        <f>RANK(X109,X:X,1)</f>
        <v>109</v>
      </c>
      <c r="Z109" t="str">
        <f>D109</f>
        <v>South Florida</v>
      </c>
      <c r="AA109">
        <f>(N109*(($AI$2)/((V109)))^(1/10))</f>
        <v>0.42041533796980568</v>
      </c>
      <c r="AB109">
        <f>(N109*(($AH$2)/((X109)))^(1/8))</f>
        <v>0.37383083241407489</v>
      </c>
      <c r="AC109">
        <f>((AA109+AB109)/2)^(1/2.5)</f>
        <v>0.69114640522744875</v>
      </c>
      <c r="AD109" t="str">
        <f>Z109</f>
        <v>South Florida</v>
      </c>
      <c r="AE109" s="13">
        <f>RANK(AC109,AC:AC,0)</f>
        <v>108</v>
      </c>
    </row>
    <row r="110" spans="1:31" x14ac:dyDescent="0.25">
      <c r="A110">
        <v>1</v>
      </c>
      <c r="B110">
        <v>1</v>
      </c>
      <c r="C110">
        <v>1</v>
      </c>
      <c r="D110" t="s">
        <v>273</v>
      </c>
      <c r="E110">
        <v>72.616892255693898</v>
      </c>
      <c r="F110">
        <v>105.878160336901</v>
      </c>
      <c r="G110">
        <v>100.137932951666</v>
      </c>
      <c r="H110">
        <f>(F110-G110)/E110</f>
        <v>7.90481003376306E-2</v>
      </c>
      <c r="I110" s="13">
        <f>RANK(H110,H:H,0)</f>
        <v>107</v>
      </c>
      <c r="J110">
        <f>(F110^2)*E110</f>
        <v>814048.78442593617</v>
      </c>
      <c r="K110" s="13">
        <f>RANK(J110,J:J,0)</f>
        <v>59</v>
      </c>
      <c r="L110">
        <f>N110*(0.98)</f>
        <v>0.64140999999999992</v>
      </c>
      <c r="M110" s="13">
        <f>RANK(L110,L:L,0)</f>
        <v>109</v>
      </c>
      <c r="N110">
        <v>0.65449999999999997</v>
      </c>
      <c r="O110" s="15">
        <f>(N110+L110)/2</f>
        <v>0.64795499999999995</v>
      </c>
      <c r="P110" s="13">
        <f t="shared" si="2"/>
        <v>109</v>
      </c>
      <c r="Q110" s="15">
        <f>1.01*L110</f>
        <v>0.6478240999999999</v>
      </c>
      <c r="R110" s="13">
        <f>RANK(Q110,Q:Q,0)</f>
        <v>109</v>
      </c>
      <c r="S110" s="15">
        <f t="shared" si="3"/>
        <v>0.61555724999999994</v>
      </c>
      <c r="T110" s="13">
        <f>RANK(S110,S:S,0)</f>
        <v>109</v>
      </c>
      <c r="U110">
        <f>(((I110+K110+P110+R110+T110)/5))</f>
        <v>98.6</v>
      </c>
      <c r="V110">
        <f>IF(C110=1,(U110/L110),REF)</f>
        <v>153.72382719321496</v>
      </c>
      <c r="W110" s="13">
        <f>RANK(V110,V:V,1)</f>
        <v>103</v>
      </c>
      <c r="X110">
        <f>IF(A110=1,(U110/N110),REF)</f>
        <v>150.64935064935065</v>
      </c>
      <c r="Y110" s="13">
        <f>RANK(X110,X:X,1)</f>
        <v>103</v>
      </c>
      <c r="Z110" t="str">
        <f>D110</f>
        <v>Saint Louis</v>
      </c>
      <c r="AA110">
        <f>(N110*(($AI$2)/((V110)))^(1/10))</f>
        <v>0.41186291125531843</v>
      </c>
      <c r="AB110">
        <f>(N110*(($AH$2)/((X110)))^(1/8))</f>
        <v>0.36682881553312746</v>
      </c>
      <c r="AC110">
        <f>((AA110+AB110)/2)^(1/2.5)</f>
        <v>0.68570012077239828</v>
      </c>
      <c r="AD110" t="str">
        <f>Z110</f>
        <v>Saint Louis</v>
      </c>
      <c r="AE110" s="13">
        <f>RANK(AC110,AC:AC,0)</f>
        <v>109</v>
      </c>
    </row>
    <row r="111" spans="1:31" x14ac:dyDescent="0.25">
      <c r="A111">
        <v>1</v>
      </c>
      <c r="B111">
        <v>1</v>
      </c>
      <c r="C111">
        <v>1</v>
      </c>
      <c r="D111" t="s">
        <v>77</v>
      </c>
      <c r="E111">
        <v>70.0747072049097</v>
      </c>
      <c r="F111">
        <v>105.049698237838</v>
      </c>
      <c r="G111">
        <v>94.822458554769995</v>
      </c>
      <c r="H111">
        <f>(F111-G111)/E111</f>
        <v>0.14594766201679465</v>
      </c>
      <c r="I111" s="13">
        <f>RANK(H111,H:H,0)</f>
        <v>80</v>
      </c>
      <c r="J111">
        <f>(F111^2)*E111</f>
        <v>773305.16380035959</v>
      </c>
      <c r="K111" s="13">
        <f>RANK(J111,J:J,0)</f>
        <v>96</v>
      </c>
      <c r="L111">
        <f>N111*(0.98)</f>
        <v>0.64062599999999992</v>
      </c>
      <c r="M111" s="13">
        <f>RANK(L111,L:L,0)</f>
        <v>110</v>
      </c>
      <c r="N111">
        <v>0.65369999999999995</v>
      </c>
      <c r="O111" s="15">
        <f>(N111+L111)/2</f>
        <v>0.64716299999999993</v>
      </c>
      <c r="P111" s="13">
        <f t="shared" si="2"/>
        <v>110</v>
      </c>
      <c r="Q111" s="15">
        <f>1.01*L111</f>
        <v>0.64703225999999991</v>
      </c>
      <c r="R111" s="13">
        <f>RANK(Q111,Q:Q,0)</f>
        <v>110</v>
      </c>
      <c r="S111" s="15">
        <f t="shared" si="3"/>
        <v>0.61480484999999996</v>
      </c>
      <c r="T111" s="13">
        <f>RANK(S111,S:S,0)</f>
        <v>110</v>
      </c>
      <c r="U111">
        <f>(((I111+K111+P111+R111+T111)/5))</f>
        <v>101.2</v>
      </c>
      <c r="V111">
        <f>IF(C111=1,(U111/L111),REF)</f>
        <v>157.97048511924277</v>
      </c>
      <c r="W111" s="13">
        <f>RANK(V111,V:V,1)</f>
        <v>106</v>
      </c>
      <c r="X111">
        <f>IF(A111=1,(U111/N111),REF)</f>
        <v>154.8110754168579</v>
      </c>
      <c r="Y111" s="13">
        <f>RANK(X111,X:X,1)</f>
        <v>106</v>
      </c>
      <c r="Z111" t="str">
        <f>D111</f>
        <v>Colorado</v>
      </c>
      <c r="AA111">
        <f>(N111*(($AI$2)/((V111)))^(1/10))</f>
        <v>0.41024003703922396</v>
      </c>
      <c r="AB111">
        <f>(N111*(($AH$2)/((X111)))^(1/8))</f>
        <v>0.36513455265706773</v>
      </c>
      <c r="AC111">
        <f>((AA111+AB111)/2)^(1/2.5)</f>
        <v>0.68453022277062314</v>
      </c>
      <c r="AD111" t="str">
        <f>Z111</f>
        <v>Colorado</v>
      </c>
      <c r="AE111" s="13">
        <f>RANK(AC111,AC:AC,0)</f>
        <v>110</v>
      </c>
    </row>
    <row r="112" spans="1:31" x14ac:dyDescent="0.25">
      <c r="A112">
        <v>1</v>
      </c>
      <c r="B112">
        <v>1</v>
      </c>
      <c r="C112">
        <v>1</v>
      </c>
      <c r="D112" t="s">
        <v>233</v>
      </c>
      <c r="E112">
        <v>71.121398959810307</v>
      </c>
      <c r="F112">
        <v>101.71594396215001</v>
      </c>
      <c r="G112">
        <v>97.588623161988494</v>
      </c>
      <c r="H112">
        <f>(F112-G112)/E112</f>
        <v>5.8032053088463618E-2</v>
      </c>
      <c r="I112" s="13">
        <f>RANK(H112,H:H,0)</f>
        <v>115</v>
      </c>
      <c r="J112">
        <f>(F112^2)*E112</f>
        <v>735831.47099924891</v>
      </c>
      <c r="K112" s="13">
        <f>RANK(J112,J:J,0)</f>
        <v>136</v>
      </c>
      <c r="L112">
        <f>N112*(0.98)</f>
        <v>0.63582400000000006</v>
      </c>
      <c r="M112" s="13">
        <f>RANK(L112,L:L,0)</f>
        <v>111</v>
      </c>
      <c r="N112">
        <v>0.64880000000000004</v>
      </c>
      <c r="O112" s="15">
        <f>(N112+L112)/2</f>
        <v>0.64231199999999999</v>
      </c>
      <c r="P112" s="13">
        <f t="shared" si="2"/>
        <v>111</v>
      </c>
      <c r="Q112" s="15">
        <f>1.01*L112</f>
        <v>0.64218224000000002</v>
      </c>
      <c r="R112" s="13">
        <f>RANK(Q112,Q:Q,0)</f>
        <v>111</v>
      </c>
      <c r="S112" s="15">
        <f t="shared" si="3"/>
        <v>0.61019639999999997</v>
      </c>
      <c r="T112" s="13">
        <f>RANK(S112,S:S,0)</f>
        <v>111</v>
      </c>
      <c r="U112">
        <f>(((I112+K112+P112+R112+T112)/5))</f>
        <v>116.8</v>
      </c>
      <c r="V112">
        <f>IF(C112=1,(U112/L112),REF)</f>
        <v>183.69863358413647</v>
      </c>
      <c r="W112" s="13">
        <f>RANK(V112,V:V,1)</f>
        <v>110</v>
      </c>
      <c r="X112">
        <f>IF(A112=1,(U112/N112),REF)</f>
        <v>180.02466091245375</v>
      </c>
      <c r="Y112" s="13">
        <f>RANK(X112,X:X,1)</f>
        <v>110</v>
      </c>
      <c r="Z112" t="str">
        <f>D112</f>
        <v>Northern Iowa</v>
      </c>
      <c r="AA112">
        <f>(N112*(($AI$2)/((V112)))^(1/10))</f>
        <v>0.40106743595265421</v>
      </c>
      <c r="AB112">
        <f>(N112*(($AH$2)/((X112)))^(1/8))</f>
        <v>0.35562643946664568</v>
      </c>
      <c r="AC112">
        <f>((AA112+AB112)/2)^(1/2.5)</f>
        <v>0.67788510173461269</v>
      </c>
      <c r="AD112" t="str">
        <f>Z112</f>
        <v>Northern Iowa</v>
      </c>
      <c r="AE112" s="13">
        <f>RANK(AC112,AC:AC,0)</f>
        <v>111</v>
      </c>
    </row>
    <row r="113" spans="1:31" x14ac:dyDescent="0.25">
      <c r="A113">
        <v>1</v>
      </c>
      <c r="B113">
        <v>1</v>
      </c>
      <c r="C113">
        <v>1</v>
      </c>
      <c r="D113" t="s">
        <v>171</v>
      </c>
      <c r="E113">
        <v>69.173704279996997</v>
      </c>
      <c r="F113">
        <v>101.90526365265799</v>
      </c>
      <c r="G113">
        <v>96.189621538686396</v>
      </c>
      <c r="H113">
        <f>(F113-G113)/E113</f>
        <v>8.262738237692431E-2</v>
      </c>
      <c r="I113" s="13">
        <f>RANK(H113,H:H,0)</f>
        <v>105</v>
      </c>
      <c r="J113">
        <f>(F113^2)*E113</f>
        <v>718346.97428996733</v>
      </c>
      <c r="K113" s="13">
        <f>RANK(J113,J:J,0)</f>
        <v>156</v>
      </c>
      <c r="L113">
        <f>N113*(0.98)</f>
        <v>0.63190400000000002</v>
      </c>
      <c r="M113" s="13">
        <f>RANK(L113,L:L,0)</f>
        <v>112</v>
      </c>
      <c r="N113">
        <v>0.64480000000000004</v>
      </c>
      <c r="O113" s="15">
        <f>(N113+L113)/2</f>
        <v>0.63835200000000003</v>
      </c>
      <c r="P113" s="13">
        <f t="shared" si="2"/>
        <v>112</v>
      </c>
      <c r="Q113" s="15">
        <f>1.01*L113</f>
        <v>0.63822304000000007</v>
      </c>
      <c r="R113" s="13">
        <f>RANK(Q113,Q:Q,0)</f>
        <v>112</v>
      </c>
      <c r="S113" s="15">
        <f t="shared" si="3"/>
        <v>0.60643440000000004</v>
      </c>
      <c r="T113" s="13">
        <f>RANK(S113,S:S,0)</f>
        <v>112</v>
      </c>
      <c r="U113">
        <f>(((I113+K113+P113+R113+T113)/5))</f>
        <v>119.4</v>
      </c>
      <c r="V113">
        <f>IF(C113=1,(U113/L113),REF)</f>
        <v>188.95275231680762</v>
      </c>
      <c r="W113" s="13">
        <f>RANK(V113,V:V,1)</f>
        <v>111</v>
      </c>
      <c r="X113">
        <f>IF(A113=1,(U113/N113),REF)</f>
        <v>185.17369727047145</v>
      </c>
      <c r="Y113" s="13">
        <f>RANK(X113,X:X,1)</f>
        <v>111</v>
      </c>
      <c r="Z113" t="str">
        <f>D113</f>
        <v>Louisiana Tech</v>
      </c>
      <c r="AA113">
        <f>(N113*(($AI$2)/((V113)))^(1/10))</f>
        <v>0.39747229231603187</v>
      </c>
      <c r="AB113">
        <f>(N113*(($AH$2)/((X113)))^(1/8))</f>
        <v>0.35219024054616022</v>
      </c>
      <c r="AC113">
        <f>((AA113+AB113)/2)^(1/2.5)</f>
        <v>0.67535842828073456</v>
      </c>
      <c r="AD113" t="str">
        <f>Z113</f>
        <v>Louisiana Tech</v>
      </c>
      <c r="AE113" s="13">
        <f>RANK(AC113,AC:AC,0)</f>
        <v>112</v>
      </c>
    </row>
    <row r="114" spans="1:31" x14ac:dyDescent="0.25">
      <c r="A114">
        <v>1</v>
      </c>
      <c r="B114">
        <v>1</v>
      </c>
      <c r="C114">
        <v>1</v>
      </c>
      <c r="D114" t="s">
        <v>276</v>
      </c>
      <c r="E114">
        <v>70.570247831839495</v>
      </c>
      <c r="F114">
        <v>101.733641034602</v>
      </c>
      <c r="G114">
        <v>97.385288697581402</v>
      </c>
      <c r="H114">
        <f>(F114-G114)/E114</f>
        <v>6.1617359590152021E-2</v>
      </c>
      <c r="I114" s="13">
        <f>RANK(H114,H:H,0)</f>
        <v>112</v>
      </c>
      <c r="J114">
        <f>(F114^2)*E114</f>
        <v>730383.27348390326</v>
      </c>
      <c r="K114" s="13">
        <f>RANK(J114,J:J,0)</f>
        <v>142</v>
      </c>
      <c r="L114">
        <f>N114*(0.98)</f>
        <v>0.61945799999999995</v>
      </c>
      <c r="M114" s="13">
        <f>RANK(L114,L:L,0)</f>
        <v>114</v>
      </c>
      <c r="N114">
        <v>0.6321</v>
      </c>
      <c r="O114" s="15">
        <f>(N114+L114)/2</f>
        <v>0.62577899999999997</v>
      </c>
      <c r="P114" s="13">
        <f t="shared" si="2"/>
        <v>114</v>
      </c>
      <c r="Q114" s="15">
        <f>1.01*L114</f>
        <v>0.6256525799999999</v>
      </c>
      <c r="R114" s="13">
        <f>RANK(Q114,Q:Q,0)</f>
        <v>114</v>
      </c>
      <c r="S114" s="15">
        <f t="shared" si="3"/>
        <v>0.59449004999999999</v>
      </c>
      <c r="T114" s="13">
        <f>RANK(S114,S:S,0)</f>
        <v>114</v>
      </c>
      <c r="U114">
        <f>(((I114+K114+P114+R114+T114)/5))</f>
        <v>119.2</v>
      </c>
      <c r="V114">
        <f>IF(C114=1,(U114/L114),REF)</f>
        <v>192.42628233068265</v>
      </c>
      <c r="W114" s="13">
        <f>RANK(V114,V:V,1)</f>
        <v>114</v>
      </c>
      <c r="X114">
        <f>IF(A114=1,(U114/N114),REF)</f>
        <v>188.57775668406899</v>
      </c>
      <c r="Y114" s="13">
        <f>RANK(X114,X:X,1)</f>
        <v>114</v>
      </c>
      <c r="Z114" t="str">
        <f>D114</f>
        <v>Sam Houston St.</v>
      </c>
      <c r="AA114">
        <f>(N114*(($AI$2)/((V114)))^(1/10))</f>
        <v>0.38893453211376461</v>
      </c>
      <c r="AB114">
        <f>(N114*(($AH$2)/((X114)))^(1/8))</f>
        <v>0.34446823739651306</v>
      </c>
      <c r="AC114">
        <f>((AA114+AB114)/2)^(1/2.5)</f>
        <v>0.66946059625802645</v>
      </c>
      <c r="AD114" t="str">
        <f>Z114</f>
        <v>Sam Houston St.</v>
      </c>
      <c r="AE114" s="13">
        <f>RANK(AC114,AC:AC,0)</f>
        <v>113</v>
      </c>
    </row>
    <row r="115" spans="1:31" x14ac:dyDescent="0.25">
      <c r="A115">
        <v>1</v>
      </c>
      <c r="B115">
        <v>1</v>
      </c>
      <c r="C115">
        <v>1</v>
      </c>
      <c r="D115" t="s">
        <v>95</v>
      </c>
      <c r="E115">
        <v>69.5935164156501</v>
      </c>
      <c r="F115">
        <v>99.95684434348</v>
      </c>
      <c r="G115">
        <v>98.208910653115893</v>
      </c>
      <c r="H115">
        <f>(F115-G115)/E115</f>
        <v>2.5116329514440715E-2</v>
      </c>
      <c r="I115" s="13">
        <f>RANK(H115,H:H,0)</f>
        <v>142</v>
      </c>
      <c r="J115">
        <f>(F115^2)*E115</f>
        <v>695334.62299011939</v>
      </c>
      <c r="K115" s="13">
        <f>RANK(J115,J:J,0)</f>
        <v>189</v>
      </c>
      <c r="L115">
        <f>N115*(0.98)</f>
        <v>0.62357399999999996</v>
      </c>
      <c r="M115" s="13">
        <f>RANK(L115,L:L,0)</f>
        <v>113</v>
      </c>
      <c r="N115">
        <v>0.63629999999999998</v>
      </c>
      <c r="O115" s="15">
        <f>(N115+L115)/2</f>
        <v>0.62993699999999997</v>
      </c>
      <c r="P115" s="13">
        <f t="shared" si="2"/>
        <v>113</v>
      </c>
      <c r="Q115" s="15">
        <f>1.01*L115</f>
        <v>0.62980974000000001</v>
      </c>
      <c r="R115" s="13">
        <f>RANK(Q115,Q:Q,0)</f>
        <v>113</v>
      </c>
      <c r="S115" s="15">
        <f t="shared" si="3"/>
        <v>0.59844014999999995</v>
      </c>
      <c r="T115" s="13">
        <f>RANK(S115,S:S,0)</f>
        <v>113</v>
      </c>
      <c r="U115">
        <f>(((I115+K115+P115+R115+T115)/5))</f>
        <v>134</v>
      </c>
      <c r="V115">
        <f>IF(C115=1,(U115/L115),REF)</f>
        <v>214.89029369409246</v>
      </c>
      <c r="W115" s="13">
        <f>RANK(V115,V:V,1)</f>
        <v>121</v>
      </c>
      <c r="X115">
        <f>IF(A115=1,(U115/N115),REF)</f>
        <v>210.59248782021061</v>
      </c>
      <c r="Y115" s="13">
        <f>RANK(X115,X:X,1)</f>
        <v>121</v>
      </c>
      <c r="Z115" t="str">
        <f>D115</f>
        <v>Duquesne</v>
      </c>
      <c r="AA115">
        <f>(N115*(($AI$2)/((V115)))^(1/10))</f>
        <v>0.38721965726795865</v>
      </c>
      <c r="AB115">
        <f>(N115*(($AH$2)/((X115)))^(1/8))</f>
        <v>0.34200406219472335</v>
      </c>
      <c r="AC115">
        <f>((AA115+AB115)/2)^(1/2.5)</f>
        <v>0.66793210109310042</v>
      </c>
      <c r="AD115" t="str">
        <f>Z115</f>
        <v>Duquesne</v>
      </c>
      <c r="AE115" s="13">
        <f>RANK(AC115,AC:AC,0)</f>
        <v>114</v>
      </c>
    </row>
    <row r="116" spans="1:31" x14ac:dyDescent="0.25">
      <c r="A116">
        <v>1</v>
      </c>
      <c r="B116">
        <v>1</v>
      </c>
      <c r="C116">
        <v>1</v>
      </c>
      <c r="D116" t="s">
        <v>327</v>
      </c>
      <c r="E116">
        <v>71.581093459076399</v>
      </c>
      <c r="F116">
        <v>99.828483137094494</v>
      </c>
      <c r="G116">
        <v>96.274035798457206</v>
      </c>
      <c r="H116">
        <f>(F116-G116)/E116</f>
        <v>4.9656231371617704E-2</v>
      </c>
      <c r="I116" s="13">
        <f>RANK(H116,H:H,0)</f>
        <v>126</v>
      </c>
      <c r="J116">
        <f>(F116^2)*E116</f>
        <v>713357.56744713453</v>
      </c>
      <c r="K116" s="13">
        <f>RANK(J116,J:J,0)</f>
        <v>159</v>
      </c>
      <c r="L116">
        <f>N116*(0.98)</f>
        <v>0.61808600000000002</v>
      </c>
      <c r="M116" s="13">
        <f>RANK(L116,L:L,0)</f>
        <v>115</v>
      </c>
      <c r="N116">
        <v>0.63070000000000004</v>
      </c>
      <c r="O116" s="15">
        <f>(N116+L116)/2</f>
        <v>0.62439299999999998</v>
      </c>
      <c r="P116" s="13">
        <f t="shared" si="2"/>
        <v>115</v>
      </c>
      <c r="Q116" s="15">
        <f>1.01*L116</f>
        <v>0.62426685999999998</v>
      </c>
      <c r="R116" s="13">
        <f>RANK(Q116,Q:Q,0)</f>
        <v>115</v>
      </c>
      <c r="S116" s="15">
        <f t="shared" si="3"/>
        <v>0.59317334999999993</v>
      </c>
      <c r="T116" s="13">
        <f>RANK(S116,S:S,0)</f>
        <v>115</v>
      </c>
      <c r="U116">
        <f>(((I116+K116+P116+R116+T116)/5))</f>
        <v>126</v>
      </c>
      <c r="V116">
        <f>IF(C116=1,(U116/L116),REF)</f>
        <v>203.85512695644294</v>
      </c>
      <c r="W116" s="13">
        <f>RANK(V116,V:V,1)</f>
        <v>119</v>
      </c>
      <c r="X116">
        <f>IF(A116=1,(U116/N116),REF)</f>
        <v>199.77802441731407</v>
      </c>
      <c r="Y116" s="13">
        <f>RANK(X116,X:X,1)</f>
        <v>119</v>
      </c>
      <c r="Z116" t="str">
        <f>D116</f>
        <v>Troy</v>
      </c>
      <c r="AA116">
        <f>(N116*(($AI$2)/((V116)))^(1/10))</f>
        <v>0.38584050744338605</v>
      </c>
      <c r="AB116">
        <f>(N116*(($AH$2)/((X116)))^(1/8))</f>
        <v>0.34123539097020533</v>
      </c>
      <c r="AC116">
        <f>((AA116+AB116)/2)^(1/2.5)</f>
        <v>0.66714448642697532</v>
      </c>
      <c r="AD116" t="str">
        <f>Z116</f>
        <v>Troy</v>
      </c>
      <c r="AE116" s="13">
        <f>RANK(AC116,AC:AC,0)</f>
        <v>115</v>
      </c>
    </row>
    <row r="117" spans="1:31" x14ac:dyDescent="0.25">
      <c r="A117">
        <v>1</v>
      </c>
      <c r="B117">
        <v>1</v>
      </c>
      <c r="C117">
        <v>1</v>
      </c>
      <c r="D117" t="s">
        <v>326</v>
      </c>
      <c r="E117">
        <v>70.315800980371606</v>
      </c>
      <c r="F117">
        <v>101.626809096606</v>
      </c>
      <c r="G117">
        <v>98.207371918044799</v>
      </c>
      <c r="H117">
        <f>(F117-G117)/E117</f>
        <v>4.8629712395876989E-2</v>
      </c>
      <c r="I117" s="13">
        <f>RANK(H117,H:H,0)</f>
        <v>127</v>
      </c>
      <c r="J117">
        <f>(F117^2)*E117</f>
        <v>726222.17805606255</v>
      </c>
      <c r="K117" s="13">
        <f>RANK(J117,J:J,0)</f>
        <v>143</v>
      </c>
      <c r="L117">
        <f>N117*(0.98)</f>
        <v>0.61338199999999998</v>
      </c>
      <c r="M117" s="13">
        <f>RANK(L117,L:L,0)</f>
        <v>116</v>
      </c>
      <c r="N117">
        <v>0.62590000000000001</v>
      </c>
      <c r="O117" s="15">
        <f>(N117+L117)/2</f>
        <v>0.619641</v>
      </c>
      <c r="P117" s="13">
        <f t="shared" si="2"/>
        <v>116</v>
      </c>
      <c r="Q117" s="15">
        <f>1.01*L117</f>
        <v>0.61951581999999994</v>
      </c>
      <c r="R117" s="13">
        <f>RANK(Q117,Q:Q,0)</f>
        <v>116</v>
      </c>
      <c r="S117" s="15">
        <f t="shared" si="3"/>
        <v>0.58865895000000001</v>
      </c>
      <c r="T117" s="13">
        <f>RANK(S117,S:S,0)</f>
        <v>116</v>
      </c>
      <c r="U117">
        <f>(((I117+K117+P117+R117+T117)/5))</f>
        <v>123.6</v>
      </c>
      <c r="V117">
        <f>IF(C117=1,(U117/L117),REF)</f>
        <v>201.50575008722134</v>
      </c>
      <c r="W117" s="13">
        <f>RANK(V117,V:V,1)</f>
        <v>118</v>
      </c>
      <c r="X117">
        <f>IF(A117=1,(U117/N117),REF)</f>
        <v>197.47563508547691</v>
      </c>
      <c r="Y117" s="13">
        <f>RANK(X117,X:X,1)</f>
        <v>118</v>
      </c>
      <c r="Z117" t="str">
        <f>D117</f>
        <v>Towson</v>
      </c>
      <c r="AA117">
        <f>(N117*(($AI$2)/((V117)))^(1/10))</f>
        <v>0.38334813976038384</v>
      </c>
      <c r="AB117">
        <f>(N117*(($AH$2)/((X117)))^(1/8))</f>
        <v>0.3391294162144215</v>
      </c>
      <c r="AC117">
        <f>((AA117+AB117)/2)^(1/2.5)</f>
        <v>0.6654535493044772</v>
      </c>
      <c r="AD117" t="str">
        <f>Z117</f>
        <v>Towson</v>
      </c>
      <c r="AE117" s="13">
        <f>RANK(AC117,AC:AC,0)</f>
        <v>116</v>
      </c>
    </row>
    <row r="118" spans="1:31" x14ac:dyDescent="0.25">
      <c r="A118">
        <v>1</v>
      </c>
      <c r="B118">
        <v>1</v>
      </c>
      <c r="C118">
        <v>1</v>
      </c>
      <c r="D118" t="s">
        <v>92</v>
      </c>
      <c r="E118">
        <v>68.600378941599502</v>
      </c>
      <c r="F118">
        <v>100.72191622282</v>
      </c>
      <c r="G118">
        <v>97.947138881141299</v>
      </c>
      <c r="H118">
        <f>(F118-G118)/E118</f>
        <v>4.0448425861333917E-2</v>
      </c>
      <c r="I118" s="13">
        <f>RANK(H118,H:H,0)</f>
        <v>132</v>
      </c>
      <c r="J118">
        <f>(F118^2)*E118</f>
        <v>695944.2866874414</v>
      </c>
      <c r="K118" s="13">
        <f>RANK(J118,J:J,0)</f>
        <v>187</v>
      </c>
      <c r="L118">
        <f>N118*(0.98)</f>
        <v>0.61132399999999998</v>
      </c>
      <c r="M118" s="13">
        <f>RANK(L118,L:L,0)</f>
        <v>118</v>
      </c>
      <c r="N118">
        <v>0.62380000000000002</v>
      </c>
      <c r="O118" s="15">
        <f>(N118+L118)/2</f>
        <v>0.61756199999999994</v>
      </c>
      <c r="P118" s="13">
        <f t="shared" si="2"/>
        <v>118</v>
      </c>
      <c r="Q118" s="15">
        <f>1.01*L118</f>
        <v>0.61743724</v>
      </c>
      <c r="R118" s="13">
        <f>RANK(Q118,Q:Q,0)</f>
        <v>118</v>
      </c>
      <c r="S118" s="15">
        <f t="shared" si="3"/>
        <v>0.58668389999999992</v>
      </c>
      <c r="T118" s="13">
        <f>RANK(S118,S:S,0)</f>
        <v>118</v>
      </c>
      <c r="U118">
        <f>(((I118+K118+P118+R118+T118)/5))</f>
        <v>134.6</v>
      </c>
      <c r="V118">
        <f>IF(C118=1,(U118/L118),REF)</f>
        <v>220.17784350033696</v>
      </c>
      <c r="W118" s="13">
        <f>RANK(V118,V:V,1)</f>
        <v>122</v>
      </c>
      <c r="X118">
        <f>IF(A118=1,(U118/N118),REF)</f>
        <v>215.77428663033021</v>
      </c>
      <c r="Y118" s="13">
        <f>RANK(X118,X:X,1)</f>
        <v>122</v>
      </c>
      <c r="Z118" t="str">
        <f>D118</f>
        <v>Drake</v>
      </c>
      <c r="AA118">
        <f>(N118*(($AI$2)/((V118)))^(1/10))</f>
        <v>0.37869115539286008</v>
      </c>
      <c r="AB118">
        <f>(N118*(($AH$2)/((X118)))^(1/8))</f>
        <v>0.3342682362722148</v>
      </c>
      <c r="AC118">
        <f>((AA118+AB118)/2)^(1/2.5)</f>
        <v>0.66193282700502298</v>
      </c>
      <c r="AD118" t="str">
        <f>Z118</f>
        <v>Drake</v>
      </c>
      <c r="AE118" s="13">
        <f>RANK(AC118,AC:AC,0)</f>
        <v>117</v>
      </c>
    </row>
    <row r="119" spans="1:31" x14ac:dyDescent="0.25">
      <c r="A119">
        <v>1</v>
      </c>
      <c r="B119">
        <v>1</v>
      </c>
      <c r="C119">
        <v>1</v>
      </c>
      <c r="D119" t="s">
        <v>239</v>
      </c>
      <c r="E119">
        <v>70.546155295424299</v>
      </c>
      <c r="F119">
        <v>104.856630619939</v>
      </c>
      <c r="G119">
        <v>100.844487963707</v>
      </c>
      <c r="H119">
        <f>(F119-G119)/E119</f>
        <v>5.6872591276313438E-2</v>
      </c>
      <c r="I119" s="13">
        <f>RANK(H119,H:H,0)</f>
        <v>116</v>
      </c>
      <c r="J119">
        <f>(F119^2)*E119</f>
        <v>775648.83889711171</v>
      </c>
      <c r="K119" s="13">
        <f>RANK(J119,J:J,0)</f>
        <v>94</v>
      </c>
      <c r="L119">
        <f>N119*(0.98)</f>
        <v>0.59936800000000001</v>
      </c>
      <c r="M119" s="13">
        <f>RANK(L119,L:L,0)</f>
        <v>119</v>
      </c>
      <c r="N119">
        <v>0.61160000000000003</v>
      </c>
      <c r="O119" s="15">
        <f>(N119+L119)/2</f>
        <v>0.60548400000000002</v>
      </c>
      <c r="P119" s="13">
        <f t="shared" si="2"/>
        <v>119</v>
      </c>
      <c r="Q119" s="15">
        <f>1.01*L119</f>
        <v>0.60536168000000001</v>
      </c>
      <c r="R119" s="13">
        <f>RANK(Q119,Q:Q,0)</f>
        <v>119</v>
      </c>
      <c r="S119" s="15">
        <f t="shared" si="3"/>
        <v>0.57520979999999999</v>
      </c>
      <c r="T119" s="13">
        <f>RANK(S119,S:S,0)</f>
        <v>119</v>
      </c>
      <c r="U119">
        <f>(((I119+K119+P119+R119+T119)/5))</f>
        <v>113.4</v>
      </c>
      <c r="V119">
        <f>IF(C119=1,(U119/L119),REF)</f>
        <v>189.19928991871438</v>
      </c>
      <c r="W119" s="13">
        <f>RANK(V119,V:V,1)</f>
        <v>112</v>
      </c>
      <c r="X119">
        <f>IF(A119=1,(U119/N119),REF)</f>
        <v>185.4153041203401</v>
      </c>
      <c r="Y119" s="13">
        <f>RANK(X119,X:X,1)</f>
        <v>112</v>
      </c>
      <c r="Z119" t="str">
        <f>D119</f>
        <v>Ohio</v>
      </c>
      <c r="AA119">
        <f>(N119*(($AI$2)/((V119)))^(1/10))</f>
        <v>0.37695775253032354</v>
      </c>
      <c r="AB119">
        <f>(N119*(($AH$2)/((X119)))^(1/8))</f>
        <v>0.33400193291471242</v>
      </c>
      <c r="AC119">
        <f>((AA119+AB119)/2)^(1/2.5)</f>
        <v>0.66118956635670856</v>
      </c>
      <c r="AD119" t="str">
        <f>Z119</f>
        <v>Ohio</v>
      </c>
      <c r="AE119" s="13">
        <f>RANK(AC119,AC:AC,0)</f>
        <v>118</v>
      </c>
    </row>
    <row r="120" spans="1:31" x14ac:dyDescent="0.25">
      <c r="A120">
        <v>1</v>
      </c>
      <c r="B120">
        <v>1</v>
      </c>
      <c r="C120">
        <v>1</v>
      </c>
      <c r="D120" t="s">
        <v>90</v>
      </c>
      <c r="E120">
        <v>69.102669593156307</v>
      </c>
      <c r="F120">
        <v>100.31681328299899</v>
      </c>
      <c r="G120">
        <v>100.84486659728</v>
      </c>
      <c r="H120">
        <f>(F120-G120)/E120</f>
        <v>-7.6415761849713921E-3</v>
      </c>
      <c r="I120" s="13">
        <f>RANK(H120,H:H,0)</f>
        <v>166</v>
      </c>
      <c r="J120">
        <f>(F120^2)*E120</f>
        <v>695412.16053542157</v>
      </c>
      <c r="K120" s="13">
        <f>RANK(J120,J:J,0)</f>
        <v>188</v>
      </c>
      <c r="L120">
        <f>N120*(0.98)</f>
        <v>0.61181399999999997</v>
      </c>
      <c r="M120" s="13">
        <f>RANK(L120,L:L,0)</f>
        <v>117</v>
      </c>
      <c r="N120">
        <v>0.62429999999999997</v>
      </c>
      <c r="O120" s="15">
        <f>(N120+L120)/2</f>
        <v>0.61805699999999997</v>
      </c>
      <c r="P120" s="13">
        <f t="shared" si="2"/>
        <v>117</v>
      </c>
      <c r="Q120" s="15">
        <f>1.01*L120</f>
        <v>0.61793213999999996</v>
      </c>
      <c r="R120" s="13">
        <f>RANK(Q120,Q:Q,0)</f>
        <v>117</v>
      </c>
      <c r="S120" s="15">
        <f t="shared" si="3"/>
        <v>0.58715414999999993</v>
      </c>
      <c r="T120" s="13">
        <f>RANK(S120,S:S,0)</f>
        <v>117</v>
      </c>
      <c r="U120">
        <f>(((I120+K120+P120+R120+T120)/5))</f>
        <v>141</v>
      </c>
      <c r="V120">
        <f>IF(C120=1,(U120/L120),REF)</f>
        <v>230.46219929586445</v>
      </c>
      <c r="W120" s="13">
        <f>RANK(V120,V:V,1)</f>
        <v>131</v>
      </c>
      <c r="X120">
        <f>IF(A120=1,(U120/N120),REF)</f>
        <v>225.85295530994716</v>
      </c>
      <c r="Y120" s="13">
        <f>RANK(X120,X:X,1)</f>
        <v>131</v>
      </c>
      <c r="Z120" t="str">
        <f>D120</f>
        <v>DePaul</v>
      </c>
      <c r="AA120">
        <f>(N120*(($AI$2)/((V120)))^(1/10))</f>
        <v>0.37726847595897312</v>
      </c>
      <c r="AB120">
        <f>(N120*(($AH$2)/((X120)))^(1/8))</f>
        <v>0.33263260221818486</v>
      </c>
      <c r="AC120">
        <f>((AA120+AB120)/2)^(1/2.5)</f>
        <v>0.66079559015635025</v>
      </c>
      <c r="AD120" t="str">
        <f>Z120</f>
        <v>DePaul</v>
      </c>
      <c r="AE120" s="13">
        <f>RANK(AC120,AC:AC,0)</f>
        <v>119</v>
      </c>
    </row>
    <row r="121" spans="1:31" x14ac:dyDescent="0.25">
      <c r="A121">
        <v>1</v>
      </c>
      <c r="B121">
        <v>1</v>
      </c>
      <c r="C121">
        <v>1</v>
      </c>
      <c r="D121" t="s">
        <v>184</v>
      </c>
      <c r="E121">
        <v>73.812104809526204</v>
      </c>
      <c r="F121">
        <v>101.918795448194</v>
      </c>
      <c r="G121">
        <v>97.928885100909795</v>
      </c>
      <c r="H121">
        <f>(F121-G121)/E121</f>
        <v>5.4054959651675859E-2</v>
      </c>
      <c r="I121" s="13">
        <f>RANK(H121,H:H,0)</f>
        <v>119</v>
      </c>
      <c r="J121">
        <f>(F121^2)*E121</f>
        <v>766718.87387522077</v>
      </c>
      <c r="K121" s="13">
        <f>RANK(J121,J:J,0)</f>
        <v>101</v>
      </c>
      <c r="L121">
        <f>N121*(0.98)</f>
        <v>0.59583999999999993</v>
      </c>
      <c r="M121" s="13">
        <f>RANK(L121,L:L,0)</f>
        <v>120</v>
      </c>
      <c r="N121">
        <v>0.60799999999999998</v>
      </c>
      <c r="O121" s="15">
        <f>(N121+L121)/2</f>
        <v>0.60192000000000001</v>
      </c>
      <c r="P121" s="13">
        <f t="shared" si="2"/>
        <v>120</v>
      </c>
      <c r="Q121" s="15">
        <f>1.01*L121</f>
        <v>0.60179839999999996</v>
      </c>
      <c r="R121" s="13">
        <f>RANK(Q121,Q:Q,0)</f>
        <v>120</v>
      </c>
      <c r="S121" s="15">
        <f t="shared" si="3"/>
        <v>0.571824</v>
      </c>
      <c r="T121" s="13">
        <f>RANK(S121,S:S,0)</f>
        <v>120</v>
      </c>
      <c r="U121">
        <f>(((I121+K121+P121+R121+T121)/5))</f>
        <v>116</v>
      </c>
      <c r="V121">
        <f>IF(C121=1,(U121/L121),REF)</f>
        <v>194.68313641245973</v>
      </c>
      <c r="W121" s="13">
        <f>RANK(V121,V:V,1)</f>
        <v>115</v>
      </c>
      <c r="X121">
        <f>IF(A121=1,(U121/N121),REF)</f>
        <v>190.78947368421052</v>
      </c>
      <c r="Y121" s="13">
        <f>RANK(X121,X:X,1)</f>
        <v>115</v>
      </c>
      <c r="Z121" t="str">
        <f>D121</f>
        <v>Massachusetts</v>
      </c>
      <c r="AA121">
        <f>(N121*(($AI$2)/((V121)))^(1/10))</f>
        <v>0.37366971327005349</v>
      </c>
      <c r="AB121">
        <f>(N121*(($AH$2)/((X121)))^(1/8))</f>
        <v>0.33085216330131495</v>
      </c>
      <c r="AC121">
        <f>((AA121+AB121)/2)^(1/2.5)</f>
        <v>0.65878817481266938</v>
      </c>
      <c r="AD121" t="str">
        <f>Z121</f>
        <v>Massachusetts</v>
      </c>
      <c r="AE121" s="13">
        <f>RANK(AC121,AC:AC,0)</f>
        <v>120</v>
      </c>
    </row>
    <row r="122" spans="1:31" x14ac:dyDescent="0.25">
      <c r="A122">
        <v>1</v>
      </c>
      <c r="B122">
        <v>1</v>
      </c>
      <c r="C122">
        <v>1</v>
      </c>
      <c r="D122" t="s">
        <v>338</v>
      </c>
      <c r="E122">
        <v>72.159991116590902</v>
      </c>
      <c r="F122">
        <v>102.677096665959</v>
      </c>
      <c r="G122">
        <v>98.933374501386297</v>
      </c>
      <c r="H122">
        <f>(F122-G122)/E122</f>
        <v>5.1880856782865539E-2</v>
      </c>
      <c r="I122" s="13">
        <f>RANK(H122,H:H,0)</f>
        <v>120</v>
      </c>
      <c r="J122">
        <f>(F122^2)*E122</f>
        <v>760752.92507670366</v>
      </c>
      <c r="K122" s="13">
        <f>RANK(J122,J:J,0)</f>
        <v>111</v>
      </c>
      <c r="L122">
        <f>N122*(0.98)</f>
        <v>0.59535000000000005</v>
      </c>
      <c r="M122" s="13">
        <f>RANK(L122,L:L,0)</f>
        <v>121</v>
      </c>
      <c r="N122">
        <v>0.60750000000000004</v>
      </c>
      <c r="O122" s="15">
        <f>(N122+L122)/2</f>
        <v>0.6014250000000001</v>
      </c>
      <c r="P122" s="13">
        <f t="shared" si="2"/>
        <v>121</v>
      </c>
      <c r="Q122" s="15">
        <f>1.01*L122</f>
        <v>0.6013035000000001</v>
      </c>
      <c r="R122" s="13">
        <f>RANK(Q122,Q:Q,0)</f>
        <v>121</v>
      </c>
      <c r="S122" s="15">
        <f t="shared" si="3"/>
        <v>0.5713537500000001</v>
      </c>
      <c r="T122" s="13">
        <f>RANK(S122,S:S,0)</f>
        <v>121</v>
      </c>
      <c r="U122">
        <f>(((I122+K122+P122+R122+T122)/5))</f>
        <v>118.8</v>
      </c>
      <c r="V122">
        <f>IF(C122=1,(U122/L122),REF)</f>
        <v>199.54648526077096</v>
      </c>
      <c r="W122" s="13">
        <f>RANK(V122,V:V,1)</f>
        <v>116</v>
      </c>
      <c r="X122">
        <f>IF(A122=1,(U122/N122),REF)</f>
        <v>195.55555555555554</v>
      </c>
      <c r="Y122" s="13">
        <f>RANK(X122,X:X,1)</f>
        <v>116</v>
      </c>
      <c r="Z122" t="str">
        <f>D122</f>
        <v>UMass Lowell</v>
      </c>
      <c r="AA122">
        <f>(N122*(($AI$2)/((V122)))^(1/10))</f>
        <v>0.3724423231415</v>
      </c>
      <c r="AB122">
        <f>(N122*(($AH$2)/((X122)))^(1/8))</f>
        <v>0.32956206322763898</v>
      </c>
      <c r="AC122">
        <f>((AA122+AB122)/2)^(1/2.5)</f>
        <v>0.65784553605003659</v>
      </c>
      <c r="AD122" t="str">
        <f>Z122</f>
        <v>UMass Lowell</v>
      </c>
      <c r="AE122" s="13">
        <f>RANK(AC122,AC:AC,0)</f>
        <v>121</v>
      </c>
    </row>
    <row r="123" spans="1:31" x14ac:dyDescent="0.25">
      <c r="A123">
        <v>1</v>
      </c>
      <c r="B123">
        <v>1</v>
      </c>
      <c r="C123">
        <v>1</v>
      </c>
      <c r="D123" t="s">
        <v>67</v>
      </c>
      <c r="E123">
        <v>67.466101766599195</v>
      </c>
      <c r="F123">
        <v>102.568377925801</v>
      </c>
      <c r="G123">
        <v>100.33721893249501</v>
      </c>
      <c r="H123">
        <f>(F123-G123)/E123</f>
        <v>3.3070815341084199E-2</v>
      </c>
      <c r="I123" s="13">
        <f>RANK(H123,H:H,0)</f>
        <v>136</v>
      </c>
      <c r="J123">
        <f>(F123^2)*E123</f>
        <v>709761.75150647922</v>
      </c>
      <c r="K123" s="13">
        <f>RANK(J123,J:J,0)</f>
        <v>163</v>
      </c>
      <c r="L123">
        <f>N123*(0.98)</f>
        <v>0.59535000000000005</v>
      </c>
      <c r="M123" s="13">
        <f>RANK(L123,L:L,0)</f>
        <v>121</v>
      </c>
      <c r="N123">
        <v>0.60750000000000004</v>
      </c>
      <c r="O123" s="15">
        <f>(N123+L123)/2</f>
        <v>0.6014250000000001</v>
      </c>
      <c r="P123" s="13">
        <f t="shared" si="2"/>
        <v>121</v>
      </c>
      <c r="Q123" s="15">
        <f>1.01*L123</f>
        <v>0.6013035000000001</v>
      </c>
      <c r="R123" s="13">
        <f>RANK(Q123,Q:Q,0)</f>
        <v>121</v>
      </c>
      <c r="S123" s="15">
        <f t="shared" si="3"/>
        <v>0.5713537500000001</v>
      </c>
      <c r="T123" s="13">
        <f>RANK(S123,S:S,0)</f>
        <v>121</v>
      </c>
      <c r="U123">
        <f>(((I123+K123+P123+R123+T123)/5))</f>
        <v>132.4</v>
      </c>
      <c r="V123">
        <f>IF(C123=1,(U123/L123),REF)</f>
        <v>222.39019064415888</v>
      </c>
      <c r="W123" s="13">
        <f>RANK(V123,V:V,1)</f>
        <v>125</v>
      </c>
      <c r="X123">
        <f>IF(A123=1,(U123/N123),REF)</f>
        <v>217.94238683127571</v>
      </c>
      <c r="Y123" s="13">
        <f>RANK(X123,X:X,1)</f>
        <v>125</v>
      </c>
      <c r="Z123" t="str">
        <f>D123</f>
        <v>Charleston</v>
      </c>
      <c r="AA123">
        <f>(N123*(($AI$2)/((V123)))^(1/10))</f>
        <v>0.36842735861661768</v>
      </c>
      <c r="AB123">
        <f>(N123*(($AH$2)/((X123)))^(1/8))</f>
        <v>0.32512717465120666</v>
      </c>
      <c r="AC123">
        <f>((AA123+AB123)/2)^(1/2.5)</f>
        <v>0.65466669516035225</v>
      </c>
      <c r="AD123" t="str">
        <f>Z123</f>
        <v>Charleston</v>
      </c>
      <c r="AE123" s="13">
        <f>RANK(AC123,AC:AC,0)</f>
        <v>122</v>
      </c>
    </row>
    <row r="124" spans="1:31" x14ac:dyDescent="0.25">
      <c r="A124">
        <v>1</v>
      </c>
      <c r="B124">
        <v>1</v>
      </c>
      <c r="C124">
        <v>1</v>
      </c>
      <c r="D124" t="s">
        <v>162</v>
      </c>
      <c r="E124">
        <v>72.019277224940296</v>
      </c>
      <c r="F124">
        <v>102.950850475324</v>
      </c>
      <c r="G124">
        <v>97.223004369820003</v>
      </c>
      <c r="H124">
        <f>(F124-G124)/E124</f>
        <v>7.9532124261869785E-2</v>
      </c>
      <c r="I124" s="13">
        <f>RANK(H124,H:H,0)</f>
        <v>106</v>
      </c>
      <c r="J124">
        <f>(F124^2)*E124</f>
        <v>763323.50512653333</v>
      </c>
      <c r="K124" s="13">
        <f>RANK(J124,J:J,0)</f>
        <v>105</v>
      </c>
      <c r="L124">
        <f>N124*(0.98)</f>
        <v>0.58496199999999998</v>
      </c>
      <c r="M124" s="13">
        <f>RANK(L124,L:L,0)</f>
        <v>125</v>
      </c>
      <c r="N124">
        <v>0.59689999999999999</v>
      </c>
      <c r="O124" s="15">
        <f>(N124+L124)/2</f>
        <v>0.59093099999999998</v>
      </c>
      <c r="P124" s="13">
        <f t="shared" si="2"/>
        <v>125</v>
      </c>
      <c r="Q124" s="15">
        <f>1.01*L124</f>
        <v>0.59081161999999998</v>
      </c>
      <c r="R124" s="13">
        <f>RANK(Q124,Q:Q,0)</f>
        <v>125</v>
      </c>
      <c r="S124" s="15">
        <f t="shared" si="3"/>
        <v>0.56138444999999992</v>
      </c>
      <c r="T124" s="13">
        <f>RANK(S124,S:S,0)</f>
        <v>125</v>
      </c>
      <c r="U124">
        <f>(((I124+K124+P124+R124+T124)/5))</f>
        <v>117.2</v>
      </c>
      <c r="V124">
        <f>IF(C124=1,(U124/L124),REF)</f>
        <v>200.35489484787047</v>
      </c>
      <c r="W124" s="13">
        <f>RANK(V124,V:V,1)</f>
        <v>117</v>
      </c>
      <c r="X124">
        <f>IF(A124=1,(U124/N124),REF)</f>
        <v>196.34779695091305</v>
      </c>
      <c r="Y124" s="13">
        <f>RANK(X124,X:X,1)</f>
        <v>117</v>
      </c>
      <c r="Z124" t="str">
        <f>D124</f>
        <v>Liberty</v>
      </c>
      <c r="AA124">
        <f>(N124*(($AI$2)/((V124)))^(1/10))</f>
        <v>0.36579581805372557</v>
      </c>
      <c r="AB124">
        <f>(N124*(($AH$2)/((X124)))^(1/8))</f>
        <v>0.32364807288577607</v>
      </c>
      <c r="AC124">
        <f>((AA124+AB124)/2)^(1/2.5)</f>
        <v>0.65311186383028841</v>
      </c>
      <c r="AD124" t="str">
        <f>Z124</f>
        <v>Liberty</v>
      </c>
      <c r="AE124" s="13">
        <f>RANK(AC124,AC:AC,0)</f>
        <v>123</v>
      </c>
    </row>
    <row r="125" spans="1:31" x14ac:dyDescent="0.25">
      <c r="A125">
        <v>1</v>
      </c>
      <c r="B125">
        <v>1</v>
      </c>
      <c r="C125">
        <v>1</v>
      </c>
      <c r="D125" t="s">
        <v>277</v>
      </c>
      <c r="E125">
        <v>71.124574712413903</v>
      </c>
      <c r="F125">
        <v>103.526382097325</v>
      </c>
      <c r="G125">
        <v>102.566855816724</v>
      </c>
      <c r="H125">
        <f>(F125-G125)/E125</f>
        <v>1.349078408525828E-2</v>
      </c>
      <c r="I125" s="13">
        <f>RANK(H125,H:H,0)</f>
        <v>149</v>
      </c>
      <c r="J125">
        <f>(F125^2)*E125</f>
        <v>762292.69296544918</v>
      </c>
      <c r="K125" s="13">
        <f>RANK(J125,J:J,0)</f>
        <v>107</v>
      </c>
      <c r="L125">
        <f>N125*(0.98)</f>
        <v>0.58692199999999994</v>
      </c>
      <c r="M125" s="13">
        <f>RANK(L125,L:L,0)</f>
        <v>124</v>
      </c>
      <c r="N125">
        <v>0.59889999999999999</v>
      </c>
      <c r="O125" s="15">
        <f>(N125+L125)/2</f>
        <v>0.59291099999999997</v>
      </c>
      <c r="P125" s="13">
        <f t="shared" si="2"/>
        <v>124</v>
      </c>
      <c r="Q125" s="15">
        <f>1.01*L125</f>
        <v>0.59279121999999995</v>
      </c>
      <c r="R125" s="13">
        <f>RANK(Q125,Q:Q,0)</f>
        <v>124</v>
      </c>
      <c r="S125" s="15">
        <f t="shared" si="3"/>
        <v>0.56326544999999995</v>
      </c>
      <c r="T125" s="13">
        <f>RANK(S125,S:S,0)</f>
        <v>124</v>
      </c>
      <c r="U125">
        <f>(((I125+K125+P125+R125+T125)/5))</f>
        <v>125.6</v>
      </c>
      <c r="V125">
        <f>IF(C125=1,(U125/L125),REF)</f>
        <v>213.99777142448232</v>
      </c>
      <c r="W125" s="13">
        <f>RANK(V125,V:V,1)</f>
        <v>120</v>
      </c>
      <c r="X125">
        <f>IF(A125=1,(U125/N125),REF)</f>
        <v>209.71781599599265</v>
      </c>
      <c r="Y125" s="13">
        <f>RANK(X125,X:X,1)</f>
        <v>120</v>
      </c>
      <c r="Z125" t="str">
        <f>D125</f>
        <v>Samford</v>
      </c>
      <c r="AA125">
        <f>(N125*(($AI$2)/((V125)))^(1/10))</f>
        <v>0.36461164993389711</v>
      </c>
      <c r="AB125">
        <f>(N125*(($AH$2)/((X125)))^(1/8))</f>
        <v>0.32206949915962396</v>
      </c>
      <c r="AC125">
        <f>((AA125+AB125)/2)^(1/2.5)</f>
        <v>0.65206374182781601</v>
      </c>
      <c r="AD125" t="str">
        <f>Z125</f>
        <v>Samford</v>
      </c>
      <c r="AE125" s="13">
        <f>RANK(AC125,AC:AC,0)</f>
        <v>124</v>
      </c>
    </row>
    <row r="126" spans="1:31" x14ac:dyDescent="0.25">
      <c r="A126">
        <v>1</v>
      </c>
      <c r="B126">
        <v>1</v>
      </c>
      <c r="C126">
        <v>1</v>
      </c>
      <c r="D126" t="s">
        <v>69</v>
      </c>
      <c r="E126">
        <v>70.068894642979402</v>
      </c>
      <c r="F126">
        <v>101.285500177128</v>
      </c>
      <c r="G126">
        <v>97.937824092792098</v>
      </c>
      <c r="H126">
        <f>(F126-G126)/E126</f>
        <v>4.7776921576874402E-2</v>
      </c>
      <c r="I126" s="13">
        <f>RANK(H126,H:H,0)</f>
        <v>128</v>
      </c>
      <c r="J126">
        <f>(F126^2)*E126</f>
        <v>718819.45132324949</v>
      </c>
      <c r="K126" s="13">
        <f>RANK(J126,J:J,0)</f>
        <v>154</v>
      </c>
      <c r="L126">
        <f>N126*(0.98)</f>
        <v>0.58496199999999998</v>
      </c>
      <c r="M126" s="13">
        <f>RANK(L126,L:L,0)</f>
        <v>125</v>
      </c>
      <c r="N126">
        <v>0.59689999999999999</v>
      </c>
      <c r="O126" s="15">
        <f>(N126+L126)/2</f>
        <v>0.59093099999999998</v>
      </c>
      <c r="P126" s="13">
        <f t="shared" si="2"/>
        <v>125</v>
      </c>
      <c r="Q126" s="15">
        <f>1.01*L126</f>
        <v>0.59081161999999998</v>
      </c>
      <c r="R126" s="13">
        <f>RANK(Q126,Q:Q,0)</f>
        <v>125</v>
      </c>
      <c r="S126" s="15">
        <f t="shared" si="3"/>
        <v>0.56138444999999992</v>
      </c>
      <c r="T126" s="13">
        <f>RANK(S126,S:S,0)</f>
        <v>125</v>
      </c>
      <c r="U126">
        <f>(((I126+K126+P126+R126+T126)/5))</f>
        <v>131.4</v>
      </c>
      <c r="V126">
        <f>IF(C126=1,(U126/L126),REF)</f>
        <v>224.62997596425069</v>
      </c>
      <c r="W126" s="13">
        <f>RANK(V126,V:V,1)</f>
        <v>128</v>
      </c>
      <c r="X126">
        <f>IF(A126=1,(U126/N126),REF)</f>
        <v>220.13737644496567</v>
      </c>
      <c r="Y126" s="13">
        <f>RANK(X126,X:X,1)</f>
        <v>128</v>
      </c>
      <c r="Z126" t="str">
        <f>D126</f>
        <v>Charlotte</v>
      </c>
      <c r="AA126">
        <f>(N126*(($AI$2)/((V126)))^(1/10))</f>
        <v>0.3616362529956218</v>
      </c>
      <c r="AB126">
        <f>(N126*(($AH$2)/((X126)))^(1/8))</f>
        <v>0.3190542662791232</v>
      </c>
      <c r="AC126">
        <f>((AA126+AB126)/2)^(1/2.5)</f>
        <v>0.64978230807834059</v>
      </c>
      <c r="AD126" t="str">
        <f>Z126</f>
        <v>Charlotte</v>
      </c>
      <c r="AE126" s="13">
        <f>RANK(AC126,AC:AC,0)</f>
        <v>125</v>
      </c>
    </row>
    <row r="127" spans="1:31" x14ac:dyDescent="0.25">
      <c r="A127">
        <v>1</v>
      </c>
      <c r="B127">
        <v>1</v>
      </c>
      <c r="C127">
        <v>1</v>
      </c>
      <c r="D127" t="s">
        <v>151</v>
      </c>
      <c r="E127">
        <v>69.116288701732103</v>
      </c>
      <c r="F127">
        <v>99.056904282881504</v>
      </c>
      <c r="G127">
        <v>99.408446014812696</v>
      </c>
      <c r="H127">
        <f>(F127-G127)/E127</f>
        <v>-5.0862356549300995E-3</v>
      </c>
      <c r="I127" s="13">
        <f>RANK(H127,H:H,0)</f>
        <v>162</v>
      </c>
      <c r="J127">
        <f>(F127^2)*E127</f>
        <v>678187.70591406443</v>
      </c>
      <c r="K127" s="13">
        <f>RANK(J127,J:J,0)</f>
        <v>216</v>
      </c>
      <c r="L127">
        <f>N127*(0.98)</f>
        <v>0.58849000000000007</v>
      </c>
      <c r="M127" s="13">
        <f>RANK(L127,L:L,0)</f>
        <v>123</v>
      </c>
      <c r="N127">
        <v>0.60050000000000003</v>
      </c>
      <c r="O127" s="15">
        <f>(N127+L127)/2</f>
        <v>0.594495</v>
      </c>
      <c r="P127" s="13">
        <f t="shared" si="2"/>
        <v>123</v>
      </c>
      <c r="Q127" s="15">
        <f>1.01*L127</f>
        <v>0.59437490000000004</v>
      </c>
      <c r="R127" s="13">
        <f>RANK(Q127,Q:Q,0)</f>
        <v>123</v>
      </c>
      <c r="S127" s="15">
        <f t="shared" si="3"/>
        <v>0.56477024999999992</v>
      </c>
      <c r="T127" s="13">
        <f>RANK(S127,S:S,0)</f>
        <v>123</v>
      </c>
      <c r="U127">
        <f>(((I127+K127+P127+R127+T127)/5))</f>
        <v>149.4</v>
      </c>
      <c r="V127">
        <f>IF(C127=1,(U127/L127),REF)</f>
        <v>253.87007425784634</v>
      </c>
      <c r="W127" s="13">
        <f>RANK(V127,V:V,1)</f>
        <v>139</v>
      </c>
      <c r="X127">
        <f>IF(A127=1,(U127/N127),REF)</f>
        <v>248.79267277268943</v>
      </c>
      <c r="Y127" s="13">
        <f>RANK(X127,X:X,1)</f>
        <v>139</v>
      </c>
      <c r="Z127" t="str">
        <f>D127</f>
        <v>James Madison</v>
      </c>
      <c r="AA127">
        <f>(N127*(($AI$2)/((V127)))^(1/10))</f>
        <v>0.35939250322293387</v>
      </c>
      <c r="AB127">
        <f>(N127*(($AH$2)/((X127)))^(1/8))</f>
        <v>0.31610620008755663</v>
      </c>
      <c r="AC127">
        <f>((AA127+AB127)/2)^(1/2.5)</f>
        <v>0.64779532519901051</v>
      </c>
      <c r="AD127" t="str">
        <f>Z127</f>
        <v>James Madison</v>
      </c>
      <c r="AE127" s="13">
        <f>RANK(AC127,AC:AC,0)</f>
        <v>126</v>
      </c>
    </row>
    <row r="128" spans="1:31" x14ac:dyDescent="0.25">
      <c r="A128">
        <v>1</v>
      </c>
      <c r="B128">
        <v>1</v>
      </c>
      <c r="C128">
        <v>1</v>
      </c>
      <c r="D128" t="s">
        <v>96</v>
      </c>
      <c r="E128">
        <v>70.630950563942804</v>
      </c>
      <c r="F128">
        <v>102.619607171978</v>
      </c>
      <c r="G128">
        <v>99.101530092461502</v>
      </c>
      <c r="H128">
        <f>(F128-G128)/E128</f>
        <v>4.9809284052202529E-2</v>
      </c>
      <c r="I128" s="13">
        <f>RANK(H128,H:H,0)</f>
        <v>125</v>
      </c>
      <c r="J128">
        <f>(F128^2)*E128</f>
        <v>743799.26829148526</v>
      </c>
      <c r="K128" s="13">
        <f>RANK(J128,J:J,0)</f>
        <v>127</v>
      </c>
      <c r="L128">
        <f>N128*(0.98)</f>
        <v>0.57525999999999999</v>
      </c>
      <c r="M128" s="13">
        <f>RANK(L128,L:L,0)</f>
        <v>128</v>
      </c>
      <c r="N128">
        <v>0.58699999999999997</v>
      </c>
      <c r="O128" s="15">
        <f>(N128+L128)/2</f>
        <v>0.58112999999999992</v>
      </c>
      <c r="P128" s="13">
        <f t="shared" si="2"/>
        <v>128</v>
      </c>
      <c r="Q128" s="15">
        <f>1.01*L128</f>
        <v>0.58101259999999999</v>
      </c>
      <c r="R128" s="13">
        <f>RANK(Q128,Q:Q,0)</f>
        <v>128</v>
      </c>
      <c r="S128" s="15">
        <f t="shared" si="3"/>
        <v>0.55207349999999988</v>
      </c>
      <c r="T128" s="13">
        <f>RANK(S128,S:S,0)</f>
        <v>128</v>
      </c>
      <c r="U128">
        <f>(((I128+K128+P128+R128+T128)/5))</f>
        <v>127.2</v>
      </c>
      <c r="V128">
        <f>IF(C128=1,(U128/L128),REF)</f>
        <v>221.11740778082955</v>
      </c>
      <c r="W128" s="13">
        <f>RANK(V128,V:V,1)</f>
        <v>124</v>
      </c>
      <c r="X128">
        <f>IF(A128=1,(U128/N128),REF)</f>
        <v>216.69505962521296</v>
      </c>
      <c r="Y128" s="13">
        <f>RANK(X128,X:X,1)</f>
        <v>124</v>
      </c>
      <c r="Z128" t="str">
        <f>D128</f>
        <v>East Carolina</v>
      </c>
      <c r="AA128">
        <f>(N128*(($AI$2)/((V128)))^(1/10))</f>
        <v>0.35619921723301334</v>
      </c>
      <c r="AB128">
        <f>(N128*(($AH$2)/((X128)))^(1/8))</f>
        <v>0.31438127838892788</v>
      </c>
      <c r="AC128">
        <f>((AA128+AB128)/2)^(1/2.5)</f>
        <v>0.64590458692953623</v>
      </c>
      <c r="AD128" t="str">
        <f>Z128</f>
        <v>East Carolina</v>
      </c>
      <c r="AE128" s="13">
        <f>RANK(AC128,AC:AC,0)</f>
        <v>127</v>
      </c>
    </row>
    <row r="129" spans="1:31" x14ac:dyDescent="0.25">
      <c r="A129">
        <v>1</v>
      </c>
      <c r="B129">
        <v>1</v>
      </c>
      <c r="C129">
        <v>1</v>
      </c>
      <c r="D129" t="s">
        <v>117</v>
      </c>
      <c r="E129">
        <v>70.251073082652695</v>
      </c>
      <c r="F129">
        <v>103.49309957897999</v>
      </c>
      <c r="G129">
        <v>102.22723828077</v>
      </c>
      <c r="H129">
        <f>(F129-G129)/E129</f>
        <v>1.801910266510336E-2</v>
      </c>
      <c r="I129" s="13">
        <f>RANK(H129,H:H,0)</f>
        <v>145</v>
      </c>
      <c r="J129">
        <f>(F129^2)*E129</f>
        <v>752446.71524456295</v>
      </c>
      <c r="K129" s="13">
        <f>RANK(J129,J:J,0)</f>
        <v>122</v>
      </c>
      <c r="L129">
        <f>N129*(0.98)</f>
        <v>0.57486800000000005</v>
      </c>
      <c r="M129" s="13">
        <f>RANK(L129,L:L,0)</f>
        <v>129</v>
      </c>
      <c r="N129">
        <v>0.58660000000000001</v>
      </c>
      <c r="O129" s="15">
        <f>(N129+L129)/2</f>
        <v>0.58073400000000008</v>
      </c>
      <c r="P129" s="13">
        <f t="shared" si="2"/>
        <v>129</v>
      </c>
      <c r="Q129" s="15">
        <f>1.01*L129</f>
        <v>0.58061668</v>
      </c>
      <c r="R129" s="13">
        <f>RANK(Q129,Q:Q,0)</f>
        <v>129</v>
      </c>
      <c r="S129" s="15">
        <f t="shared" si="3"/>
        <v>0.55169730000000006</v>
      </c>
      <c r="T129" s="13">
        <f>RANK(S129,S:S,0)</f>
        <v>129</v>
      </c>
      <c r="U129">
        <f>(((I129+K129+P129+R129+T129)/5))</f>
        <v>130.80000000000001</v>
      </c>
      <c r="V129">
        <f>IF(C129=1,(U129/L129),REF)</f>
        <v>227.53049395687358</v>
      </c>
      <c r="W129" s="13">
        <f>RANK(V129,V:V,1)</f>
        <v>129</v>
      </c>
      <c r="X129">
        <f>IF(A129=1,(U129/N129),REF)</f>
        <v>222.97988407773613</v>
      </c>
      <c r="Y129" s="13">
        <f>RANK(X129,X:X,1)</f>
        <v>129</v>
      </c>
      <c r="Z129" t="str">
        <f>D129</f>
        <v>George Washington</v>
      </c>
      <c r="AA129">
        <f>(N129*(($AI$2)/((V129)))^(1/10))</f>
        <v>0.35494024979717281</v>
      </c>
      <c r="AB129">
        <f>(N129*(($AH$2)/((X129)))^(1/8))</f>
        <v>0.3130462809166385</v>
      </c>
      <c r="AC129">
        <f>((AA129+AB129)/2)^(1/2.5)</f>
        <v>0.64490401970098044</v>
      </c>
      <c r="AD129" t="str">
        <f>Z129</f>
        <v>George Washington</v>
      </c>
      <c r="AE129" s="13">
        <f>RANK(AC129,AC:AC,0)</f>
        <v>128</v>
      </c>
    </row>
    <row r="130" spans="1:31" x14ac:dyDescent="0.25">
      <c r="A130">
        <v>1</v>
      </c>
      <c r="B130">
        <v>1</v>
      </c>
      <c r="C130">
        <v>1</v>
      </c>
      <c r="D130" t="s">
        <v>381</v>
      </c>
      <c r="E130">
        <v>71.101524351804699</v>
      </c>
      <c r="F130">
        <v>102.13560157647601</v>
      </c>
      <c r="G130">
        <v>97.004453563678496</v>
      </c>
      <c r="H130">
        <f>(F130-G130)/E130</f>
        <v>7.2166497969987212E-2</v>
      </c>
      <c r="I130" s="13">
        <f>RANK(H130,H:H,0)</f>
        <v>109</v>
      </c>
      <c r="J130">
        <f>(F130^2)*E130</f>
        <v>741708.42842945806</v>
      </c>
      <c r="K130" s="13">
        <f>RANK(J130,J:J,0)</f>
        <v>130</v>
      </c>
      <c r="L130">
        <f>N130*(0.98)</f>
        <v>0.57212399999999997</v>
      </c>
      <c r="M130" s="13">
        <f>RANK(L130,L:L,0)</f>
        <v>131</v>
      </c>
      <c r="N130">
        <v>0.58379999999999999</v>
      </c>
      <c r="O130" s="15">
        <f>(N130+L130)/2</f>
        <v>0.57796199999999998</v>
      </c>
      <c r="P130" s="13">
        <f t="shared" si="2"/>
        <v>131</v>
      </c>
      <c r="Q130" s="15">
        <f>1.01*L130</f>
        <v>0.57784523999999993</v>
      </c>
      <c r="R130" s="13">
        <f>RANK(Q130,Q:Q,0)</f>
        <v>131</v>
      </c>
      <c r="S130" s="15">
        <f t="shared" si="3"/>
        <v>0.54906389999999994</v>
      </c>
      <c r="T130" s="13">
        <f>RANK(S130,S:S,0)</f>
        <v>131</v>
      </c>
      <c r="U130">
        <f>(((I130+K130+P130+R130+T130)/5))</f>
        <v>126.4</v>
      </c>
      <c r="V130">
        <f>IF(C130=1,(U130/L130),REF)</f>
        <v>220.93112681866171</v>
      </c>
      <c r="W130" s="13">
        <f>RANK(V130,V:V,1)</f>
        <v>123</v>
      </c>
      <c r="X130">
        <f>IF(A130=1,(U130/N130),REF)</f>
        <v>216.51250428228846</v>
      </c>
      <c r="Y130" s="13">
        <f>RANK(X130,X:X,1)</f>
        <v>123</v>
      </c>
      <c r="Z130" t="str">
        <f>D130</f>
        <v>Yale</v>
      </c>
      <c r="AA130">
        <f>(N130*(($AI$2)/((V130)))^(1/10))</f>
        <v>0.35428727405707988</v>
      </c>
      <c r="AB130">
        <f>(N130*(($AH$2)/((X130)))^(1/8))</f>
        <v>0.31270038673956718</v>
      </c>
      <c r="AC130">
        <f>((AA130+AB130)/2)^(1/2.5)</f>
        <v>0.6445181050725024</v>
      </c>
      <c r="AD130" t="str">
        <f>Z130</f>
        <v>Yale</v>
      </c>
      <c r="AE130" s="13">
        <f>RANK(AC130,AC:AC,0)</f>
        <v>129</v>
      </c>
    </row>
    <row r="131" spans="1:31" x14ac:dyDescent="0.25">
      <c r="A131">
        <v>1</v>
      </c>
      <c r="B131">
        <v>1</v>
      </c>
      <c r="C131">
        <v>1</v>
      </c>
      <c r="D131" t="s">
        <v>164</v>
      </c>
      <c r="E131">
        <v>72.406919370304706</v>
      </c>
      <c r="F131">
        <v>102.881775123583</v>
      </c>
      <c r="G131">
        <v>101.046194494441</v>
      </c>
      <c r="H131">
        <f>(F131-G131)/E131</f>
        <v>2.5350900785523593E-2</v>
      </c>
      <c r="I131" s="13">
        <f>RANK(H131,H:H,0)</f>
        <v>141</v>
      </c>
      <c r="J131">
        <f>(F131^2)*E131</f>
        <v>766402.59802644141</v>
      </c>
      <c r="K131" s="13">
        <f>RANK(J131,J:J,0)</f>
        <v>102</v>
      </c>
      <c r="L131">
        <f>N131*(0.98)</f>
        <v>0.57104599999999994</v>
      </c>
      <c r="M131" s="13">
        <f>RANK(L131,L:L,0)</f>
        <v>132</v>
      </c>
      <c r="N131">
        <v>0.5827</v>
      </c>
      <c r="O131" s="15">
        <f>(N131+L131)/2</f>
        <v>0.57687299999999997</v>
      </c>
      <c r="P131" s="13">
        <f t="shared" ref="P131:P194" si="4">RANK(O131,O:O,0)</f>
        <v>132</v>
      </c>
      <c r="Q131" s="15">
        <f>1.01*L131</f>
        <v>0.57675645999999992</v>
      </c>
      <c r="R131" s="13">
        <f>RANK(Q131,Q:Q,0)</f>
        <v>132</v>
      </c>
      <c r="S131" s="15">
        <f t="shared" ref="S131:S194" si="5">0.95*O131</f>
        <v>0.54802934999999997</v>
      </c>
      <c r="T131" s="13">
        <f>RANK(S131,S:S,0)</f>
        <v>132</v>
      </c>
      <c r="U131">
        <f>(((I131+K131+P131+R131+T131)/5))</f>
        <v>127.8</v>
      </c>
      <c r="V131">
        <f>IF(C131=1,(U131/L131),REF)</f>
        <v>223.79983398885557</v>
      </c>
      <c r="W131" s="13">
        <f>RANK(V131,V:V,1)</f>
        <v>127</v>
      </c>
      <c r="X131">
        <f>IF(A131=1,(U131/N131),REF)</f>
        <v>219.32383730907841</v>
      </c>
      <c r="Y131" s="13">
        <f>RANK(X131,X:X,1)</f>
        <v>127</v>
      </c>
      <c r="Z131" t="str">
        <f>D131</f>
        <v>Lipscomb</v>
      </c>
      <c r="AA131">
        <f>(N131*(($AI$2)/((V131)))^(1/10))</f>
        <v>0.3531638112950175</v>
      </c>
      <c r="AB131">
        <f>(N131*(($AH$2)/((X131)))^(1/8))</f>
        <v>0.31160828007228786</v>
      </c>
      <c r="AC131">
        <f>((AA131+AB131)/2)^(1/2.5)</f>
        <v>0.64366087772922376</v>
      </c>
      <c r="AD131" t="str">
        <f>Z131</f>
        <v>Lipscomb</v>
      </c>
      <c r="AE131" s="13">
        <f>RANK(AC131,AC:AC,0)</f>
        <v>130</v>
      </c>
    </row>
    <row r="132" spans="1:31" x14ac:dyDescent="0.25">
      <c r="A132">
        <v>1</v>
      </c>
      <c r="B132">
        <v>1</v>
      </c>
      <c r="C132">
        <v>1</v>
      </c>
      <c r="D132" t="s">
        <v>23</v>
      </c>
      <c r="E132">
        <v>69.732954358011497</v>
      </c>
      <c r="F132">
        <v>101.26018031368299</v>
      </c>
      <c r="G132">
        <v>98.168149337024104</v>
      </c>
      <c r="H132">
        <f>(F132-G132)/E132</f>
        <v>4.4341029361588381E-2</v>
      </c>
      <c r="I132" s="13">
        <f>RANK(H132,H:H,0)</f>
        <v>129</v>
      </c>
      <c r="J132">
        <f>(F132^2)*E132</f>
        <v>715015.50256609591</v>
      </c>
      <c r="K132" s="13">
        <f>RANK(J132,J:J,0)</f>
        <v>158</v>
      </c>
      <c r="L132">
        <f>N132*(0.98)</f>
        <v>0.57369199999999998</v>
      </c>
      <c r="M132" s="13">
        <f>RANK(L132,L:L,0)</f>
        <v>130</v>
      </c>
      <c r="N132">
        <v>0.58540000000000003</v>
      </c>
      <c r="O132" s="15">
        <f>(N132+L132)/2</f>
        <v>0.57954600000000001</v>
      </c>
      <c r="P132" s="13">
        <f t="shared" si="4"/>
        <v>130</v>
      </c>
      <c r="Q132" s="15">
        <f>1.01*L132</f>
        <v>0.57942892000000001</v>
      </c>
      <c r="R132" s="13">
        <f>RANK(Q132,Q:Q,0)</f>
        <v>130</v>
      </c>
      <c r="S132" s="15">
        <f t="shared" si="5"/>
        <v>0.55056870000000002</v>
      </c>
      <c r="T132" s="13">
        <f>RANK(S132,S:S,0)</f>
        <v>130</v>
      </c>
      <c r="U132">
        <f>(((I132+K132+P132+R132+T132)/5))</f>
        <v>135.4</v>
      </c>
      <c r="V132">
        <f>IF(C132=1,(U132/L132),REF)</f>
        <v>236.01514401455836</v>
      </c>
      <c r="W132" s="13">
        <f>RANK(V132,V:V,1)</f>
        <v>133</v>
      </c>
      <c r="X132">
        <f>IF(A132=1,(U132/N132),REF)</f>
        <v>231.29484113426716</v>
      </c>
      <c r="Y132" s="13">
        <f>RANK(X132,X:X,1)</f>
        <v>133</v>
      </c>
      <c r="Z132" t="str">
        <f>D132</f>
        <v>Akron</v>
      </c>
      <c r="AA132">
        <f>(N132*(($AI$2)/((V132)))^(1/10))</f>
        <v>0.35291968585390499</v>
      </c>
      <c r="AB132">
        <f>(N132*(($AH$2)/((X132)))^(1/8))</f>
        <v>0.31097943876876011</v>
      </c>
      <c r="AC132">
        <f>((AA132+AB132)/2)^(1/2.5)</f>
        <v>0.64332264688921836</v>
      </c>
      <c r="AD132" t="str">
        <f>Z132</f>
        <v>Akron</v>
      </c>
      <c r="AE132" s="13">
        <f>RANK(AC132,AC:AC,0)</f>
        <v>131</v>
      </c>
    </row>
    <row r="133" spans="1:31" x14ac:dyDescent="0.25">
      <c r="A133">
        <v>1</v>
      </c>
      <c r="B133">
        <v>1</v>
      </c>
      <c r="C133">
        <v>1</v>
      </c>
      <c r="D133" t="s">
        <v>353</v>
      </c>
      <c r="E133">
        <v>71.002543031376604</v>
      </c>
      <c r="F133">
        <v>96.960833647779197</v>
      </c>
      <c r="G133">
        <v>97.630016195296307</v>
      </c>
      <c r="H133">
        <f>(F133-G133)/E133</f>
        <v>-9.4247687328803537E-3</v>
      </c>
      <c r="I133" s="13">
        <f>RANK(H133,H:H,0)</f>
        <v>171</v>
      </c>
      <c r="J133">
        <f>(F133^2)*E133</f>
        <v>667523.53964221256</v>
      </c>
      <c r="K133" s="13">
        <f>RANK(J133,J:J,0)</f>
        <v>233</v>
      </c>
      <c r="L133">
        <f>N133*(0.98)</f>
        <v>0.57545600000000008</v>
      </c>
      <c r="M133" s="13">
        <f>RANK(L133,L:L,0)</f>
        <v>127</v>
      </c>
      <c r="N133">
        <v>0.58720000000000006</v>
      </c>
      <c r="O133" s="15">
        <f>(N133+L133)/2</f>
        <v>0.58132800000000007</v>
      </c>
      <c r="P133" s="13">
        <f t="shared" si="4"/>
        <v>127</v>
      </c>
      <c r="Q133" s="15">
        <f>1.01*L133</f>
        <v>0.58121056000000004</v>
      </c>
      <c r="R133" s="13">
        <f>RANK(Q133,Q:Q,0)</f>
        <v>127</v>
      </c>
      <c r="S133" s="15">
        <f t="shared" si="5"/>
        <v>0.55226160000000002</v>
      </c>
      <c r="T133" s="13">
        <f>RANK(S133,S:S,0)</f>
        <v>127</v>
      </c>
      <c r="U133">
        <f>(((I133+K133+P133+R133+T133)/5))</f>
        <v>157</v>
      </c>
      <c r="V133">
        <f>IF(C133=1,(U133/L133),REF)</f>
        <v>272.82711449702492</v>
      </c>
      <c r="W133" s="13">
        <f>RANK(V133,V:V,1)</f>
        <v>147</v>
      </c>
      <c r="X133">
        <f>IF(A133=1,(U133/N133),REF)</f>
        <v>267.37057220708442</v>
      </c>
      <c r="Y133" s="13">
        <f>RANK(X133,X:X,1)</f>
        <v>147</v>
      </c>
      <c r="Z133" t="str">
        <f>D133</f>
        <v>UTEP</v>
      </c>
      <c r="AA133">
        <f>(N133*(($AI$2)/((V133)))^(1/10))</f>
        <v>0.34891082754211361</v>
      </c>
      <c r="AB133">
        <f>(N133*(($AH$2)/((X133)))^(1/8))</f>
        <v>0.30633494873631495</v>
      </c>
      <c r="AC133">
        <f>((AA133+AB133)/2)^(1/2.5)</f>
        <v>0.63995537902554833</v>
      </c>
      <c r="AD133" t="str">
        <f>Z133</f>
        <v>UTEP</v>
      </c>
      <c r="AE133" s="13">
        <f>RANK(AC133,AC:AC,0)</f>
        <v>132</v>
      </c>
    </row>
    <row r="134" spans="1:31" x14ac:dyDescent="0.25">
      <c r="A134">
        <v>1</v>
      </c>
      <c r="B134">
        <v>1</v>
      </c>
      <c r="C134">
        <v>1</v>
      </c>
      <c r="D134" t="s">
        <v>329</v>
      </c>
      <c r="E134">
        <v>69.511758977667398</v>
      </c>
      <c r="F134">
        <v>100.266671330837</v>
      </c>
      <c r="G134">
        <v>99.403418481952301</v>
      </c>
      <c r="H134">
        <f>(F134-G134)/E134</f>
        <v>1.2418803114477982E-2</v>
      </c>
      <c r="I134" s="13">
        <f>RANK(H134,H:H,0)</f>
        <v>151</v>
      </c>
      <c r="J134">
        <f>(F134^2)*E134</f>
        <v>698829.89166308532</v>
      </c>
      <c r="K134" s="13">
        <f>RANK(J134,J:J,0)</f>
        <v>177</v>
      </c>
      <c r="L134">
        <f>N134*(0.98)</f>
        <v>0.57035999999999998</v>
      </c>
      <c r="M134" s="13">
        <f>RANK(L134,L:L,0)</f>
        <v>133</v>
      </c>
      <c r="N134">
        <v>0.58199999999999996</v>
      </c>
      <c r="O134" s="15">
        <f>(N134+L134)/2</f>
        <v>0.57617999999999991</v>
      </c>
      <c r="P134" s="13">
        <f t="shared" si="4"/>
        <v>133</v>
      </c>
      <c r="Q134" s="15">
        <f>1.01*L134</f>
        <v>0.57606360000000001</v>
      </c>
      <c r="R134" s="13">
        <f>RANK(Q134,Q:Q,0)</f>
        <v>133</v>
      </c>
      <c r="S134" s="15">
        <f t="shared" si="5"/>
        <v>0.54737099999999994</v>
      </c>
      <c r="T134" s="13">
        <f>RANK(S134,S:S,0)</f>
        <v>133</v>
      </c>
      <c r="U134">
        <f>(((I134+K134+P134+R134+T134)/5))</f>
        <v>145.4</v>
      </c>
      <c r="V134">
        <f>IF(C134=1,(U134/L134),REF)</f>
        <v>254.92671295322253</v>
      </c>
      <c r="W134" s="13">
        <f>RANK(V134,V:V,1)</f>
        <v>140</v>
      </c>
      <c r="X134">
        <f>IF(A134=1,(U134/N134),REF)</f>
        <v>249.82817869415811</v>
      </c>
      <c r="Y134" s="13">
        <f>RANK(X134,X:X,1)</f>
        <v>140</v>
      </c>
      <c r="Z134" t="str">
        <f>D134</f>
        <v>Tulsa</v>
      </c>
      <c r="AA134">
        <f>(N134*(($AI$2)/((V134)))^(1/10))</f>
        <v>0.34817581669389835</v>
      </c>
      <c r="AB134">
        <f>(N134*(($AH$2)/((X134)))^(1/8))</f>
        <v>0.30620868719070576</v>
      </c>
      <c r="AC134">
        <f>((AA134+AB134)/2)^(1/2.5)</f>
        <v>0.63961877653668142</v>
      </c>
      <c r="AD134" t="str">
        <f>Z134</f>
        <v>Tulsa</v>
      </c>
      <c r="AE134" s="13">
        <f>RANK(AC134,AC:AC,0)</f>
        <v>133</v>
      </c>
    </row>
    <row r="135" spans="1:31" x14ac:dyDescent="0.25">
      <c r="A135">
        <v>1</v>
      </c>
      <c r="B135">
        <v>1</v>
      </c>
      <c r="C135">
        <v>1</v>
      </c>
      <c r="D135" t="s">
        <v>207</v>
      </c>
      <c r="E135">
        <v>73.266515640498795</v>
      </c>
      <c r="F135">
        <v>102.774256692592</v>
      </c>
      <c r="G135">
        <v>98.3614091753183</v>
      </c>
      <c r="H135">
        <f>(F135-G135)/E135</f>
        <v>6.0230072069026558E-2</v>
      </c>
      <c r="I135" s="13">
        <f>RANK(H135,H:H,0)</f>
        <v>114</v>
      </c>
      <c r="J135">
        <f>(F135^2)*E135</f>
        <v>773881.07642871409</v>
      </c>
      <c r="K135" s="13">
        <f>RANK(J135,J:J,0)</f>
        <v>95</v>
      </c>
      <c r="L135">
        <f>N135*(0.98)</f>
        <v>0.55899200000000004</v>
      </c>
      <c r="M135" s="13">
        <f>RANK(L135,L:L,0)</f>
        <v>138</v>
      </c>
      <c r="N135">
        <v>0.57040000000000002</v>
      </c>
      <c r="O135" s="15">
        <f>(N135+L135)/2</f>
        <v>0.56469600000000009</v>
      </c>
      <c r="P135" s="13">
        <f t="shared" si="4"/>
        <v>138</v>
      </c>
      <c r="Q135" s="15">
        <f>1.01*L135</f>
        <v>0.56458192000000007</v>
      </c>
      <c r="R135" s="13">
        <f>RANK(Q135,Q:Q,0)</f>
        <v>138</v>
      </c>
      <c r="S135" s="15">
        <f t="shared" si="5"/>
        <v>0.53646120000000008</v>
      </c>
      <c r="T135" s="13">
        <f>RANK(S135,S:S,0)</f>
        <v>138</v>
      </c>
      <c r="U135">
        <f>(((I135+K135+P135+R135+T135)/5))</f>
        <v>124.6</v>
      </c>
      <c r="V135">
        <f>IF(C135=1,(U135/L135),REF)</f>
        <v>222.9012221999599</v>
      </c>
      <c r="W135" s="13">
        <f>RANK(V135,V:V,1)</f>
        <v>126</v>
      </c>
      <c r="X135">
        <f>IF(A135=1,(U135/N135),REF)</f>
        <v>218.44319775596071</v>
      </c>
      <c r="Y135" s="13">
        <f>RANK(X135,X:X,1)</f>
        <v>126</v>
      </c>
      <c r="Z135" t="str">
        <f>D135</f>
        <v>Murray St.</v>
      </c>
      <c r="AA135">
        <f>(N135*(($AI$2)/((V135)))^(1/10))</f>
        <v>0.34584812443007201</v>
      </c>
      <c r="AB135">
        <f>(N135*(($AH$2)/((X135)))^(1/8))</f>
        <v>0.3051840989640503</v>
      </c>
      <c r="AC135">
        <f>((AA135+AB135)/2)^(1/2.5)</f>
        <v>0.6383061012945348</v>
      </c>
      <c r="AD135" t="str">
        <f>Z135</f>
        <v>Murray St.</v>
      </c>
      <c r="AE135" s="13">
        <f>RANK(AC135,AC:AC,0)</f>
        <v>134</v>
      </c>
    </row>
    <row r="136" spans="1:31" x14ac:dyDescent="0.25">
      <c r="A136">
        <v>1</v>
      </c>
      <c r="B136">
        <v>1</v>
      </c>
      <c r="C136">
        <v>1</v>
      </c>
      <c r="D136" t="s">
        <v>301</v>
      </c>
      <c r="E136">
        <v>71.419797812470406</v>
      </c>
      <c r="F136">
        <v>101.98712251056401</v>
      </c>
      <c r="G136">
        <v>98.336999236272604</v>
      </c>
      <c r="H136">
        <f>(F136-G136)/E136</f>
        <v>5.11080034681093E-2</v>
      </c>
      <c r="I136" s="13">
        <f>RANK(H136,H:H,0)</f>
        <v>122</v>
      </c>
      <c r="J136">
        <f>(F136^2)*E136</f>
        <v>742863.96791533066</v>
      </c>
      <c r="K136" s="13">
        <f>RANK(J136,J:J,0)</f>
        <v>128</v>
      </c>
      <c r="L136">
        <f>N136*(0.98)</f>
        <v>0.56095200000000001</v>
      </c>
      <c r="M136" s="13">
        <f>RANK(L136,L:L,0)</f>
        <v>135</v>
      </c>
      <c r="N136">
        <v>0.57240000000000002</v>
      </c>
      <c r="O136" s="15">
        <f>(N136+L136)/2</f>
        <v>0.56667599999999996</v>
      </c>
      <c r="P136" s="13">
        <f t="shared" si="4"/>
        <v>135</v>
      </c>
      <c r="Q136" s="15">
        <f>1.01*L136</f>
        <v>0.56656152000000004</v>
      </c>
      <c r="R136" s="13">
        <f>RANK(Q136,Q:Q,0)</f>
        <v>135</v>
      </c>
      <c r="S136" s="15">
        <f t="shared" si="5"/>
        <v>0.53834219999999988</v>
      </c>
      <c r="T136" s="13">
        <f>RANK(S136,S:S,0)</f>
        <v>135</v>
      </c>
      <c r="U136">
        <f>(((I136+K136+P136+R136+T136)/5))</f>
        <v>131</v>
      </c>
      <c r="V136">
        <f>IF(C136=1,(U136/L136),REF)</f>
        <v>233.53156776337369</v>
      </c>
      <c r="W136" s="13">
        <f>RANK(V136,V:V,1)</f>
        <v>132</v>
      </c>
      <c r="X136">
        <f>IF(A136=1,(U136/N136),REF)</f>
        <v>228.8609364081062</v>
      </c>
      <c r="Y136" s="13">
        <f>RANK(X136,X:X,1)</f>
        <v>132</v>
      </c>
      <c r="Z136" t="str">
        <f>D136</f>
        <v>St. Bonaventure</v>
      </c>
      <c r="AA136">
        <f>(N136*(($AI$2)/((V136)))^(1/10))</f>
        <v>0.34544763083580304</v>
      </c>
      <c r="AB136">
        <f>(N136*(($AH$2)/((X136)))^(1/8))</f>
        <v>0.30447586075172289</v>
      </c>
      <c r="AC136">
        <f>((AA136+AB136)/2)^(1/2.5)</f>
        <v>0.6378710554352548</v>
      </c>
      <c r="AD136" t="str">
        <f>Z136</f>
        <v>St. Bonaventure</v>
      </c>
      <c r="AE136" s="13">
        <f>RANK(AC136,AC:AC,0)</f>
        <v>135</v>
      </c>
    </row>
    <row r="137" spans="1:31" x14ac:dyDescent="0.25">
      <c r="A137">
        <v>1</v>
      </c>
      <c r="B137">
        <v>1</v>
      </c>
      <c r="C137">
        <v>1</v>
      </c>
      <c r="D137" t="s">
        <v>347</v>
      </c>
      <c r="E137">
        <v>74.929985916399403</v>
      </c>
      <c r="F137">
        <v>100.85885937090499</v>
      </c>
      <c r="G137">
        <v>99.920417661019599</v>
      </c>
      <c r="H137">
        <f>(F137-G137)/E137</f>
        <v>1.2524247781554776E-2</v>
      </c>
      <c r="I137" s="13">
        <f>RANK(H137,H:H,0)</f>
        <v>150</v>
      </c>
      <c r="J137">
        <f>(F137^2)*E137</f>
        <v>762225.99458848627</v>
      </c>
      <c r="K137" s="13">
        <f>RANK(J137,J:J,0)</f>
        <v>108</v>
      </c>
      <c r="L137">
        <f>N137*(0.98)</f>
        <v>0.5604619999999999</v>
      </c>
      <c r="M137" s="13">
        <f>RANK(L137,L:L,0)</f>
        <v>136</v>
      </c>
      <c r="N137">
        <v>0.57189999999999996</v>
      </c>
      <c r="O137" s="15">
        <f>(N137+L137)/2</f>
        <v>0.56618099999999993</v>
      </c>
      <c r="P137" s="13">
        <f t="shared" si="4"/>
        <v>136</v>
      </c>
      <c r="Q137" s="15">
        <f>1.01*L137</f>
        <v>0.56606661999999985</v>
      </c>
      <c r="R137" s="13">
        <f>RANK(Q137,Q:Q,0)</f>
        <v>136</v>
      </c>
      <c r="S137" s="15">
        <f t="shared" si="5"/>
        <v>0.53787194999999988</v>
      </c>
      <c r="T137" s="13">
        <f>RANK(S137,S:S,0)</f>
        <v>136</v>
      </c>
      <c r="U137">
        <f>(((I137+K137+P137+R137+T137)/5))</f>
        <v>133.19999999999999</v>
      </c>
      <c r="V137">
        <f>IF(C137=1,(U137/L137),REF)</f>
        <v>237.6610724723532</v>
      </c>
      <c r="W137" s="13">
        <f>RANK(V137,V:V,1)</f>
        <v>134</v>
      </c>
      <c r="X137">
        <f>IF(A137=1,(U137/N137),REF)</f>
        <v>232.9078510229061</v>
      </c>
      <c r="Y137" s="13">
        <f>RANK(X137,X:X,1)</f>
        <v>134</v>
      </c>
      <c r="Z137" t="str">
        <f>D137</f>
        <v>UT Arlington</v>
      </c>
      <c r="AA137">
        <f>(N137*(($AI$2)/((V137)))^(1/10))</f>
        <v>0.34454142390693104</v>
      </c>
      <c r="AB137">
        <f>(N137*(($AH$2)/((X137)))^(1/8))</f>
        <v>0.30354408968903218</v>
      </c>
      <c r="AC137">
        <f>((AA137+AB137)/2)^(1/2.5)</f>
        <v>0.63714888482001675</v>
      </c>
      <c r="AD137" t="str">
        <f>Z137</f>
        <v>UT Arlington</v>
      </c>
      <c r="AE137" s="13">
        <f>RANK(AC137,AC:AC,0)</f>
        <v>136</v>
      </c>
    </row>
    <row r="138" spans="1:31" x14ac:dyDescent="0.25">
      <c r="A138">
        <v>1</v>
      </c>
      <c r="B138">
        <v>1</v>
      </c>
      <c r="C138">
        <v>1</v>
      </c>
      <c r="D138" t="s">
        <v>297</v>
      </c>
      <c r="E138">
        <v>70.653637940522302</v>
      </c>
      <c r="F138">
        <v>99.443133416812501</v>
      </c>
      <c r="G138">
        <v>98.178944989151901</v>
      </c>
      <c r="H138">
        <f>(F138-G138)/E138</f>
        <v>1.7892757747659353E-2</v>
      </c>
      <c r="I138" s="13">
        <f>RANK(H138,H:H,0)</f>
        <v>146</v>
      </c>
      <c r="J138">
        <f>(F138^2)*E138</f>
        <v>698689.35913606605</v>
      </c>
      <c r="K138" s="13">
        <f>RANK(J138,J:J,0)</f>
        <v>178</v>
      </c>
      <c r="L138">
        <f>N138*(0.98)</f>
        <v>0.56320599999999998</v>
      </c>
      <c r="M138" s="13">
        <f>RANK(L138,L:L,0)</f>
        <v>134</v>
      </c>
      <c r="N138">
        <v>0.57469999999999999</v>
      </c>
      <c r="O138" s="15">
        <f>(N138+L138)/2</f>
        <v>0.56895300000000004</v>
      </c>
      <c r="P138" s="13">
        <f t="shared" si="4"/>
        <v>134</v>
      </c>
      <c r="Q138" s="15">
        <f>1.01*L138</f>
        <v>0.56883806000000003</v>
      </c>
      <c r="R138" s="13">
        <f>RANK(Q138,Q:Q,0)</f>
        <v>134</v>
      </c>
      <c r="S138" s="15">
        <f t="shared" si="5"/>
        <v>0.54050535</v>
      </c>
      <c r="T138" s="13">
        <f>RANK(S138,S:S,0)</f>
        <v>134</v>
      </c>
      <c r="U138">
        <f>(((I138+K138+P138+R138+T138)/5))</f>
        <v>145.19999999999999</v>
      </c>
      <c r="V138">
        <f>IF(C138=1,(U138/L138),REF)</f>
        <v>257.8097534472289</v>
      </c>
      <c r="W138" s="13">
        <f>RANK(V138,V:V,1)</f>
        <v>143</v>
      </c>
      <c r="X138">
        <f>IF(A138=1,(U138/N138),REF)</f>
        <v>252.65355837828432</v>
      </c>
      <c r="Y138" s="13">
        <f>RANK(X138,X:X,1)</f>
        <v>143</v>
      </c>
      <c r="Z138" t="str">
        <f>D138</f>
        <v>Southern Illinois</v>
      </c>
      <c r="AA138">
        <f>(N138*(($AI$2)/((V138)))^(1/10))</f>
        <v>0.34342223928568361</v>
      </c>
      <c r="AB138">
        <f>(N138*(($AH$2)/((X138)))^(1/8))</f>
        <v>0.30194317702763374</v>
      </c>
      <c r="AC138">
        <f>((AA138+AB138)/2)^(1/2.5)</f>
        <v>0.63607785697996366</v>
      </c>
      <c r="AD138" t="str">
        <f>Z138</f>
        <v>Southern Illinois</v>
      </c>
      <c r="AE138" s="13">
        <f>RANK(AC138,AC:AC,0)</f>
        <v>137</v>
      </c>
    </row>
    <row r="139" spans="1:31" x14ac:dyDescent="0.25">
      <c r="A139">
        <v>1</v>
      </c>
      <c r="B139">
        <v>1</v>
      </c>
      <c r="C139">
        <v>1</v>
      </c>
      <c r="D139" t="s">
        <v>312</v>
      </c>
      <c r="E139">
        <v>72.297938725329601</v>
      </c>
      <c r="F139">
        <v>102.0342614914</v>
      </c>
      <c r="G139">
        <v>99.949753256180998</v>
      </c>
      <c r="H139">
        <f>(F139-G139)/E139</f>
        <v>2.8832194554513583E-2</v>
      </c>
      <c r="I139" s="13">
        <f>RANK(H139,H:H,0)</f>
        <v>139</v>
      </c>
      <c r="J139">
        <f>(F139^2)*E139</f>
        <v>752693.15454724827</v>
      </c>
      <c r="K139" s="13">
        <f>RANK(J139,J:J,0)</f>
        <v>121</v>
      </c>
      <c r="L139">
        <f>N139*(0.98)</f>
        <v>0.55781599999999998</v>
      </c>
      <c r="M139" s="13">
        <f>RANK(L139,L:L,0)</f>
        <v>139</v>
      </c>
      <c r="N139">
        <v>0.56920000000000004</v>
      </c>
      <c r="O139" s="15">
        <f>(N139+L139)/2</f>
        <v>0.56350800000000001</v>
      </c>
      <c r="P139" s="13">
        <f t="shared" si="4"/>
        <v>139</v>
      </c>
      <c r="Q139" s="15">
        <f>1.01*L139</f>
        <v>0.56339415999999998</v>
      </c>
      <c r="R139" s="13">
        <f>RANK(Q139,Q:Q,0)</f>
        <v>139</v>
      </c>
      <c r="S139" s="15">
        <f t="shared" si="5"/>
        <v>0.53533259999999994</v>
      </c>
      <c r="T139" s="13">
        <f>RANK(S139,S:S,0)</f>
        <v>139</v>
      </c>
      <c r="U139">
        <f>(((I139+K139+P139+R139+T139)/5))</f>
        <v>135.4</v>
      </c>
      <c r="V139">
        <f>IF(C139=1,(U139/L139),REF)</f>
        <v>242.73237053078435</v>
      </c>
      <c r="W139" s="13">
        <f>RANK(V139,V:V,1)</f>
        <v>135</v>
      </c>
      <c r="X139">
        <f>IF(A139=1,(U139/N139),REF)</f>
        <v>237.87772312016864</v>
      </c>
      <c r="Y139" s="13">
        <f>RANK(X139,X:X,1)</f>
        <v>135</v>
      </c>
      <c r="Z139" t="str">
        <f>D139</f>
        <v>Temple</v>
      </c>
      <c r="AA139">
        <f>(N139*(($AI$2)/((V139)))^(1/10))</f>
        <v>0.34219154499780358</v>
      </c>
      <c r="AB139">
        <f>(N139*(($AH$2)/((X139)))^(1/8))</f>
        <v>0.30131473514343132</v>
      </c>
      <c r="AC139">
        <f>((AA139+AB139)/2)^(1/2.5)</f>
        <v>0.63534427015355333</v>
      </c>
      <c r="AD139" t="str">
        <f>Z139</f>
        <v>Temple</v>
      </c>
      <c r="AE139" s="13">
        <f>RANK(AC139,AC:AC,0)</f>
        <v>138</v>
      </c>
    </row>
    <row r="140" spans="1:31" x14ac:dyDescent="0.25">
      <c r="A140">
        <v>1</v>
      </c>
      <c r="B140">
        <v>1</v>
      </c>
      <c r="C140">
        <v>1</v>
      </c>
      <c r="D140" t="s">
        <v>283</v>
      </c>
      <c r="E140">
        <v>71.368539178171602</v>
      </c>
      <c r="F140">
        <v>98.931350913311803</v>
      </c>
      <c r="G140">
        <v>95.053151956719603</v>
      </c>
      <c r="H140">
        <f>(F140-G140)/E140</f>
        <v>5.4340455910275455E-2</v>
      </c>
      <c r="I140" s="13">
        <f>RANK(H140,H:H,0)</f>
        <v>118</v>
      </c>
      <c r="J140">
        <f>(F140^2)*E140</f>
        <v>698513.31058706297</v>
      </c>
      <c r="K140" s="13">
        <f>RANK(J140,J:J,0)</f>
        <v>180</v>
      </c>
      <c r="L140">
        <f>N140*(0.98)</f>
        <v>0.56026599999999993</v>
      </c>
      <c r="M140" s="13">
        <f>RANK(L140,L:L,0)</f>
        <v>137</v>
      </c>
      <c r="N140">
        <v>0.57169999999999999</v>
      </c>
      <c r="O140" s="15">
        <f>(N140+L140)/2</f>
        <v>0.5659829999999999</v>
      </c>
      <c r="P140" s="13">
        <f t="shared" si="4"/>
        <v>137</v>
      </c>
      <c r="Q140" s="15">
        <f>1.01*L140</f>
        <v>0.56586865999999991</v>
      </c>
      <c r="R140" s="13">
        <f>RANK(Q140,Q:Q,0)</f>
        <v>137</v>
      </c>
      <c r="S140" s="15">
        <f t="shared" si="5"/>
        <v>0.53768384999999985</v>
      </c>
      <c r="T140" s="13">
        <f>RANK(S140,S:S,0)</f>
        <v>137</v>
      </c>
      <c r="U140">
        <f>(((I140+K140+P140+R140+T140)/5))</f>
        <v>141.80000000000001</v>
      </c>
      <c r="V140">
        <f>IF(C140=1,(U140/L140),REF)</f>
        <v>253.09406603292013</v>
      </c>
      <c r="W140" s="13">
        <f>RANK(V140,V:V,1)</f>
        <v>138</v>
      </c>
      <c r="X140">
        <f>IF(A140=1,(U140/N140),REF)</f>
        <v>248.03218471226171</v>
      </c>
      <c r="Y140" s="13">
        <f>RANK(X140,X:X,1)</f>
        <v>138</v>
      </c>
      <c r="Z140" t="str">
        <f>D140</f>
        <v>Seattle</v>
      </c>
      <c r="AA140">
        <f>(N140*(($AI$2)/((V140)))^(1/10))</f>
        <v>0.34226079032085777</v>
      </c>
      <c r="AB140">
        <f>(N140*(($AH$2)/((X140)))^(1/8))</f>
        <v>0.30106092247597033</v>
      </c>
      <c r="AC140">
        <f>((AA140+AB140)/2)^(1/2.5)</f>
        <v>0.63527137333821548</v>
      </c>
      <c r="AD140" t="str">
        <f>Z140</f>
        <v>Seattle</v>
      </c>
      <c r="AE140" s="13">
        <f>RANK(AC140,AC:AC,0)</f>
        <v>139</v>
      </c>
    </row>
    <row r="141" spans="1:31" x14ac:dyDescent="0.25">
      <c r="A141">
        <v>1</v>
      </c>
      <c r="B141">
        <v>1</v>
      </c>
      <c r="C141">
        <v>1</v>
      </c>
      <c r="D141" t="s">
        <v>246</v>
      </c>
      <c r="E141">
        <v>71.787942042720701</v>
      </c>
      <c r="F141">
        <v>100.54550138902999</v>
      </c>
      <c r="G141">
        <v>98.866709269587503</v>
      </c>
      <c r="H141">
        <f>(F141-G141)/E141</f>
        <v>2.3385433147581371E-2</v>
      </c>
      <c r="I141" s="13">
        <f>RANK(H141,H:H,0)</f>
        <v>144</v>
      </c>
      <c r="J141">
        <f>(F141^2)*E141</f>
        <v>725732.86691183934</v>
      </c>
      <c r="K141" s="13">
        <f>RANK(J141,J:J,0)</f>
        <v>144</v>
      </c>
      <c r="L141">
        <f>N141*(0.98)</f>
        <v>0.55389600000000005</v>
      </c>
      <c r="M141" s="13">
        <f>RANK(L141,L:L,0)</f>
        <v>140</v>
      </c>
      <c r="N141">
        <v>0.56520000000000004</v>
      </c>
      <c r="O141" s="15">
        <f>(N141+L141)/2</f>
        <v>0.55954800000000005</v>
      </c>
      <c r="P141" s="13">
        <f t="shared" si="4"/>
        <v>140</v>
      </c>
      <c r="Q141" s="15">
        <f>1.01*L141</f>
        <v>0.55943496000000004</v>
      </c>
      <c r="R141" s="13">
        <f>RANK(Q141,Q:Q,0)</f>
        <v>140</v>
      </c>
      <c r="S141" s="15">
        <f t="shared" si="5"/>
        <v>0.5315706</v>
      </c>
      <c r="T141" s="13">
        <f>RANK(S141,S:S,0)</f>
        <v>140</v>
      </c>
      <c r="U141">
        <f>(((I141+K141+P141+R141+T141)/5))</f>
        <v>141.6</v>
      </c>
      <c r="V141">
        <f>IF(C141=1,(U141/L141),REF)</f>
        <v>255.64365873738026</v>
      </c>
      <c r="W141" s="13">
        <f>RANK(V141,V:V,1)</f>
        <v>141</v>
      </c>
      <c r="X141">
        <f>IF(A141=1,(U141/N141),REF)</f>
        <v>250.53078556263267</v>
      </c>
      <c r="Y141" s="13">
        <f>RANK(X141,X:X,1)</f>
        <v>141</v>
      </c>
      <c r="Z141" t="str">
        <f>D141</f>
        <v>Oregon St.</v>
      </c>
      <c r="AA141">
        <f>(N141*(($AI$2)/((V141)))^(1/10))</f>
        <v>0.33803043450689241</v>
      </c>
      <c r="AB141">
        <f>(N141*(($AH$2)/((X141)))^(1/8))</f>
        <v>0.29726529975106397</v>
      </c>
      <c r="AC141">
        <f>((AA141+AB141)/2)^(1/2.5)</f>
        <v>0.63208921088736325</v>
      </c>
      <c r="AD141" t="str">
        <f>Z141</f>
        <v>Oregon St.</v>
      </c>
      <c r="AE141" s="13">
        <f>RANK(AC141,AC:AC,0)</f>
        <v>140</v>
      </c>
    </row>
    <row r="142" spans="1:31" x14ac:dyDescent="0.25">
      <c r="A142">
        <v>1</v>
      </c>
      <c r="B142">
        <v>1</v>
      </c>
      <c r="C142">
        <v>1</v>
      </c>
      <c r="D142" t="s">
        <v>174</v>
      </c>
      <c r="E142">
        <v>69.570236442444795</v>
      </c>
      <c r="F142">
        <v>104.7794819539</v>
      </c>
      <c r="G142">
        <v>101.749916663498</v>
      </c>
      <c r="H142">
        <f>(F142-G142)/E142</f>
        <v>4.3546859193275174E-2</v>
      </c>
      <c r="I142" s="13">
        <f>RANK(H142,H:H,0)</f>
        <v>130</v>
      </c>
      <c r="J142">
        <f>(F142^2)*E142</f>
        <v>763793.52640645718</v>
      </c>
      <c r="K142" s="13">
        <f>RANK(J142,J:J,0)</f>
        <v>104</v>
      </c>
      <c r="L142">
        <f>N142*(0.98)</f>
        <v>0.53958799999999996</v>
      </c>
      <c r="M142" s="13">
        <f>RANK(L142,L:L,0)</f>
        <v>144</v>
      </c>
      <c r="N142">
        <v>0.55059999999999998</v>
      </c>
      <c r="O142" s="15">
        <f>(N142+L142)/2</f>
        <v>0.54509399999999997</v>
      </c>
      <c r="P142" s="13">
        <f t="shared" si="4"/>
        <v>144</v>
      </c>
      <c r="Q142" s="15">
        <f>1.01*L142</f>
        <v>0.54498387999999998</v>
      </c>
      <c r="R142" s="13">
        <f>RANK(Q142,Q:Q,0)</f>
        <v>144</v>
      </c>
      <c r="S142" s="15">
        <f t="shared" si="5"/>
        <v>0.51783929999999989</v>
      </c>
      <c r="T142" s="13">
        <f>RANK(S142,S:S,0)</f>
        <v>144</v>
      </c>
      <c r="U142">
        <f>(((I142+K142+P142+R142+T142)/5))</f>
        <v>133.19999999999999</v>
      </c>
      <c r="V142">
        <f>IF(C142=1,(U142/L142),REF)</f>
        <v>246.8550078949124</v>
      </c>
      <c r="W142" s="13">
        <f>RANK(V142,V:V,1)</f>
        <v>137</v>
      </c>
      <c r="X142">
        <f>IF(A142=1,(U142/N142),REF)</f>
        <v>241.91790773701416</v>
      </c>
      <c r="Y142" s="13">
        <f>RANK(X142,X:X,1)</f>
        <v>137</v>
      </c>
      <c r="Z142" t="str">
        <f>D142</f>
        <v>Loyola Marymount</v>
      </c>
      <c r="AA142">
        <f>(N142*(($AI$2)/((V142)))^(1/10))</f>
        <v>0.33045259431894575</v>
      </c>
      <c r="AB142">
        <f>(N142*(($AH$2)/((X142)))^(1/8))</f>
        <v>0.29085558361933461</v>
      </c>
      <c r="AC142">
        <f>((AA142+AB142)/2)^(1/2.5)</f>
        <v>0.62648522020733532</v>
      </c>
      <c r="AD142" t="str">
        <f>Z142</f>
        <v>Loyola Marymount</v>
      </c>
      <c r="AE142" s="13">
        <f>RANK(AC142,AC:AC,0)</f>
        <v>141</v>
      </c>
    </row>
    <row r="143" spans="1:31" x14ac:dyDescent="0.25">
      <c r="A143">
        <v>1</v>
      </c>
      <c r="B143">
        <v>1</v>
      </c>
      <c r="C143">
        <v>1</v>
      </c>
      <c r="D143" t="s">
        <v>341</v>
      </c>
      <c r="E143">
        <v>72.3867901947104</v>
      </c>
      <c r="F143">
        <v>101.10698691635</v>
      </c>
      <c r="G143">
        <v>103.881302928342</v>
      </c>
      <c r="H143">
        <f>(F143-G143)/E143</f>
        <v>-3.8326274787561031E-2</v>
      </c>
      <c r="I143" s="13">
        <f>RANK(H143,H:H,0)</f>
        <v>191</v>
      </c>
      <c r="J143">
        <f>(F143^2)*E143</f>
        <v>739982.85210235429</v>
      </c>
      <c r="K143" s="13">
        <f>RANK(J143,J:J,0)</f>
        <v>132</v>
      </c>
      <c r="L143">
        <f>N143*(0.98)</f>
        <v>0.54331200000000002</v>
      </c>
      <c r="M143" s="13">
        <f>RANK(L143,L:L,0)</f>
        <v>141</v>
      </c>
      <c r="N143">
        <v>0.5544</v>
      </c>
      <c r="O143" s="15">
        <f>(N143+L143)/2</f>
        <v>0.54885600000000001</v>
      </c>
      <c r="P143" s="13">
        <f t="shared" si="4"/>
        <v>141</v>
      </c>
      <c r="Q143" s="15">
        <f>1.01*L143</f>
        <v>0.54874511999999998</v>
      </c>
      <c r="R143" s="13">
        <f>RANK(Q143,Q:Q,0)</f>
        <v>141</v>
      </c>
      <c r="S143" s="15">
        <f t="shared" si="5"/>
        <v>0.52141320000000002</v>
      </c>
      <c r="T143" s="13">
        <f>RANK(S143,S:S,0)</f>
        <v>141</v>
      </c>
      <c r="U143">
        <f>(((I143+K143+P143+R143+T143)/5))</f>
        <v>149.19999999999999</v>
      </c>
      <c r="V143">
        <f>IF(C143=1,(U143/L143),REF)</f>
        <v>274.61200930588683</v>
      </c>
      <c r="W143" s="13">
        <f>RANK(V143,V:V,1)</f>
        <v>149</v>
      </c>
      <c r="X143">
        <f>IF(A143=1,(U143/N143),REF)</f>
        <v>269.1197691197691</v>
      </c>
      <c r="Y143" s="13">
        <f>RANK(X143,X:X,1)</f>
        <v>149</v>
      </c>
      <c r="Z143" t="str">
        <f>D143</f>
        <v>UNC Asheville</v>
      </c>
      <c r="AA143">
        <f>(N143*(($AI$2)/((V143)))^(1/10))</f>
        <v>0.32920651548129604</v>
      </c>
      <c r="AB143">
        <f>(N143*(($AH$2)/((X143)))^(1/8))</f>
        <v>0.28898794187285426</v>
      </c>
      <c r="AC143">
        <f>((AA143+AB143)/2)^(1/2.5)</f>
        <v>0.62522746074292757</v>
      </c>
      <c r="AD143" t="str">
        <f>Z143</f>
        <v>UNC Asheville</v>
      </c>
      <c r="AE143" s="13">
        <f>RANK(AC143,AC:AC,0)</f>
        <v>142</v>
      </c>
    </row>
    <row r="144" spans="1:31" x14ac:dyDescent="0.25">
      <c r="A144">
        <v>1</v>
      </c>
      <c r="B144">
        <v>1</v>
      </c>
      <c r="C144">
        <v>1</v>
      </c>
      <c r="D144" t="s">
        <v>112</v>
      </c>
      <c r="E144">
        <v>74.811658817627603</v>
      </c>
      <c r="F144">
        <v>98.110160854342993</v>
      </c>
      <c r="G144">
        <v>98.598206992259705</v>
      </c>
      <c r="H144">
        <f>(F144-G144)/E144</f>
        <v>-6.5236641671914779E-3</v>
      </c>
      <c r="I144" s="13">
        <f>RANK(H144,H:H,0)</f>
        <v>164</v>
      </c>
      <c r="J144">
        <f>(F144^2)*E144</f>
        <v>720107.37713996717</v>
      </c>
      <c r="K144" s="13">
        <f>RANK(J144,J:J,0)</f>
        <v>152</v>
      </c>
      <c r="L144">
        <f>N144*(0.98)</f>
        <v>0.54262599999999994</v>
      </c>
      <c r="M144" s="13">
        <f>RANK(L144,L:L,0)</f>
        <v>142</v>
      </c>
      <c r="N144">
        <v>0.55369999999999997</v>
      </c>
      <c r="O144" s="15">
        <f>(N144+L144)/2</f>
        <v>0.54816299999999996</v>
      </c>
      <c r="P144" s="13">
        <f t="shared" si="4"/>
        <v>142</v>
      </c>
      <c r="Q144" s="15">
        <f>1.01*L144</f>
        <v>0.54805225999999996</v>
      </c>
      <c r="R144" s="13">
        <f>RANK(Q144,Q:Q,0)</f>
        <v>142</v>
      </c>
      <c r="S144" s="15">
        <f t="shared" si="5"/>
        <v>0.52075484999999988</v>
      </c>
      <c r="T144" s="13">
        <f>RANK(S144,S:S,0)</f>
        <v>142</v>
      </c>
      <c r="U144">
        <f>(((I144+K144+P144+R144+T144)/5))</f>
        <v>148.4</v>
      </c>
      <c r="V144">
        <f>IF(C144=1,(U144/L144),REF)</f>
        <v>273.484868030651</v>
      </c>
      <c r="W144" s="13">
        <f>RANK(V144,V:V,1)</f>
        <v>148</v>
      </c>
      <c r="X144">
        <f>IF(A144=1,(U144/N144),REF)</f>
        <v>268.01517067003795</v>
      </c>
      <c r="Y144" s="13">
        <f>RANK(X144,X:X,1)</f>
        <v>148</v>
      </c>
      <c r="Z144" t="str">
        <f>D144</f>
        <v>Fordham</v>
      </c>
      <c r="AA144">
        <f>(N144*(($AI$2)/((V144)))^(1/10))</f>
        <v>0.32892610797597077</v>
      </c>
      <c r="AB144">
        <f>(N144*(($AH$2)/((X144)))^(1/8))</f>
        <v>0.28877148217038967</v>
      </c>
      <c r="AC144">
        <f>((AA144+AB144)/2)^(1/2.5)</f>
        <v>0.62502640429100909</v>
      </c>
      <c r="AD144" t="str">
        <f>Z144</f>
        <v>Fordham</v>
      </c>
      <c r="AE144" s="13">
        <f>RANK(AC144,AC:AC,0)</f>
        <v>143</v>
      </c>
    </row>
    <row r="145" spans="1:31" x14ac:dyDescent="0.25">
      <c r="A145">
        <v>1</v>
      </c>
      <c r="B145">
        <v>1</v>
      </c>
      <c r="C145">
        <v>1</v>
      </c>
      <c r="D145" t="s">
        <v>263</v>
      </c>
      <c r="E145">
        <v>72.121262128416106</v>
      </c>
      <c r="F145">
        <v>103.15875720525101</v>
      </c>
      <c r="G145">
        <v>99.478925687304795</v>
      </c>
      <c r="H145">
        <f>(F145-G145)/E145</f>
        <v>5.1022838610256957E-2</v>
      </c>
      <c r="I145" s="13">
        <f>RANK(H145,H:H,0)</f>
        <v>123</v>
      </c>
      <c r="J145">
        <f>(F145^2)*E145</f>
        <v>767494.94027687947</v>
      </c>
      <c r="K145" s="13">
        <f>RANK(J145,J:J,0)</f>
        <v>100</v>
      </c>
      <c r="L145">
        <f>N145*(0.98)</f>
        <v>0.53566799999999992</v>
      </c>
      <c r="M145" s="13">
        <f>RANK(L145,L:L,0)</f>
        <v>145</v>
      </c>
      <c r="N145">
        <v>0.54659999999999997</v>
      </c>
      <c r="O145" s="15">
        <f>(N145+L145)/2</f>
        <v>0.541134</v>
      </c>
      <c r="P145" s="13">
        <f t="shared" si="4"/>
        <v>145</v>
      </c>
      <c r="Q145" s="15">
        <f>1.01*L145</f>
        <v>0.54102467999999992</v>
      </c>
      <c r="R145" s="13">
        <f>RANK(Q145,Q:Q,0)</f>
        <v>145</v>
      </c>
      <c r="S145" s="15">
        <f t="shared" si="5"/>
        <v>0.51407729999999996</v>
      </c>
      <c r="T145" s="13">
        <f>RANK(S145,S:S,0)</f>
        <v>145</v>
      </c>
      <c r="U145">
        <f>(((I145+K145+P145+R145+T145)/5))</f>
        <v>131.6</v>
      </c>
      <c r="V145">
        <f>IF(C145=1,(U145/L145),REF)</f>
        <v>245.67455961528412</v>
      </c>
      <c r="W145" s="13">
        <f>RANK(V145,V:V,1)</f>
        <v>136</v>
      </c>
      <c r="X145">
        <f>IF(A145=1,(U145/N145),REF)</f>
        <v>240.76106842297841</v>
      </c>
      <c r="Y145" s="13">
        <f>RANK(X145,X:X,1)</f>
        <v>136</v>
      </c>
      <c r="Z145" t="str">
        <f>D145</f>
        <v>Rhode Island</v>
      </c>
      <c r="AA145">
        <f>(N145*(($AI$2)/((V145)))^(1/10))</f>
        <v>0.32820920839785217</v>
      </c>
      <c r="AB145">
        <f>(N145*(($AH$2)/((X145)))^(1/8))</f>
        <v>0.28891563527991615</v>
      </c>
      <c r="AC145">
        <f>((AA145+AB145)/2)^(1/2.5)</f>
        <v>0.6247945229950469</v>
      </c>
      <c r="AD145" t="str">
        <f>Z145</f>
        <v>Rhode Island</v>
      </c>
      <c r="AE145" s="13">
        <f>RANK(AC145,AC:AC,0)</f>
        <v>144</v>
      </c>
    </row>
    <row r="146" spans="1:31" x14ac:dyDescent="0.25">
      <c r="A146">
        <v>1</v>
      </c>
      <c r="B146">
        <v>1</v>
      </c>
      <c r="C146">
        <v>1</v>
      </c>
      <c r="D146" t="s">
        <v>305</v>
      </c>
      <c r="E146">
        <v>71.040928865750402</v>
      </c>
      <c r="F146">
        <v>98.284793747130806</v>
      </c>
      <c r="G146">
        <v>97.854515665100195</v>
      </c>
      <c r="H146">
        <f>(F146-G146)/E146</f>
        <v>6.0567631772344803E-3</v>
      </c>
      <c r="I146" s="13">
        <f>RANK(H146,H:H,0)</f>
        <v>155</v>
      </c>
      <c r="J146">
        <f>(F146^2)*E146</f>
        <v>686248.31719421141</v>
      </c>
      <c r="K146" s="13">
        <f>RANK(J146,J:J,0)</f>
        <v>203</v>
      </c>
      <c r="L146">
        <f>N146*(0.98)</f>
        <v>0.54096</v>
      </c>
      <c r="M146" s="13">
        <f>RANK(L146,L:L,0)</f>
        <v>143</v>
      </c>
      <c r="N146">
        <v>0.55200000000000005</v>
      </c>
      <c r="O146" s="15">
        <f>(N146+L146)/2</f>
        <v>0.54648000000000008</v>
      </c>
      <c r="P146" s="13">
        <f t="shared" si="4"/>
        <v>143</v>
      </c>
      <c r="Q146" s="15">
        <f>1.01*L146</f>
        <v>0.54636960000000001</v>
      </c>
      <c r="R146" s="13">
        <f>RANK(Q146,Q:Q,0)</f>
        <v>143</v>
      </c>
      <c r="S146" s="15">
        <f t="shared" si="5"/>
        <v>0.51915600000000006</v>
      </c>
      <c r="T146" s="13">
        <f>RANK(S146,S:S,0)</f>
        <v>143</v>
      </c>
      <c r="U146">
        <f>(((I146+K146+P146+R146+T146)/5))</f>
        <v>157.4</v>
      </c>
      <c r="V146">
        <f>IF(C146=1,(U146/L146),REF)</f>
        <v>290.96421177166519</v>
      </c>
      <c r="W146" s="13">
        <f>RANK(V146,V:V,1)</f>
        <v>153</v>
      </c>
      <c r="X146">
        <f>IF(A146=1,(U146/N146),REF)</f>
        <v>285.14492753623188</v>
      </c>
      <c r="Y146" s="13">
        <f>RANK(X146,X:X,1)</f>
        <v>153</v>
      </c>
      <c r="Z146" t="str">
        <f>D146</f>
        <v>Stephen F. Austin</v>
      </c>
      <c r="AA146">
        <f>(N146*(($AI$2)/((V146)))^(1/10))</f>
        <v>0.32589092969264538</v>
      </c>
      <c r="AB146">
        <f>(N146*(($AH$2)/((X146)))^(1/8))</f>
        <v>0.2856640387921901</v>
      </c>
      <c r="AC146">
        <f>((AA146+AB146)/2)^(1/2.5)</f>
        <v>0.62253274669680736</v>
      </c>
      <c r="AD146" t="str">
        <f>Z146</f>
        <v>Stephen F. Austin</v>
      </c>
      <c r="AE146" s="13">
        <f>RANK(AC146,AC:AC,0)</f>
        <v>145</v>
      </c>
    </row>
    <row r="147" spans="1:31" x14ac:dyDescent="0.25">
      <c r="A147">
        <v>1</v>
      </c>
      <c r="B147">
        <v>1</v>
      </c>
      <c r="C147">
        <v>1</v>
      </c>
      <c r="D147" t="s">
        <v>51</v>
      </c>
      <c r="E147">
        <v>75.556356932191704</v>
      </c>
      <c r="F147">
        <v>98.561524604605594</v>
      </c>
      <c r="G147">
        <v>97.255104660751897</v>
      </c>
      <c r="H147">
        <f>(F147-G147)/E147</f>
        <v>1.7290668805354764E-2</v>
      </c>
      <c r="I147" s="13">
        <f>RANK(H147,H:H,0)</f>
        <v>147</v>
      </c>
      <c r="J147">
        <f>(F147^2)*E147</f>
        <v>733982.71931927628</v>
      </c>
      <c r="K147" s="13">
        <f>RANK(J147,J:J,0)</f>
        <v>138</v>
      </c>
      <c r="L147">
        <f>N147*(0.98)</f>
        <v>0.53566799999999992</v>
      </c>
      <c r="M147" s="13">
        <f>RANK(L147,L:L,0)</f>
        <v>145</v>
      </c>
      <c r="N147">
        <v>0.54659999999999997</v>
      </c>
      <c r="O147" s="15">
        <f>(N147+L147)/2</f>
        <v>0.541134</v>
      </c>
      <c r="P147" s="13">
        <f t="shared" si="4"/>
        <v>145</v>
      </c>
      <c r="Q147" s="15">
        <f>1.01*L147</f>
        <v>0.54102467999999992</v>
      </c>
      <c r="R147" s="13">
        <f>RANK(Q147,Q:Q,0)</f>
        <v>145</v>
      </c>
      <c r="S147" s="15">
        <f t="shared" si="5"/>
        <v>0.51407729999999996</v>
      </c>
      <c r="T147" s="13">
        <f>RANK(S147,S:S,0)</f>
        <v>145</v>
      </c>
      <c r="U147">
        <f>(((I147+K147+P147+R147+T147)/5))</f>
        <v>144</v>
      </c>
      <c r="V147">
        <f>IF(C147=1,(U147/L147),REF)</f>
        <v>268.82322632675465</v>
      </c>
      <c r="W147" s="13">
        <f>RANK(V147,V:V,1)</f>
        <v>145</v>
      </c>
      <c r="X147">
        <f>IF(A147=1,(U147/N147),REF)</f>
        <v>263.44676180021958</v>
      </c>
      <c r="Y147" s="13">
        <f>RANK(X147,X:X,1)</f>
        <v>145</v>
      </c>
      <c r="Z147" t="str">
        <f>D147</f>
        <v>Bryant</v>
      </c>
      <c r="AA147">
        <f>(N147*(($AI$2)/((V147)))^(1/10))</f>
        <v>0.32526707284558537</v>
      </c>
      <c r="AB147">
        <f>(N147*(($AH$2)/((X147)))^(1/8))</f>
        <v>0.28568189625791834</v>
      </c>
      <c r="AC147">
        <f>((AA147+AB147)/2)^(1/2.5)</f>
        <v>0.622285922331827</v>
      </c>
      <c r="AD147" t="str">
        <f>Z147</f>
        <v>Bryant</v>
      </c>
      <c r="AE147" s="13">
        <f>RANK(AC147,AC:AC,0)</f>
        <v>146</v>
      </c>
    </row>
    <row r="148" spans="1:31" x14ac:dyDescent="0.25">
      <c r="A148">
        <v>1</v>
      </c>
      <c r="B148">
        <v>1</v>
      </c>
      <c r="C148">
        <v>1</v>
      </c>
      <c r="D148" t="s">
        <v>377</v>
      </c>
      <c r="E148">
        <v>74.352552045836006</v>
      </c>
      <c r="F148">
        <v>106.16935135769199</v>
      </c>
      <c r="G148">
        <v>101.612604387747</v>
      </c>
      <c r="H148">
        <f>(F148-G148)/E148</f>
        <v>6.1285683471038153E-2</v>
      </c>
      <c r="I148" s="13">
        <f>RANK(H148,H:H,0)</f>
        <v>113</v>
      </c>
      <c r="J148">
        <f>(F148^2)*E148</f>
        <v>838096.84880446596</v>
      </c>
      <c r="K148" s="13">
        <f>RANK(J148,J:J,0)</f>
        <v>40</v>
      </c>
      <c r="L148">
        <f>N148*(0.98)</f>
        <v>0.52332000000000001</v>
      </c>
      <c r="M148" s="13">
        <f>RANK(L148,L:L,0)</f>
        <v>149</v>
      </c>
      <c r="N148">
        <v>0.53400000000000003</v>
      </c>
      <c r="O148" s="15">
        <f>(N148+L148)/2</f>
        <v>0.52866000000000002</v>
      </c>
      <c r="P148" s="13">
        <f t="shared" si="4"/>
        <v>149</v>
      </c>
      <c r="Q148" s="15">
        <f>1.01*L148</f>
        <v>0.52855320000000006</v>
      </c>
      <c r="R148" s="13">
        <f>RANK(Q148,Q:Q,0)</f>
        <v>149</v>
      </c>
      <c r="S148" s="15">
        <f t="shared" si="5"/>
        <v>0.50222699999999998</v>
      </c>
      <c r="T148" s="13">
        <f>RANK(S148,S:S,0)</f>
        <v>149</v>
      </c>
      <c r="U148">
        <f>(((I148+K148+P148+R148+T148)/5))</f>
        <v>120</v>
      </c>
      <c r="V148">
        <f>IF(C148=1,(U148/L148),REF)</f>
        <v>229.30520522815868</v>
      </c>
      <c r="W148" s="13">
        <f>RANK(V148,V:V,1)</f>
        <v>130</v>
      </c>
      <c r="X148">
        <f>IF(A148=1,(U148/N148),REF)</f>
        <v>224.71910112359549</v>
      </c>
      <c r="Y148" s="13">
        <f>RANK(X148,X:X,1)</f>
        <v>130</v>
      </c>
      <c r="Z148" t="str">
        <f>D148</f>
        <v>Wofford</v>
      </c>
      <c r="AA148">
        <f>(N148*(($AI$2)/((V148)))^(1/10))</f>
        <v>0.32286206386731386</v>
      </c>
      <c r="AB148">
        <f>(N148*(($AH$2)/((X148)))^(1/8))</f>
        <v>0.28469901136051368</v>
      </c>
      <c r="AC148">
        <f>((AA148+AB148)/2)^(1/2.5)</f>
        <v>0.62090331499443485</v>
      </c>
      <c r="AD148" t="str">
        <f>Z148</f>
        <v>Wofford</v>
      </c>
      <c r="AE148" s="13">
        <f>RANK(AC148,AC:AC,0)</f>
        <v>147</v>
      </c>
    </row>
    <row r="149" spans="1:31" x14ac:dyDescent="0.25">
      <c r="A149">
        <v>1</v>
      </c>
      <c r="B149">
        <v>1</v>
      </c>
      <c r="C149">
        <v>1</v>
      </c>
      <c r="D149" t="s">
        <v>334</v>
      </c>
      <c r="E149">
        <v>72.355678050658</v>
      </c>
      <c r="F149">
        <v>103.15158067597299</v>
      </c>
      <c r="G149">
        <v>100.11527529377901</v>
      </c>
      <c r="H149">
        <f>(F149-G149)/E149</f>
        <v>4.1963608993729487E-2</v>
      </c>
      <c r="I149" s="13">
        <f>RANK(H149,H:H,0)</f>
        <v>131</v>
      </c>
      <c r="J149">
        <f>(F149^2)*E149</f>
        <v>769882.4017876517</v>
      </c>
      <c r="K149" s="13">
        <f>RANK(J149,J:J,0)</f>
        <v>99</v>
      </c>
      <c r="L149">
        <f>N149*(0.98)</f>
        <v>0.525084</v>
      </c>
      <c r="M149" s="13">
        <f>RANK(L149,L:L,0)</f>
        <v>148</v>
      </c>
      <c r="N149">
        <v>0.53580000000000005</v>
      </c>
      <c r="O149" s="15">
        <f>(N149+L149)/2</f>
        <v>0.53044200000000008</v>
      </c>
      <c r="P149" s="13">
        <f t="shared" si="4"/>
        <v>148</v>
      </c>
      <c r="Q149" s="15">
        <f>1.01*L149</f>
        <v>0.53033483999999997</v>
      </c>
      <c r="R149" s="13">
        <f>RANK(Q149,Q:Q,0)</f>
        <v>148</v>
      </c>
      <c r="S149" s="15">
        <f t="shared" si="5"/>
        <v>0.50391990000000009</v>
      </c>
      <c r="T149" s="13">
        <f>RANK(S149,S:S,0)</f>
        <v>148</v>
      </c>
      <c r="U149">
        <f>(((I149+K149+P149+R149+T149)/5))</f>
        <v>134.80000000000001</v>
      </c>
      <c r="V149">
        <f>IF(C149=1,(U149/L149),REF)</f>
        <v>256.7208294291961</v>
      </c>
      <c r="W149" s="13">
        <f>RANK(V149,V:V,1)</f>
        <v>142</v>
      </c>
      <c r="X149">
        <f>IF(A149=1,(U149/N149),REF)</f>
        <v>251.58641284061216</v>
      </c>
      <c r="Y149" s="13">
        <f>RANK(X149,X:X,1)</f>
        <v>142</v>
      </c>
      <c r="Z149" t="str">
        <f>D149</f>
        <v>UC San Diego</v>
      </c>
      <c r="AA149">
        <f>(N149*(($AI$2)/((V149)))^(1/10))</f>
        <v>0.32031239999546191</v>
      </c>
      <c r="AB149">
        <f>(N149*(($AH$2)/((X149)))^(1/8))</f>
        <v>0.28165438175565938</v>
      </c>
      <c r="AC149">
        <f>((AA149+AB149)/2)^(1/2.5)</f>
        <v>0.61861010831756569</v>
      </c>
      <c r="AD149" t="str">
        <f>Z149</f>
        <v>UC San Diego</v>
      </c>
      <c r="AE149" s="13">
        <f>RANK(AC149,AC:AC,0)</f>
        <v>148</v>
      </c>
    </row>
    <row r="150" spans="1:31" x14ac:dyDescent="0.25">
      <c r="A150">
        <v>1</v>
      </c>
      <c r="B150">
        <v>1</v>
      </c>
      <c r="C150">
        <v>1</v>
      </c>
      <c r="D150" t="s">
        <v>46</v>
      </c>
      <c r="E150">
        <v>70.045717282686397</v>
      </c>
      <c r="F150">
        <v>103.393899984356</v>
      </c>
      <c r="G150">
        <v>98.992710594949699</v>
      </c>
      <c r="H150">
        <f>(F150-G150)/E150</f>
        <v>6.2833097584599443E-2</v>
      </c>
      <c r="I150" s="13">
        <f>RANK(H150,H:H,0)</f>
        <v>111</v>
      </c>
      <c r="J150">
        <f>(F150^2)*E150</f>
        <v>748809.63017924491</v>
      </c>
      <c r="K150" s="13">
        <f>RANK(J150,J:J,0)</f>
        <v>126</v>
      </c>
      <c r="L150">
        <f>N150*(0.98)</f>
        <v>0.520478</v>
      </c>
      <c r="M150" s="13">
        <f>RANK(L150,L:L,0)</f>
        <v>150</v>
      </c>
      <c r="N150">
        <v>0.53110000000000002</v>
      </c>
      <c r="O150" s="15">
        <f>(N150+L150)/2</f>
        <v>0.52578900000000006</v>
      </c>
      <c r="P150" s="13">
        <f t="shared" si="4"/>
        <v>150</v>
      </c>
      <c r="Q150" s="15">
        <f>1.01*L150</f>
        <v>0.52568278000000002</v>
      </c>
      <c r="R150" s="13">
        <f>RANK(Q150,Q:Q,0)</f>
        <v>150</v>
      </c>
      <c r="S150" s="15">
        <f t="shared" si="5"/>
        <v>0.49949955000000001</v>
      </c>
      <c r="T150" s="13">
        <f>RANK(S150,S:S,0)</f>
        <v>150</v>
      </c>
      <c r="U150">
        <f>(((I150+K150+P150+R150+T150)/5))</f>
        <v>137.4</v>
      </c>
      <c r="V150">
        <f>IF(C150=1,(U150/L150),REF)</f>
        <v>263.98810324355691</v>
      </c>
      <c r="W150" s="13">
        <f>RANK(V150,V:V,1)</f>
        <v>144</v>
      </c>
      <c r="X150">
        <f>IF(A150=1,(U150/N150),REF)</f>
        <v>258.70834117868577</v>
      </c>
      <c r="Y150" s="13">
        <f>RANK(X150,X:X,1)</f>
        <v>144</v>
      </c>
      <c r="Z150" t="str">
        <f>D150</f>
        <v>Boston College</v>
      </c>
      <c r="AA150">
        <f>(N150*(($AI$2)/((V150)))^(1/10))</f>
        <v>0.31661757537463731</v>
      </c>
      <c r="AB150">
        <f>(N150*(($AH$2)/((X150)))^(1/8))</f>
        <v>0.27821125679055209</v>
      </c>
      <c r="AC150">
        <f>((AA150+AB150)/2)^(1/2.5)</f>
        <v>0.61566548365464813</v>
      </c>
      <c r="AD150" t="str">
        <f>Z150</f>
        <v>Boston College</v>
      </c>
      <c r="AE150" s="13">
        <f>RANK(AC150,AC:AC,0)</f>
        <v>149</v>
      </c>
    </row>
    <row r="151" spans="1:31" x14ac:dyDescent="0.25">
      <c r="A151">
        <v>1</v>
      </c>
      <c r="B151">
        <v>1</v>
      </c>
      <c r="C151">
        <v>1</v>
      </c>
      <c r="D151" t="s">
        <v>265</v>
      </c>
      <c r="E151">
        <v>66.781344393477397</v>
      </c>
      <c r="F151">
        <v>99.951681341899302</v>
      </c>
      <c r="G151">
        <v>97.897039549746594</v>
      </c>
      <c r="H151">
        <f>(F151-G151)/E151</f>
        <v>3.0766703048784191E-2</v>
      </c>
      <c r="I151" s="13">
        <f>RANK(H151,H:H,0)</f>
        <v>138</v>
      </c>
      <c r="J151">
        <f>(F151^2)*E151</f>
        <v>667168.2428592419</v>
      </c>
      <c r="K151" s="13">
        <f>RANK(J151,J:J,0)</f>
        <v>234</v>
      </c>
      <c r="L151">
        <f>N151*(0.98)</f>
        <v>0.52871000000000001</v>
      </c>
      <c r="M151" s="13">
        <f>RANK(L151,L:L,0)</f>
        <v>147</v>
      </c>
      <c r="N151">
        <v>0.53949999999999998</v>
      </c>
      <c r="O151" s="15">
        <f>(N151+L151)/2</f>
        <v>0.53410500000000005</v>
      </c>
      <c r="P151" s="13">
        <f t="shared" si="4"/>
        <v>147</v>
      </c>
      <c r="Q151" s="15">
        <f>1.01*L151</f>
        <v>0.5339971</v>
      </c>
      <c r="R151" s="13">
        <f>RANK(Q151,Q:Q,0)</f>
        <v>147</v>
      </c>
      <c r="S151" s="15">
        <f t="shared" si="5"/>
        <v>0.50739975000000004</v>
      </c>
      <c r="T151" s="13">
        <f>RANK(S151,S:S,0)</f>
        <v>147</v>
      </c>
      <c r="U151">
        <f>(((I151+K151+P151+R151+T151)/5))</f>
        <v>162.6</v>
      </c>
      <c r="V151">
        <f>IF(C151=1,(U151/L151),REF)</f>
        <v>307.54099600915436</v>
      </c>
      <c r="W151" s="13">
        <f>RANK(V151,V:V,1)</f>
        <v>156</v>
      </c>
      <c r="X151">
        <f>IF(A151=1,(U151/N151),REF)</f>
        <v>301.39017608897126</v>
      </c>
      <c r="Y151" s="13">
        <f>RANK(X151,X:X,1)</f>
        <v>156</v>
      </c>
      <c r="Z151" t="str">
        <f>D151</f>
        <v>Richmond</v>
      </c>
      <c r="AA151">
        <f>(N151*(($AI$2)/((V151)))^(1/10))</f>
        <v>0.31675122292315816</v>
      </c>
      <c r="AB151">
        <f>(N151*(($AH$2)/((X151)))^(1/8))</f>
        <v>0.27726816813495514</v>
      </c>
      <c r="AC151">
        <f>((AA151+AB151)/2)^(1/2.5)</f>
        <v>0.61533022852554276</v>
      </c>
      <c r="AD151" t="str">
        <f>Z151</f>
        <v>Richmond</v>
      </c>
      <c r="AE151" s="13">
        <f>RANK(AC151,AC:AC,0)</f>
        <v>150</v>
      </c>
    </row>
    <row r="152" spans="1:31" x14ac:dyDescent="0.25">
      <c r="A152">
        <v>1</v>
      </c>
      <c r="B152">
        <v>1</v>
      </c>
      <c r="C152">
        <v>1</v>
      </c>
      <c r="D152" t="s">
        <v>56</v>
      </c>
      <c r="E152">
        <v>70.527563643460596</v>
      </c>
      <c r="F152">
        <v>101.211690485087</v>
      </c>
      <c r="G152">
        <v>99.237744681652799</v>
      </c>
      <c r="H152">
        <f>(F152-G152)/E152</f>
        <v>2.7988288570595359E-2</v>
      </c>
      <c r="I152" s="13">
        <f>RANK(H152,H:H,0)</f>
        <v>140</v>
      </c>
      <c r="J152">
        <f>(F152^2)*E152</f>
        <v>722470.70012913854</v>
      </c>
      <c r="K152" s="13">
        <f>RANK(J152,J:J,0)</f>
        <v>148</v>
      </c>
      <c r="L152">
        <f>N152*(0.98)</f>
        <v>0.51939999999999997</v>
      </c>
      <c r="M152" s="13">
        <f>RANK(L152,L:L,0)</f>
        <v>151</v>
      </c>
      <c r="N152">
        <v>0.53</v>
      </c>
      <c r="O152" s="15">
        <f>(N152+L152)/2</f>
        <v>0.52469999999999994</v>
      </c>
      <c r="P152" s="13">
        <f t="shared" si="4"/>
        <v>151</v>
      </c>
      <c r="Q152" s="15">
        <f>1.01*L152</f>
        <v>0.524594</v>
      </c>
      <c r="R152" s="13">
        <f>RANK(Q152,Q:Q,0)</f>
        <v>151</v>
      </c>
      <c r="S152" s="15">
        <f t="shared" si="5"/>
        <v>0.49846499999999994</v>
      </c>
      <c r="T152" s="13">
        <f>RANK(S152,S:S,0)</f>
        <v>151</v>
      </c>
      <c r="U152">
        <f>(((I152+K152+P152+R152+T152)/5))</f>
        <v>148.19999999999999</v>
      </c>
      <c r="V152">
        <f>IF(C152=1,(U152/L152),REF)</f>
        <v>285.32922603003465</v>
      </c>
      <c r="W152" s="13">
        <f>RANK(V152,V:V,1)</f>
        <v>151</v>
      </c>
      <c r="X152">
        <f>IF(A152=1,(U152/N152),REF)</f>
        <v>279.62264150943395</v>
      </c>
      <c r="Y152" s="13">
        <f>RANK(X152,X:X,1)</f>
        <v>151</v>
      </c>
      <c r="Z152" t="str">
        <f>D152</f>
        <v>Cal Baptist</v>
      </c>
      <c r="AA152">
        <f>(N152*(($AI$2)/((V152)))^(1/10))</f>
        <v>0.31351505225669546</v>
      </c>
      <c r="AB152">
        <f>(N152*(($AH$2)/((X152)))^(1/8))</f>
        <v>0.27495019274896854</v>
      </c>
      <c r="AC152">
        <f>((AA152+AB152)/2)^(1/2.5)</f>
        <v>0.61302237885972866</v>
      </c>
      <c r="AD152" t="str">
        <f>Z152</f>
        <v>Cal Baptist</v>
      </c>
      <c r="AE152" s="13">
        <f>RANK(AC152,AC:AC,0)</f>
        <v>151</v>
      </c>
    </row>
    <row r="153" spans="1:31" x14ac:dyDescent="0.25">
      <c r="A153">
        <v>1</v>
      </c>
      <c r="B153">
        <v>1</v>
      </c>
      <c r="C153">
        <v>1</v>
      </c>
      <c r="D153" t="s">
        <v>155</v>
      </c>
      <c r="E153">
        <v>70.614778629298897</v>
      </c>
      <c r="F153">
        <v>101.024742773507</v>
      </c>
      <c r="G153">
        <v>98.837558539588301</v>
      </c>
      <c r="H153">
        <f>(F153-G153)/E153</f>
        <v>3.0973463011200485E-2</v>
      </c>
      <c r="I153" s="13">
        <f>RANK(H153,H:H,0)</f>
        <v>137</v>
      </c>
      <c r="J153">
        <f>(F153^2)*E153</f>
        <v>720694.33553390938</v>
      </c>
      <c r="K153" s="13">
        <f>RANK(J153,J:J,0)</f>
        <v>150</v>
      </c>
      <c r="L153">
        <f>N153*(0.98)</f>
        <v>0.51783199999999996</v>
      </c>
      <c r="M153" s="13">
        <f>RANK(L153,L:L,0)</f>
        <v>152</v>
      </c>
      <c r="N153">
        <v>0.52839999999999998</v>
      </c>
      <c r="O153" s="15">
        <f>(N153+L153)/2</f>
        <v>0.52311599999999991</v>
      </c>
      <c r="P153" s="13">
        <f t="shared" si="4"/>
        <v>152</v>
      </c>
      <c r="Q153" s="15">
        <f>1.01*L153</f>
        <v>0.52301031999999992</v>
      </c>
      <c r="R153" s="13">
        <f>RANK(Q153,Q:Q,0)</f>
        <v>152</v>
      </c>
      <c r="S153" s="15">
        <f t="shared" si="5"/>
        <v>0.49696019999999991</v>
      </c>
      <c r="T153" s="13">
        <f>RANK(S153,S:S,0)</f>
        <v>152</v>
      </c>
      <c r="U153">
        <f>(((I153+K153+P153+R153+T153)/5))</f>
        <v>148.6</v>
      </c>
      <c r="V153">
        <f>IF(C153=1,(U153/L153),REF)</f>
        <v>286.96565681533781</v>
      </c>
      <c r="W153" s="13">
        <f>RANK(V153,V:V,1)</f>
        <v>152</v>
      </c>
      <c r="X153">
        <f>IF(A153=1,(U153/N153),REF)</f>
        <v>281.22634367903106</v>
      </c>
      <c r="Y153" s="13">
        <f>RANK(X153,X:X,1)</f>
        <v>152</v>
      </c>
      <c r="Z153" t="str">
        <f>D153</f>
        <v>Kent St.</v>
      </c>
      <c r="AA153">
        <f>(N153*(($AI$2)/((V153)))^(1/10))</f>
        <v>0.31238988943222112</v>
      </c>
      <c r="AB153">
        <f>(N153*(($AH$2)/((X153)))^(1/8))</f>
        <v>0.27392426783560214</v>
      </c>
      <c r="AC153">
        <f>((AA153+AB153)/2)^(1/2.5)</f>
        <v>0.61212505223482294</v>
      </c>
      <c r="AD153" t="str">
        <f>Z153</f>
        <v>Kent St.</v>
      </c>
      <c r="AE153" s="13">
        <f>RANK(AC153,AC:AC,0)</f>
        <v>152</v>
      </c>
    </row>
    <row r="154" spans="1:31" x14ac:dyDescent="0.25">
      <c r="A154">
        <v>1</v>
      </c>
      <c r="B154">
        <v>1</v>
      </c>
      <c r="C154">
        <v>1</v>
      </c>
      <c r="D154" t="s">
        <v>30</v>
      </c>
      <c r="E154">
        <v>70.064977227250296</v>
      </c>
      <c r="F154">
        <v>100.773224888736</v>
      </c>
      <c r="G154">
        <v>96.801779098490201</v>
      </c>
      <c r="H154">
        <f>(F154-G154)/E154</f>
        <v>5.6682324713597208E-2</v>
      </c>
      <c r="I154" s="13">
        <f>RANK(H154,H:H,0)</f>
        <v>117</v>
      </c>
      <c r="J154">
        <f>(F154^2)*E154</f>
        <v>711526.85933604045</v>
      </c>
      <c r="K154" s="13">
        <f>RANK(J154,J:J,0)</f>
        <v>160</v>
      </c>
      <c r="L154">
        <f>N154*(0.98)</f>
        <v>0.51685199999999998</v>
      </c>
      <c r="M154" s="13">
        <f>RANK(L154,L:L,0)</f>
        <v>153</v>
      </c>
      <c r="N154">
        <v>0.52739999999999998</v>
      </c>
      <c r="O154" s="15">
        <f>(N154+L154)/2</f>
        <v>0.52212599999999998</v>
      </c>
      <c r="P154" s="13">
        <f t="shared" si="4"/>
        <v>153</v>
      </c>
      <c r="Q154" s="15">
        <f>1.01*L154</f>
        <v>0.52202051999999999</v>
      </c>
      <c r="R154" s="13">
        <f>RANK(Q154,Q:Q,0)</f>
        <v>153</v>
      </c>
      <c r="S154" s="15">
        <f t="shared" si="5"/>
        <v>0.49601969999999995</v>
      </c>
      <c r="T154" s="13">
        <f>RANK(S154,S:S,0)</f>
        <v>153</v>
      </c>
      <c r="U154">
        <f>(((I154+K154+P154+R154+T154)/5))</f>
        <v>147.19999999999999</v>
      </c>
      <c r="V154">
        <f>IF(C154=1,(U154/L154),REF)</f>
        <v>284.80106490832964</v>
      </c>
      <c r="W154" s="13">
        <f>RANK(V154,V:V,1)</f>
        <v>150</v>
      </c>
      <c r="X154">
        <f>IF(A154=1,(U154/N154),REF)</f>
        <v>279.10504361016308</v>
      </c>
      <c r="Y154" s="13">
        <f>RANK(X154,X:X,1)</f>
        <v>150</v>
      </c>
      <c r="Z154" t="str">
        <f>D154</f>
        <v>Appalachian St.</v>
      </c>
      <c r="AA154">
        <f>(N154*(($AI$2)/((V154)))^(1/10))</f>
        <v>0.31203486153773347</v>
      </c>
      <c r="AB154">
        <f>(N154*(($AH$2)/((X154)))^(1/8))</f>
        <v>0.27366475300927601</v>
      </c>
      <c r="AC154">
        <f>((AA154+AB154)/2)^(1/2.5)</f>
        <v>0.61186833297052834</v>
      </c>
      <c r="AD154" t="str">
        <f>Z154</f>
        <v>Appalachian St.</v>
      </c>
      <c r="AE154" s="13">
        <f>RANK(AC154,AC:AC,0)</f>
        <v>153</v>
      </c>
    </row>
    <row r="155" spans="1:31" x14ac:dyDescent="0.25">
      <c r="A155">
        <v>1</v>
      </c>
      <c r="B155">
        <v>1</v>
      </c>
      <c r="C155">
        <v>1</v>
      </c>
      <c r="D155" t="s">
        <v>70</v>
      </c>
      <c r="E155">
        <v>71.081470156629095</v>
      </c>
      <c r="F155">
        <v>104.719424565206</v>
      </c>
      <c r="G155">
        <v>102.10903047823901</v>
      </c>
      <c r="H155">
        <f>(F155-G155)/E155</f>
        <v>3.6723974352457098E-2</v>
      </c>
      <c r="I155" s="13">
        <f>RANK(H155,H:H,0)</f>
        <v>134</v>
      </c>
      <c r="J155">
        <f>(F155^2)*E155</f>
        <v>779490.624170225</v>
      </c>
      <c r="K155" s="13">
        <f>RANK(J155,J:J,0)</f>
        <v>92</v>
      </c>
      <c r="L155">
        <f>N155*(0.98)</f>
        <v>0.50783599999999995</v>
      </c>
      <c r="M155" s="13">
        <f>RANK(L155,L:L,0)</f>
        <v>154</v>
      </c>
      <c r="N155">
        <v>0.51819999999999999</v>
      </c>
      <c r="O155" s="15">
        <f>(N155+L155)/2</f>
        <v>0.51301799999999997</v>
      </c>
      <c r="P155" s="13">
        <f t="shared" si="4"/>
        <v>154</v>
      </c>
      <c r="Q155" s="15">
        <f>1.01*L155</f>
        <v>0.51291436000000001</v>
      </c>
      <c r="R155" s="13">
        <f>RANK(Q155,Q:Q,0)</f>
        <v>154</v>
      </c>
      <c r="S155" s="15">
        <f t="shared" si="5"/>
        <v>0.48736709999999994</v>
      </c>
      <c r="T155" s="13">
        <f>RANK(S155,S:S,0)</f>
        <v>154</v>
      </c>
      <c r="U155">
        <f>(((I155+K155+P155+R155+T155)/5))</f>
        <v>137.6</v>
      </c>
      <c r="V155">
        <f>IF(C155=1,(U155/L155),REF)</f>
        <v>270.95361494655754</v>
      </c>
      <c r="W155" s="13">
        <f>RANK(V155,V:V,1)</f>
        <v>146</v>
      </c>
      <c r="X155">
        <f>IF(A155=1,(U155/N155),REF)</f>
        <v>265.53454264762638</v>
      </c>
      <c r="Y155" s="13">
        <f>RANK(X155,X:X,1)</f>
        <v>146</v>
      </c>
      <c r="Z155" t="str">
        <f>D155</f>
        <v>Chattanooga</v>
      </c>
      <c r="AA155">
        <f>(N155*(($AI$2)/((V155)))^(1/10))</f>
        <v>0.30812367327135465</v>
      </c>
      <c r="AB155">
        <f>(N155*(($AH$2)/((X155)))^(1/8))</f>
        <v>0.27057145752137801</v>
      </c>
      <c r="AC155">
        <f>((AA155+AB155)/2)^(1/2.5)</f>
        <v>0.60893078819383673</v>
      </c>
      <c r="AD155" t="str">
        <f>Z155</f>
        <v>Chattanooga</v>
      </c>
      <c r="AE155" s="13">
        <f>RANK(AC155,AC:AC,0)</f>
        <v>154</v>
      </c>
    </row>
    <row r="156" spans="1:31" x14ac:dyDescent="0.25">
      <c r="A156">
        <v>1</v>
      </c>
      <c r="B156">
        <v>1</v>
      </c>
      <c r="C156">
        <v>1</v>
      </c>
      <c r="D156" t="s">
        <v>335</v>
      </c>
      <c r="E156">
        <v>72.047008506642399</v>
      </c>
      <c r="F156">
        <v>102.104686180369</v>
      </c>
      <c r="G156">
        <v>100.90200639508301</v>
      </c>
      <c r="H156">
        <f>(F156-G156)/E156</f>
        <v>1.6692987123471097E-2</v>
      </c>
      <c r="I156" s="13">
        <f>RANK(H156,H:H,0)</f>
        <v>148</v>
      </c>
      <c r="J156">
        <f>(F156^2)*E156</f>
        <v>751116.50061044586</v>
      </c>
      <c r="K156" s="13">
        <f>RANK(J156,J:J,0)</f>
        <v>123</v>
      </c>
      <c r="L156">
        <f>N156*(0.98)</f>
        <v>0.50509199999999999</v>
      </c>
      <c r="M156" s="13">
        <f>RANK(L156,L:L,0)</f>
        <v>156</v>
      </c>
      <c r="N156">
        <v>0.51539999999999997</v>
      </c>
      <c r="O156" s="15">
        <f>(N156+L156)/2</f>
        <v>0.51024599999999998</v>
      </c>
      <c r="P156" s="13">
        <f t="shared" si="4"/>
        <v>156</v>
      </c>
      <c r="Q156" s="15">
        <f>1.01*L156</f>
        <v>0.51014291999999994</v>
      </c>
      <c r="R156" s="13">
        <f>RANK(Q156,Q:Q,0)</f>
        <v>156</v>
      </c>
      <c r="S156" s="15">
        <f t="shared" si="5"/>
        <v>0.48473369999999993</v>
      </c>
      <c r="T156" s="13">
        <f>RANK(S156,S:S,0)</f>
        <v>156</v>
      </c>
      <c r="U156">
        <f>(((I156+K156+P156+R156+T156)/5))</f>
        <v>147.80000000000001</v>
      </c>
      <c r="V156">
        <f>IF(C156=1,(U156/L156),REF)</f>
        <v>292.61995834422248</v>
      </c>
      <c r="W156" s="13">
        <f>RANK(V156,V:V,1)</f>
        <v>154</v>
      </c>
      <c r="X156">
        <f>IF(A156=1,(U156/N156),REF)</f>
        <v>286.76755917733806</v>
      </c>
      <c r="Y156" s="13">
        <f>RANK(X156,X:X,1)</f>
        <v>154</v>
      </c>
      <c r="Z156" t="str">
        <f>D156</f>
        <v>UC Santa Barbara</v>
      </c>
      <c r="AA156">
        <f>(N156*(($AI$2)/((V156)))^(1/10))</f>
        <v>0.30411033017545147</v>
      </c>
      <c r="AB156">
        <f>(N156*(($AH$2)/((X156)))^(1/8))</f>
        <v>0.26653415057984936</v>
      </c>
      <c r="AC156">
        <f>((AA156+AB156)/2)^(1/2.5)</f>
        <v>0.60552802816034568</v>
      </c>
      <c r="AD156" t="str">
        <f>Z156</f>
        <v>UC Santa Barbara</v>
      </c>
      <c r="AE156" s="13">
        <f>RANK(AC156,AC:AC,0)</f>
        <v>155</v>
      </c>
    </row>
    <row r="157" spans="1:31" x14ac:dyDescent="0.25">
      <c r="A157">
        <v>1</v>
      </c>
      <c r="B157">
        <v>1</v>
      </c>
      <c r="C157">
        <v>1</v>
      </c>
      <c r="D157" t="s">
        <v>169</v>
      </c>
      <c r="E157">
        <v>73.540035748406595</v>
      </c>
      <c r="F157">
        <v>99.220708380607803</v>
      </c>
      <c r="G157">
        <v>98.848738420911005</v>
      </c>
      <c r="H157">
        <f>(F157-G157)/E157</f>
        <v>5.0580606320259781E-3</v>
      </c>
      <c r="I157" s="13">
        <f>RANK(H157,H:H,0)</f>
        <v>156</v>
      </c>
      <c r="J157">
        <f>(F157^2)*E157</f>
        <v>723983.19130184781</v>
      </c>
      <c r="K157" s="13">
        <f>RANK(J157,J:J,0)</f>
        <v>145</v>
      </c>
      <c r="L157">
        <f>N157*(0.98)</f>
        <v>0.502054</v>
      </c>
      <c r="M157" s="13">
        <f>RANK(L157,L:L,0)</f>
        <v>157</v>
      </c>
      <c r="N157">
        <v>0.51229999999999998</v>
      </c>
      <c r="O157" s="15">
        <f>(N157+L157)/2</f>
        <v>0.50717699999999999</v>
      </c>
      <c r="P157" s="13">
        <f t="shared" si="4"/>
        <v>157</v>
      </c>
      <c r="Q157" s="15">
        <f>1.01*L157</f>
        <v>0.50707453999999996</v>
      </c>
      <c r="R157" s="13">
        <f>RANK(Q157,Q:Q,0)</f>
        <v>157</v>
      </c>
      <c r="S157" s="15">
        <f t="shared" si="5"/>
        <v>0.48181814999999995</v>
      </c>
      <c r="T157" s="13">
        <f>RANK(S157,S:S,0)</f>
        <v>157</v>
      </c>
      <c r="U157">
        <f>(((I157+K157+P157+R157+T157)/5))</f>
        <v>154.4</v>
      </c>
      <c r="V157">
        <f>IF(C157=1,(U157/L157),REF)</f>
        <v>307.53663948499565</v>
      </c>
      <c r="W157" s="13">
        <f>RANK(V157,V:V,1)</f>
        <v>155</v>
      </c>
      <c r="X157">
        <f>IF(A157=1,(U157/N157),REF)</f>
        <v>301.38590669529577</v>
      </c>
      <c r="Y157" s="13">
        <f>RANK(X157,X:X,1)</f>
        <v>155</v>
      </c>
      <c r="Z157" t="str">
        <f>D157</f>
        <v>Louisiana</v>
      </c>
      <c r="AA157">
        <f>(N157*(($AI$2)/((V157)))^(1/10))</f>
        <v>0.30078198586466365</v>
      </c>
      <c r="AB157">
        <f>(N157*(($AH$2)/((X157)))^(1/8))</f>
        <v>0.26328959046699518</v>
      </c>
      <c r="AC157">
        <f>((AA157+AB157)/2)^(1/2.5)</f>
        <v>0.60272844534511194</v>
      </c>
      <c r="AD157" t="str">
        <f>Z157</f>
        <v>Louisiana</v>
      </c>
      <c r="AE157" s="13">
        <f>RANK(AC157,AC:AC,0)</f>
        <v>156</v>
      </c>
    </row>
    <row r="158" spans="1:31" x14ac:dyDescent="0.25">
      <c r="A158">
        <v>1</v>
      </c>
      <c r="B158">
        <v>1</v>
      </c>
      <c r="C158">
        <v>1</v>
      </c>
      <c r="D158" t="s">
        <v>352</v>
      </c>
      <c r="E158">
        <v>69.513704057055705</v>
      </c>
      <c r="F158">
        <v>97.885374511260096</v>
      </c>
      <c r="G158">
        <v>97.282243645321799</v>
      </c>
      <c r="H158">
        <f>(F158-G158)/E158</f>
        <v>8.6764311313817684E-3</v>
      </c>
      <c r="I158" s="13">
        <f>RANK(H158,H:H,0)</f>
        <v>153</v>
      </c>
      <c r="J158">
        <f>(F158^2)*E158</f>
        <v>666048.79081358062</v>
      </c>
      <c r="K158" s="13">
        <f>RANK(J158,J:J,0)</f>
        <v>236</v>
      </c>
      <c r="L158">
        <f>N158*(0.98)</f>
        <v>0.50626799999999994</v>
      </c>
      <c r="M158" s="13">
        <f>RANK(L158,L:L,0)</f>
        <v>155</v>
      </c>
      <c r="N158">
        <v>0.51659999999999995</v>
      </c>
      <c r="O158" s="15">
        <f>(N158+L158)/2</f>
        <v>0.51143399999999994</v>
      </c>
      <c r="P158" s="13">
        <f t="shared" si="4"/>
        <v>155</v>
      </c>
      <c r="Q158" s="15">
        <f>1.01*L158</f>
        <v>0.51133067999999993</v>
      </c>
      <c r="R158" s="13">
        <f>RANK(Q158,Q:Q,0)</f>
        <v>155</v>
      </c>
      <c r="S158" s="15">
        <f t="shared" si="5"/>
        <v>0.48586229999999991</v>
      </c>
      <c r="T158" s="13">
        <f>RANK(S158,S:S,0)</f>
        <v>155</v>
      </c>
      <c r="U158">
        <f>(((I158+K158+P158+R158+T158)/5))</f>
        <v>170.8</v>
      </c>
      <c r="V158">
        <f>IF(C158=1,(U158/L158),REF)</f>
        <v>337.37072064598203</v>
      </c>
      <c r="W158" s="13">
        <f>RANK(V158,V:V,1)</f>
        <v>161</v>
      </c>
      <c r="X158">
        <f>IF(A158=1,(U158/N158),REF)</f>
        <v>330.62330623306241</v>
      </c>
      <c r="Y158" s="13">
        <f>RANK(X158,X:X,1)</f>
        <v>161</v>
      </c>
      <c r="Z158" t="str">
        <f>D158</f>
        <v>Utah Valley</v>
      </c>
      <c r="AA158">
        <f>(N158*(($AI$2)/((V158)))^(1/10))</f>
        <v>0.30051130598456943</v>
      </c>
      <c r="AB158">
        <f>(N158*(($AH$2)/((X158)))^(1/8))</f>
        <v>0.26244446593438031</v>
      </c>
      <c r="AC158">
        <f>((AA158+AB158)/2)^(1/2.5)</f>
        <v>0.6022512530087446</v>
      </c>
      <c r="AD158" t="str">
        <f>Z158</f>
        <v>Utah Valley</v>
      </c>
      <c r="AE158" s="13">
        <f>RANK(AC158,AC:AC,0)</f>
        <v>157</v>
      </c>
    </row>
    <row r="159" spans="1:31" x14ac:dyDescent="0.25">
      <c r="A159">
        <v>1</v>
      </c>
      <c r="B159">
        <v>1</v>
      </c>
      <c r="C159">
        <v>1</v>
      </c>
      <c r="D159" t="s">
        <v>97</v>
      </c>
      <c r="E159">
        <v>70.279519182268899</v>
      </c>
      <c r="F159">
        <v>99.734091302857294</v>
      </c>
      <c r="G159">
        <v>99.120544012263494</v>
      </c>
      <c r="H159">
        <f>(F159-G159)/E159</f>
        <v>8.7301008563045839E-3</v>
      </c>
      <c r="I159" s="13">
        <f>RANK(H159,H:H,0)</f>
        <v>152</v>
      </c>
      <c r="J159">
        <f>(F159^2)*E159</f>
        <v>699062.57403092401</v>
      </c>
      <c r="K159" s="13">
        <f>RANK(J159,J:J,0)</f>
        <v>175</v>
      </c>
      <c r="L159">
        <f>N159*(0.98)</f>
        <v>0.495782</v>
      </c>
      <c r="M159" s="13">
        <f>RANK(L159,L:L,0)</f>
        <v>160</v>
      </c>
      <c r="N159">
        <v>0.50590000000000002</v>
      </c>
      <c r="O159" s="15">
        <f>(N159+L159)/2</f>
        <v>0.50084099999999998</v>
      </c>
      <c r="P159" s="13">
        <f t="shared" si="4"/>
        <v>160</v>
      </c>
      <c r="Q159" s="15">
        <f>1.01*L159</f>
        <v>0.50073982000000006</v>
      </c>
      <c r="R159" s="13">
        <f>RANK(Q159,Q:Q,0)</f>
        <v>160</v>
      </c>
      <c r="S159" s="15">
        <f t="shared" si="5"/>
        <v>0.47579894999999994</v>
      </c>
      <c r="T159" s="13">
        <f>RANK(S159,S:S,0)</f>
        <v>160</v>
      </c>
      <c r="U159">
        <f>(((I159+K159+P159+R159+T159)/5))</f>
        <v>161.4</v>
      </c>
      <c r="V159">
        <f>IF(C159=1,(U159/L159),REF)</f>
        <v>325.54630865985456</v>
      </c>
      <c r="W159" s="13">
        <f>RANK(V159,V:V,1)</f>
        <v>158</v>
      </c>
      <c r="X159">
        <f>IF(A159=1,(U159/N159),REF)</f>
        <v>319.03538248665745</v>
      </c>
      <c r="Y159" s="13">
        <f>RANK(X159,X:X,1)</f>
        <v>158</v>
      </c>
      <c r="Z159" t="str">
        <f>D159</f>
        <v>East Tennessee St.</v>
      </c>
      <c r="AA159">
        <f>(N159*(($AI$2)/((V159)))^(1/10))</f>
        <v>0.29533883322684878</v>
      </c>
      <c r="AB159">
        <f>(N159*(($AH$2)/((X159)))^(1/8))</f>
        <v>0.2581573674182075</v>
      </c>
      <c r="AC159">
        <f>((AA159+AB159)/2)^(1/2.5)</f>
        <v>0.59818271473724072</v>
      </c>
      <c r="AD159" t="str">
        <f>Z159</f>
        <v>East Tennessee St.</v>
      </c>
      <c r="AE159" s="13">
        <f>RANK(AC159,AC:AC,0)</f>
        <v>158</v>
      </c>
    </row>
    <row r="160" spans="1:31" x14ac:dyDescent="0.25">
      <c r="A160">
        <v>1</v>
      </c>
      <c r="B160">
        <v>1</v>
      </c>
      <c r="C160">
        <v>1</v>
      </c>
      <c r="D160" t="s">
        <v>234</v>
      </c>
      <c r="E160">
        <v>70.705234040888996</v>
      </c>
      <c r="F160">
        <v>97.616259260011901</v>
      </c>
      <c r="G160">
        <v>97.422828914489301</v>
      </c>
      <c r="H160">
        <f>(F160-G160)/E160</f>
        <v>2.735728806310702E-3</v>
      </c>
      <c r="I160" s="13">
        <f>RANK(H160,H:H,0)</f>
        <v>157</v>
      </c>
      <c r="J160">
        <f>(F160^2)*E160</f>
        <v>673745.51371515368</v>
      </c>
      <c r="K160" s="13">
        <f>RANK(J160,J:J,0)</f>
        <v>224</v>
      </c>
      <c r="L160">
        <f>N160*(0.98)</f>
        <v>0.49793799999999999</v>
      </c>
      <c r="M160" s="13">
        <f>RANK(L160,L:L,0)</f>
        <v>159</v>
      </c>
      <c r="N160">
        <v>0.5081</v>
      </c>
      <c r="O160" s="15">
        <f>(N160+L160)/2</f>
        <v>0.50301899999999999</v>
      </c>
      <c r="P160" s="13">
        <f t="shared" si="4"/>
        <v>159</v>
      </c>
      <c r="Q160" s="15">
        <f>1.01*L160</f>
        <v>0.50291737999999997</v>
      </c>
      <c r="R160" s="13">
        <f>RANK(Q160,Q:Q,0)</f>
        <v>159</v>
      </c>
      <c r="S160" s="15">
        <f t="shared" si="5"/>
        <v>0.47786804999999999</v>
      </c>
      <c r="T160" s="13">
        <f>RANK(S160,S:S,0)</f>
        <v>159</v>
      </c>
      <c r="U160">
        <f>(((I160+K160+P160+R160+T160)/5))</f>
        <v>171.6</v>
      </c>
      <c r="V160">
        <f>IF(C160=1,(U160/L160),REF)</f>
        <v>344.62121790263046</v>
      </c>
      <c r="W160" s="13">
        <f>RANK(V160,V:V,1)</f>
        <v>165</v>
      </c>
      <c r="X160">
        <f>IF(A160=1,(U160/N160),REF)</f>
        <v>337.72879354457785</v>
      </c>
      <c r="Y160" s="13">
        <f>RANK(X160,X:X,1)</f>
        <v>165</v>
      </c>
      <c r="Z160" t="str">
        <f>D160</f>
        <v>Northern Kentucky</v>
      </c>
      <c r="AA160">
        <f>(N160*(($AI$2)/((V160)))^(1/10))</f>
        <v>0.29493896137510905</v>
      </c>
      <c r="AB160">
        <f>(N160*(($AH$2)/((X160)))^(1/8))</f>
        <v>0.25744110120929986</v>
      </c>
      <c r="AC160">
        <f>((AA160+AB160)/2)^(1/2.5)</f>
        <v>0.59769992274582262</v>
      </c>
      <c r="AD160" t="str">
        <f>Z160</f>
        <v>Northern Kentucky</v>
      </c>
      <c r="AE160" s="13">
        <f>RANK(AC160,AC:AC,0)</f>
        <v>159</v>
      </c>
    </row>
    <row r="161" spans="1:31" x14ac:dyDescent="0.25">
      <c r="A161">
        <v>1</v>
      </c>
      <c r="B161">
        <v>1</v>
      </c>
      <c r="C161">
        <v>1</v>
      </c>
      <c r="D161" t="s">
        <v>379</v>
      </c>
      <c r="E161">
        <v>69.895299876368199</v>
      </c>
      <c r="F161">
        <v>96.889625907317395</v>
      </c>
      <c r="G161">
        <v>101.375823724303</v>
      </c>
      <c r="H161">
        <f>(F161-G161)/E161</f>
        <v>-6.4184542092542124E-2</v>
      </c>
      <c r="I161" s="13">
        <f>RANK(H161,H:H,0)</f>
        <v>218</v>
      </c>
      <c r="J161">
        <f>(F161^2)*E161</f>
        <v>656149.08975258213</v>
      </c>
      <c r="K161" s="13">
        <f>RANK(J161,J:J,0)</f>
        <v>255</v>
      </c>
      <c r="L161">
        <f>N161*(0.98)</f>
        <v>0.49921199999999993</v>
      </c>
      <c r="M161" s="13">
        <f>RANK(L161,L:L,0)</f>
        <v>158</v>
      </c>
      <c r="N161">
        <v>0.50939999999999996</v>
      </c>
      <c r="O161" s="15">
        <f>(N161+L161)/2</f>
        <v>0.50430599999999992</v>
      </c>
      <c r="P161" s="13">
        <f t="shared" si="4"/>
        <v>158</v>
      </c>
      <c r="Q161" s="15">
        <f>1.01*L161</f>
        <v>0.50420411999999992</v>
      </c>
      <c r="R161" s="13">
        <f>RANK(Q161,Q:Q,0)</f>
        <v>158</v>
      </c>
      <c r="S161" s="15">
        <f t="shared" si="5"/>
        <v>0.47909069999999992</v>
      </c>
      <c r="T161" s="13">
        <f>RANK(S161,S:S,0)</f>
        <v>158</v>
      </c>
      <c r="U161">
        <f>(((I161+K161+P161+R161+T161)/5))</f>
        <v>189.4</v>
      </c>
      <c r="V161">
        <f>IF(C161=1,(U161/L161),REF)</f>
        <v>379.39793113947587</v>
      </c>
      <c r="W161" s="13">
        <f>RANK(V161,V:V,1)</f>
        <v>175</v>
      </c>
      <c r="X161">
        <f>IF(A161=1,(U161/N161),REF)</f>
        <v>371.80997251668634</v>
      </c>
      <c r="Y161" s="13">
        <f>RANK(X161,X:X,1)</f>
        <v>175</v>
      </c>
      <c r="Z161" t="str">
        <f>D161</f>
        <v>Wyoming</v>
      </c>
      <c r="AA161">
        <f>(N161*(($AI$2)/((V161)))^(1/10))</f>
        <v>0.29286440997218849</v>
      </c>
      <c r="AB161">
        <f>(N161*(($AH$2)/((X161)))^(1/8))</f>
        <v>0.25501663568201721</v>
      </c>
      <c r="AC161">
        <f>((AA161+AB161)/2)^(1/2.5)</f>
        <v>0.59574788899387288</v>
      </c>
      <c r="AD161" t="str">
        <f>Z161</f>
        <v>Wyoming</v>
      </c>
      <c r="AE161" s="13">
        <f>RANK(AC161,AC:AC,0)</f>
        <v>160</v>
      </c>
    </row>
    <row r="162" spans="1:31" x14ac:dyDescent="0.25">
      <c r="A162">
        <v>1</v>
      </c>
      <c r="B162">
        <v>1</v>
      </c>
      <c r="C162">
        <v>1</v>
      </c>
      <c r="D162" t="s">
        <v>114</v>
      </c>
      <c r="E162">
        <v>71.7180195692724</v>
      </c>
      <c r="F162">
        <v>100.219646004244</v>
      </c>
      <c r="G162">
        <v>100.71128566464201</v>
      </c>
      <c r="H162">
        <f>(F162-G162)/E162</f>
        <v>-6.8551761935246001E-3</v>
      </c>
      <c r="I162" s="13">
        <f>RANK(H162,H:H,0)</f>
        <v>165</v>
      </c>
      <c r="J162">
        <f>(F162^2)*E162</f>
        <v>720334.17096933024</v>
      </c>
      <c r="K162" s="13">
        <f>RANK(J162,J:J,0)</f>
        <v>151</v>
      </c>
      <c r="L162">
        <f>N162*(0.98)</f>
        <v>0.48892200000000002</v>
      </c>
      <c r="M162" s="13">
        <f>RANK(L162,L:L,0)</f>
        <v>163</v>
      </c>
      <c r="N162">
        <v>0.49890000000000001</v>
      </c>
      <c r="O162" s="15">
        <f>(N162+L162)/2</f>
        <v>0.49391099999999999</v>
      </c>
      <c r="P162" s="13">
        <f t="shared" si="4"/>
        <v>163</v>
      </c>
      <c r="Q162" s="15">
        <f>1.01*L162</f>
        <v>0.49381122000000005</v>
      </c>
      <c r="R162" s="13">
        <f>RANK(Q162,Q:Q,0)</f>
        <v>163</v>
      </c>
      <c r="S162" s="15">
        <f t="shared" si="5"/>
        <v>0.46921544999999998</v>
      </c>
      <c r="T162" s="13">
        <f>RANK(S162,S:S,0)</f>
        <v>163</v>
      </c>
      <c r="U162">
        <f>(((I162+K162+P162+R162+T162)/5))</f>
        <v>161</v>
      </c>
      <c r="V162">
        <f>IF(C162=1,(U162/L162),REF)</f>
        <v>329.29587950634249</v>
      </c>
      <c r="W162" s="13">
        <f>RANK(V162,V:V,1)</f>
        <v>159</v>
      </c>
      <c r="X162">
        <f>IF(A162=1,(U162/N162),REF)</f>
        <v>322.70996191621566</v>
      </c>
      <c r="Y162" s="13">
        <f>RANK(X162,X:X,1)</f>
        <v>159</v>
      </c>
      <c r="Z162" t="str">
        <f>D162</f>
        <v>Furman</v>
      </c>
      <c r="AA162">
        <f>(N162*(($AI$2)/((V162)))^(1/10))</f>
        <v>0.29091896058910732</v>
      </c>
      <c r="AB162">
        <f>(N162*(($AH$2)/((X162)))^(1/8))</f>
        <v>0.25422113775537858</v>
      </c>
      <c r="AC162">
        <f>((AA162+AB162)/2)^(1/2.5)</f>
        <v>0.5945539284463377</v>
      </c>
      <c r="AD162" t="str">
        <f>Z162</f>
        <v>Furman</v>
      </c>
      <c r="AE162" s="13">
        <f>RANK(AC162,AC:AC,0)</f>
        <v>161</v>
      </c>
    </row>
    <row r="163" spans="1:31" x14ac:dyDescent="0.25">
      <c r="A163">
        <v>1</v>
      </c>
      <c r="B163">
        <v>1</v>
      </c>
      <c r="C163">
        <v>1</v>
      </c>
      <c r="D163" t="s">
        <v>238</v>
      </c>
      <c r="E163">
        <v>71.070520565475405</v>
      </c>
      <c r="F163">
        <v>100.056549109405</v>
      </c>
      <c r="G163">
        <v>100.945694144591</v>
      </c>
      <c r="H163">
        <f>(F163-G163)/E163</f>
        <v>-1.2510743246447145E-2</v>
      </c>
      <c r="I163" s="13">
        <f>RANK(H163,H:H,0)</f>
        <v>173</v>
      </c>
      <c r="J163">
        <f>(F163^2)*E163</f>
        <v>711509.22785277618</v>
      </c>
      <c r="K163" s="13">
        <f>RANK(J163,J:J,0)</f>
        <v>161</v>
      </c>
      <c r="L163">
        <f>N163*(0.98)</f>
        <v>0.48960799999999999</v>
      </c>
      <c r="M163" s="13">
        <f>RANK(L163,L:L,0)</f>
        <v>162</v>
      </c>
      <c r="N163">
        <v>0.49959999999999999</v>
      </c>
      <c r="O163" s="15">
        <f>(N163+L163)/2</f>
        <v>0.49460399999999999</v>
      </c>
      <c r="P163" s="13">
        <f t="shared" si="4"/>
        <v>162</v>
      </c>
      <c r="Q163" s="15">
        <f>1.01*L163</f>
        <v>0.49450408000000001</v>
      </c>
      <c r="R163" s="13">
        <f>RANK(Q163,Q:Q,0)</f>
        <v>162</v>
      </c>
      <c r="S163" s="15">
        <f t="shared" si="5"/>
        <v>0.46987379999999995</v>
      </c>
      <c r="T163" s="13">
        <f>RANK(S163,S:S,0)</f>
        <v>162</v>
      </c>
      <c r="U163">
        <f>(((I163+K163+P163+R163+T163)/5))</f>
        <v>164</v>
      </c>
      <c r="V163">
        <f>IF(C163=1,(U163/L163),REF)</f>
        <v>334.96184702864332</v>
      </c>
      <c r="W163" s="13">
        <f>RANK(V163,V:V,1)</f>
        <v>160</v>
      </c>
      <c r="X163">
        <f>IF(A163=1,(U163/N163),REF)</f>
        <v>328.26261008807046</v>
      </c>
      <c r="Y163" s="13">
        <f>RANK(X163,X:X,1)</f>
        <v>160</v>
      </c>
      <c r="Z163" t="str">
        <f>D163</f>
        <v>Oakland</v>
      </c>
      <c r="AA163">
        <f>(N163*(($AI$2)/((V163)))^(1/10))</f>
        <v>0.29083056591302398</v>
      </c>
      <c r="AB163">
        <f>(N163*(($AH$2)/((X163)))^(1/8))</f>
        <v>0.25403552457857015</v>
      </c>
      <c r="AC163">
        <f>((AA163+AB163)/2)^(1/2.5)</f>
        <v>0.59443437237756536</v>
      </c>
      <c r="AD163" t="str">
        <f>Z163</f>
        <v>Oakland</v>
      </c>
      <c r="AE163" s="13">
        <f>RANK(AC163,AC:AC,0)</f>
        <v>162</v>
      </c>
    </row>
    <row r="164" spans="1:31" x14ac:dyDescent="0.25">
      <c r="A164">
        <v>1</v>
      </c>
      <c r="B164">
        <v>1</v>
      </c>
      <c r="C164">
        <v>1</v>
      </c>
      <c r="D164" t="s">
        <v>131</v>
      </c>
      <c r="E164">
        <v>70.0568719793702</v>
      </c>
      <c r="F164">
        <v>98.582864979077996</v>
      </c>
      <c r="G164">
        <v>99.995545728719705</v>
      </c>
      <c r="H164">
        <f>(F164-G164)/E164</f>
        <v>-2.0164770560377059E-2</v>
      </c>
      <c r="I164" s="13">
        <f>RANK(H164,H:H,0)</f>
        <v>179</v>
      </c>
      <c r="J164">
        <f>(F164^2)*E164</f>
        <v>680853.40367717051</v>
      </c>
      <c r="K164" s="13">
        <f>RANK(J164,J:J,0)</f>
        <v>213</v>
      </c>
      <c r="L164">
        <f>N164*(0.98)</f>
        <v>0.49009799999999998</v>
      </c>
      <c r="M164" s="13">
        <f>RANK(L164,L:L,0)</f>
        <v>161</v>
      </c>
      <c r="N164">
        <v>0.50009999999999999</v>
      </c>
      <c r="O164" s="15">
        <f>(N164+L164)/2</f>
        <v>0.49509899999999996</v>
      </c>
      <c r="P164" s="13">
        <f t="shared" si="4"/>
        <v>161</v>
      </c>
      <c r="Q164" s="15">
        <f>1.01*L164</f>
        <v>0.49499897999999998</v>
      </c>
      <c r="R164" s="13">
        <f>RANK(Q164,Q:Q,0)</f>
        <v>161</v>
      </c>
      <c r="S164" s="15">
        <f t="shared" si="5"/>
        <v>0.47034404999999996</v>
      </c>
      <c r="T164" s="13">
        <f>RANK(S164,S:S,0)</f>
        <v>161</v>
      </c>
      <c r="U164">
        <f>(((I164+K164+P164+R164+T164)/5))</f>
        <v>175</v>
      </c>
      <c r="V164">
        <f>IF(C164=1,(U164/L164),REF)</f>
        <v>357.07144285428632</v>
      </c>
      <c r="W164" s="13">
        <f>RANK(V164,V:V,1)</f>
        <v>170</v>
      </c>
      <c r="X164">
        <f>IF(A164=1,(U164/N164),REF)</f>
        <v>349.93001399720055</v>
      </c>
      <c r="Y164" s="13">
        <f>RANK(X164,X:X,1)</f>
        <v>170</v>
      </c>
      <c r="Z164" t="str">
        <f>D164</f>
        <v>Hofstra</v>
      </c>
      <c r="AA164">
        <f>(N164*(($AI$2)/((V164)))^(1/10))</f>
        <v>0.28926673631127048</v>
      </c>
      <c r="AB164">
        <f>(N164*(($AH$2)/((X164)))^(1/8))</f>
        <v>0.25226610742933508</v>
      </c>
      <c r="AC164">
        <f>((AA164+AB164)/2)^(1/2.5)</f>
        <v>0.5929771007464596</v>
      </c>
      <c r="AD164" t="str">
        <f>Z164</f>
        <v>Hofstra</v>
      </c>
      <c r="AE164" s="13">
        <f>RANK(AC164,AC:AC,0)</f>
        <v>163</v>
      </c>
    </row>
    <row r="165" spans="1:31" x14ac:dyDescent="0.25">
      <c r="A165">
        <v>1</v>
      </c>
      <c r="B165">
        <v>1</v>
      </c>
      <c r="C165">
        <v>1</v>
      </c>
      <c r="D165" t="s">
        <v>85</v>
      </c>
      <c r="E165">
        <v>68.289578159985894</v>
      </c>
      <c r="F165">
        <v>102.018009387403</v>
      </c>
      <c r="G165">
        <v>98.476614812656706</v>
      </c>
      <c r="H165">
        <f>(F165-G165)/E165</f>
        <v>5.1858492469373067E-2</v>
      </c>
      <c r="I165" s="13">
        <f>RANK(H165,H:H,0)</f>
        <v>121</v>
      </c>
      <c r="J165">
        <f>(F165^2)*E165</f>
        <v>710735.68343300966</v>
      </c>
      <c r="K165" s="13">
        <f>RANK(J165,J:J,0)</f>
        <v>162</v>
      </c>
      <c r="L165">
        <f>N165*(0.98)</f>
        <v>0.48245399999999999</v>
      </c>
      <c r="M165" s="13">
        <f>RANK(L165,L:L,0)</f>
        <v>165</v>
      </c>
      <c r="N165">
        <v>0.49230000000000002</v>
      </c>
      <c r="O165" s="15">
        <f>(N165+L165)/2</f>
        <v>0.487377</v>
      </c>
      <c r="P165" s="13">
        <f t="shared" si="4"/>
        <v>165</v>
      </c>
      <c r="Q165" s="15">
        <f>1.01*L165</f>
        <v>0.48727853999999998</v>
      </c>
      <c r="R165" s="13">
        <f>RANK(Q165,Q:Q,0)</f>
        <v>165</v>
      </c>
      <c r="S165" s="15">
        <f t="shared" si="5"/>
        <v>0.46300815000000001</v>
      </c>
      <c r="T165" s="13">
        <f>RANK(S165,S:S,0)</f>
        <v>165</v>
      </c>
      <c r="U165">
        <f>(((I165+K165+P165+R165+T165)/5))</f>
        <v>155.6</v>
      </c>
      <c r="V165">
        <f>IF(C165=1,(U165/L165),REF)</f>
        <v>322.51779444257897</v>
      </c>
      <c r="W165" s="13">
        <f>RANK(V165,V:V,1)</f>
        <v>157</v>
      </c>
      <c r="X165">
        <f>IF(A165=1,(U165/N165),REF)</f>
        <v>316.06743855372736</v>
      </c>
      <c r="Y165" s="13">
        <f>RANK(X165,X:X,1)</f>
        <v>157</v>
      </c>
      <c r="Z165" t="str">
        <f>D165</f>
        <v>Davidson</v>
      </c>
      <c r="AA165">
        <f>(N165*(($AI$2)/((V165)))^(1/10))</f>
        <v>0.28766804414297698</v>
      </c>
      <c r="AB165">
        <f>(N165*(($AH$2)/((X165)))^(1/8))</f>
        <v>0.25151104796653245</v>
      </c>
      <c r="AC165">
        <f>((AA165+AB165)/2)^(1/2.5)</f>
        <v>0.59194481249356579</v>
      </c>
      <c r="AD165" t="str">
        <f>Z165</f>
        <v>Davidson</v>
      </c>
      <c r="AE165" s="13">
        <f>RANK(AC165,AC:AC,0)</f>
        <v>164</v>
      </c>
    </row>
    <row r="166" spans="1:31" x14ac:dyDescent="0.25">
      <c r="A166">
        <v>1</v>
      </c>
      <c r="B166">
        <v>1</v>
      </c>
      <c r="C166">
        <v>1</v>
      </c>
      <c r="D166" t="s">
        <v>157</v>
      </c>
      <c r="E166">
        <v>70.550473940084601</v>
      </c>
      <c r="F166">
        <v>99.054547948059906</v>
      </c>
      <c r="G166">
        <v>99.658616270116994</v>
      </c>
      <c r="H166">
        <f>(F166-G166)/E166</f>
        <v>-8.5622149408960298E-3</v>
      </c>
      <c r="I166" s="13">
        <f>RANK(H166,H:H,0)</f>
        <v>167</v>
      </c>
      <c r="J166">
        <f>(F166^2)*E166</f>
        <v>692227.38495863823</v>
      </c>
      <c r="K166" s="13">
        <f>RANK(J166,J:J,0)</f>
        <v>195</v>
      </c>
      <c r="L166">
        <f>N166*(0.98)</f>
        <v>0.482846</v>
      </c>
      <c r="M166" s="13">
        <f>RANK(L166,L:L,0)</f>
        <v>164</v>
      </c>
      <c r="N166">
        <v>0.49270000000000003</v>
      </c>
      <c r="O166" s="15">
        <f>(N166+L166)/2</f>
        <v>0.48777300000000001</v>
      </c>
      <c r="P166" s="13">
        <f t="shared" si="4"/>
        <v>164</v>
      </c>
      <c r="Q166" s="15">
        <f>1.01*L166</f>
        <v>0.48767445999999998</v>
      </c>
      <c r="R166" s="13">
        <f>RANK(Q166,Q:Q,0)</f>
        <v>164</v>
      </c>
      <c r="S166" s="15">
        <f t="shared" si="5"/>
        <v>0.46338435</v>
      </c>
      <c r="T166" s="13">
        <f>RANK(S166,S:S,0)</f>
        <v>164</v>
      </c>
      <c r="U166">
        <f>(((I166+K166+P166+R166+T166)/5))</f>
        <v>170.8</v>
      </c>
      <c r="V166">
        <f>IF(C166=1,(U166/L166),REF)</f>
        <v>353.73597378874427</v>
      </c>
      <c r="W166" s="13">
        <f>RANK(V166,V:V,1)</f>
        <v>168</v>
      </c>
      <c r="X166">
        <f>IF(A166=1,(U166/N166),REF)</f>
        <v>346.66125431296933</v>
      </c>
      <c r="Y166" s="13">
        <f>RANK(X166,X:X,1)</f>
        <v>168</v>
      </c>
      <c r="Z166" t="str">
        <f>D166</f>
        <v>La Salle</v>
      </c>
      <c r="AA166">
        <f>(N166*(($AI$2)/((V166)))^(1/10))</f>
        <v>0.28525403238269698</v>
      </c>
      <c r="AB166">
        <f>(N166*(($AH$2)/((X166)))^(1/8))</f>
        <v>0.24882504993219287</v>
      </c>
      <c r="AC166">
        <f>((AA166+AB166)/2)^(1/2.5)</f>
        <v>0.5896987799391078</v>
      </c>
      <c r="AD166" t="str">
        <f>Z166</f>
        <v>La Salle</v>
      </c>
      <c r="AE166" s="13">
        <f>RANK(AC166,AC:AC,0)</f>
        <v>165</v>
      </c>
    </row>
    <row r="167" spans="1:31" x14ac:dyDescent="0.25">
      <c r="A167">
        <v>1</v>
      </c>
      <c r="B167">
        <v>1</v>
      </c>
      <c r="C167">
        <v>1</v>
      </c>
      <c r="D167" t="s">
        <v>194</v>
      </c>
      <c r="E167">
        <v>70.535516565210997</v>
      </c>
      <c r="F167">
        <v>101.89669052207</v>
      </c>
      <c r="G167">
        <v>102.593053756706</v>
      </c>
      <c r="H167">
        <f>(F167-G167)/E167</f>
        <v>-9.8725191016670166E-3</v>
      </c>
      <c r="I167" s="13">
        <f>RANK(H167,H:H,0)</f>
        <v>172</v>
      </c>
      <c r="J167">
        <f>(F167^2)*E167</f>
        <v>732365.7217313759</v>
      </c>
      <c r="K167" s="13">
        <f>RANK(J167,J:J,0)</f>
        <v>141</v>
      </c>
      <c r="L167">
        <f>N167*(0.98)</f>
        <v>0.47921999999999998</v>
      </c>
      <c r="M167" s="13">
        <f>RANK(L167,L:L,0)</f>
        <v>168</v>
      </c>
      <c r="N167">
        <v>0.48899999999999999</v>
      </c>
      <c r="O167" s="15">
        <f>(N167+L167)/2</f>
        <v>0.48410999999999998</v>
      </c>
      <c r="P167" s="13">
        <f t="shared" si="4"/>
        <v>168</v>
      </c>
      <c r="Q167" s="15">
        <f>1.01*L167</f>
        <v>0.4840122</v>
      </c>
      <c r="R167" s="13">
        <f>RANK(Q167,Q:Q,0)</f>
        <v>168</v>
      </c>
      <c r="S167" s="15">
        <f t="shared" si="5"/>
        <v>0.45990449999999994</v>
      </c>
      <c r="T167" s="13">
        <f>RANK(S167,S:S,0)</f>
        <v>168</v>
      </c>
      <c r="U167">
        <f>(((I167+K167+P167+R167+T167)/5))</f>
        <v>163.4</v>
      </c>
      <c r="V167">
        <f>IF(C167=1,(U167/L167),REF)</f>
        <v>340.97074412587125</v>
      </c>
      <c r="W167" s="13">
        <f>RANK(V167,V:V,1)</f>
        <v>163</v>
      </c>
      <c r="X167">
        <f>IF(A167=1,(U167/N167),REF)</f>
        <v>334.15132924335381</v>
      </c>
      <c r="Y167" s="13">
        <f>RANK(X167,X:X,1)</f>
        <v>163</v>
      </c>
      <c r="Z167" t="str">
        <f>D167</f>
        <v>Milwaukee</v>
      </c>
      <c r="AA167">
        <f>(N167*(($AI$2)/((V167)))^(1/10))</f>
        <v>0.28415434440835435</v>
      </c>
      <c r="AB167">
        <f>(N167*(($AH$2)/((X167)))^(1/8))</f>
        <v>0.24809365688058246</v>
      </c>
      <c r="AC167">
        <f>((AA167+AB167)/2)^(1/2.5)</f>
        <v>0.58888923773706459</v>
      </c>
      <c r="AD167" t="str">
        <f>Z167</f>
        <v>Milwaukee</v>
      </c>
      <c r="AE167" s="13">
        <f>RANK(AC167,AC:AC,0)</f>
        <v>166</v>
      </c>
    </row>
    <row r="168" spans="1:31" x14ac:dyDescent="0.25">
      <c r="A168">
        <v>1</v>
      </c>
      <c r="B168">
        <v>1</v>
      </c>
      <c r="C168">
        <v>1</v>
      </c>
      <c r="D168" t="s">
        <v>367</v>
      </c>
      <c r="E168">
        <v>71.556245818863005</v>
      </c>
      <c r="F168">
        <v>99.387692338533498</v>
      </c>
      <c r="G168">
        <v>100.405249919293</v>
      </c>
      <c r="H168">
        <f>(F168-G168)/E168</f>
        <v>-1.422038801945171E-2</v>
      </c>
      <c r="I168" s="13">
        <f>RANK(H168,H:H,0)</f>
        <v>174</v>
      </c>
      <c r="J168">
        <f>(F168^2)*E168</f>
        <v>706826.39859628503</v>
      </c>
      <c r="K168" s="13">
        <f>RANK(J168,J:J,0)</f>
        <v>166</v>
      </c>
      <c r="L168">
        <f>N168*(0.98)</f>
        <v>0.47980799999999996</v>
      </c>
      <c r="M168" s="13">
        <f>RANK(L168,L:L,0)</f>
        <v>167</v>
      </c>
      <c r="N168">
        <v>0.48959999999999998</v>
      </c>
      <c r="O168" s="15">
        <f>(N168+L168)/2</f>
        <v>0.48470399999999997</v>
      </c>
      <c r="P168" s="13">
        <f t="shared" si="4"/>
        <v>167</v>
      </c>
      <c r="Q168" s="15">
        <f>1.01*L168</f>
        <v>0.48460607999999994</v>
      </c>
      <c r="R168" s="13">
        <f>RANK(Q168,Q:Q,0)</f>
        <v>167</v>
      </c>
      <c r="S168" s="15">
        <f t="shared" si="5"/>
        <v>0.46046879999999996</v>
      </c>
      <c r="T168" s="13">
        <f>RANK(S168,S:S,0)</f>
        <v>167</v>
      </c>
      <c r="U168">
        <f>(((I168+K168+P168+R168+T168)/5))</f>
        <v>168.2</v>
      </c>
      <c r="V168">
        <f>IF(C168=1,(U168/L168),REF)</f>
        <v>350.55688942243563</v>
      </c>
      <c r="W168" s="13">
        <f>RANK(V168,V:V,1)</f>
        <v>167</v>
      </c>
      <c r="X168">
        <f>IF(A168=1,(U168/N168),REF)</f>
        <v>343.54575163398692</v>
      </c>
      <c r="Y168" s="13">
        <f>RANK(X168,X:X,1)</f>
        <v>167</v>
      </c>
      <c r="Z168" t="str">
        <f>D168</f>
        <v>Weber St.</v>
      </c>
      <c r="AA168">
        <f>(N168*(($AI$2)/((V168)))^(1/10))</f>
        <v>0.28371527037422389</v>
      </c>
      <c r="AB168">
        <f>(N168*(($AH$2)/((X168)))^(1/8))</f>
        <v>0.24753866075611464</v>
      </c>
      <c r="AC168">
        <f>((AA168+AB168)/2)^(1/2.5)</f>
        <v>0.58844904779218477</v>
      </c>
      <c r="AD168" t="str">
        <f>Z168</f>
        <v>Weber St.</v>
      </c>
      <c r="AE168" s="13">
        <f>RANK(AC168,AC:AC,0)</f>
        <v>167</v>
      </c>
    </row>
    <row r="169" spans="1:31" x14ac:dyDescent="0.25">
      <c r="A169">
        <v>1</v>
      </c>
      <c r="B169">
        <v>1</v>
      </c>
      <c r="C169">
        <v>1</v>
      </c>
      <c r="D169" t="s">
        <v>343</v>
      </c>
      <c r="E169">
        <v>68.026015566599497</v>
      </c>
      <c r="F169">
        <v>100.949972462655</v>
      </c>
      <c r="G169">
        <v>100.492055719652</v>
      </c>
      <c r="H169">
        <f>(F169-G169)/E169</f>
        <v>6.731494402383199E-3</v>
      </c>
      <c r="I169" s="13">
        <f>RANK(H169,H:H,0)</f>
        <v>154</v>
      </c>
      <c r="J169">
        <f>(F169^2)*E169</f>
        <v>693246.11389239132</v>
      </c>
      <c r="K169" s="13">
        <f>RANK(J169,J:J,0)</f>
        <v>193</v>
      </c>
      <c r="L169">
        <f>N169*(0.98)</f>
        <v>0.47784799999999999</v>
      </c>
      <c r="M169" s="13">
        <f>RANK(L169,L:L,0)</f>
        <v>169</v>
      </c>
      <c r="N169">
        <v>0.48759999999999998</v>
      </c>
      <c r="O169" s="15">
        <f>(N169+L169)/2</f>
        <v>0.48272399999999999</v>
      </c>
      <c r="P169" s="13">
        <f t="shared" si="4"/>
        <v>169</v>
      </c>
      <c r="Q169" s="15">
        <f>1.01*L169</f>
        <v>0.48262648000000002</v>
      </c>
      <c r="R169" s="13">
        <f>RANK(Q169,Q:Q,0)</f>
        <v>169</v>
      </c>
      <c r="S169" s="15">
        <f t="shared" si="5"/>
        <v>0.45858779999999999</v>
      </c>
      <c r="T169" s="13">
        <f>RANK(S169,S:S,0)</f>
        <v>169</v>
      </c>
      <c r="U169">
        <f>(((I169+K169+P169+R169+T169)/5))</f>
        <v>170.8</v>
      </c>
      <c r="V169">
        <f>IF(C169=1,(U169/L169),REF)</f>
        <v>357.43583733739604</v>
      </c>
      <c r="W169" s="13">
        <f>RANK(V169,V:V,1)</f>
        <v>171</v>
      </c>
      <c r="X169">
        <f>IF(A169=1,(U169/N169),REF)</f>
        <v>350.2871205906481</v>
      </c>
      <c r="Y169" s="13">
        <f>RANK(X169,X:X,1)</f>
        <v>171</v>
      </c>
      <c r="Z169" t="str">
        <f>D169</f>
        <v>UNC Wilmington</v>
      </c>
      <c r="AA169">
        <f>(N169*(($AI$2)/((V169)))^(1/10))</f>
        <v>0.28200774802203865</v>
      </c>
      <c r="AB169">
        <f>(N169*(($AH$2)/((X169)))^(1/8))</f>
        <v>0.24592935819101916</v>
      </c>
      <c r="AC169">
        <f>((AA169+AB169)/2)^(1/2.5)</f>
        <v>0.58697671955646402</v>
      </c>
      <c r="AD169" t="str">
        <f>Z169</f>
        <v>UNC Wilmington</v>
      </c>
      <c r="AE169" s="13">
        <f>RANK(AC169,AC:AC,0)</f>
        <v>168</v>
      </c>
    </row>
    <row r="170" spans="1:31" x14ac:dyDescent="0.25">
      <c r="A170">
        <v>1</v>
      </c>
      <c r="B170">
        <v>1</v>
      </c>
      <c r="C170">
        <v>1</v>
      </c>
      <c r="D170" t="s">
        <v>333</v>
      </c>
      <c r="E170">
        <v>73.377279579641794</v>
      </c>
      <c r="F170">
        <v>99.922213454715106</v>
      </c>
      <c r="G170">
        <v>100.57107136640499</v>
      </c>
      <c r="H170">
        <f>(F170-G170)/E170</f>
        <v>-8.8427632559699085E-3</v>
      </c>
      <c r="I170" s="13">
        <f>RANK(H170,H:H,0)</f>
        <v>169</v>
      </c>
      <c r="J170">
        <f>(F170^2)*E170</f>
        <v>732631.68676756404</v>
      </c>
      <c r="K170" s="13">
        <f>RANK(J170,J:J,0)</f>
        <v>139</v>
      </c>
      <c r="L170">
        <f>N170*(0.98)</f>
        <v>0.47539799999999999</v>
      </c>
      <c r="M170" s="13">
        <f>RANK(L170,L:L,0)</f>
        <v>170</v>
      </c>
      <c r="N170">
        <v>0.48509999999999998</v>
      </c>
      <c r="O170" s="15">
        <f>(N170+L170)/2</f>
        <v>0.48024899999999998</v>
      </c>
      <c r="P170" s="13">
        <f t="shared" si="4"/>
        <v>170</v>
      </c>
      <c r="Q170" s="15">
        <f>1.01*L170</f>
        <v>0.48015197999999998</v>
      </c>
      <c r="R170" s="13">
        <f>RANK(Q170,Q:Q,0)</f>
        <v>170</v>
      </c>
      <c r="S170" s="15">
        <f t="shared" si="5"/>
        <v>0.45623654999999996</v>
      </c>
      <c r="T170" s="13">
        <f>RANK(S170,S:S,0)</f>
        <v>170</v>
      </c>
      <c r="U170">
        <f>(((I170+K170+P170+R170+T170)/5))</f>
        <v>163.6</v>
      </c>
      <c r="V170">
        <f>IF(C170=1,(U170/L170),REF)</f>
        <v>344.13270564874063</v>
      </c>
      <c r="W170" s="13">
        <f>RANK(V170,V:V,1)</f>
        <v>164</v>
      </c>
      <c r="X170">
        <f>IF(A170=1,(U170/N170),REF)</f>
        <v>337.25005153576581</v>
      </c>
      <c r="Y170" s="13">
        <f>RANK(X170,X:X,1)</f>
        <v>164</v>
      </c>
      <c r="Z170" t="str">
        <f>D170</f>
        <v>UC Riverside</v>
      </c>
      <c r="AA170">
        <f>(N170*(($AI$2)/((V170)))^(1/10))</f>
        <v>0.28162800106571423</v>
      </c>
      <c r="AB170">
        <f>(N170*(($AH$2)/((X170)))^(1/8))</f>
        <v>0.24583118360897541</v>
      </c>
      <c r="AC170">
        <f>((AA170+AB170)/2)^(1/2.5)</f>
        <v>0.58676411465641498</v>
      </c>
      <c r="AD170" t="str">
        <f>Z170</f>
        <v>UC Riverside</v>
      </c>
      <c r="AE170" s="13">
        <f>RANK(AC170,AC:AC,0)</f>
        <v>169</v>
      </c>
    </row>
    <row r="171" spans="1:31" x14ac:dyDescent="0.25">
      <c r="A171">
        <v>1</v>
      </c>
      <c r="B171">
        <v>1</v>
      </c>
      <c r="C171">
        <v>1</v>
      </c>
      <c r="D171" t="s">
        <v>82</v>
      </c>
      <c r="E171">
        <v>70.702642838849201</v>
      </c>
      <c r="F171">
        <v>103.366287854064</v>
      </c>
      <c r="G171">
        <v>103.98438543493199</v>
      </c>
      <c r="H171">
        <f>(F171-G171)/E171</f>
        <v>-8.7422132476265516E-3</v>
      </c>
      <c r="I171" s="13">
        <f>RANK(H171,H:H,0)</f>
        <v>168</v>
      </c>
      <c r="J171">
        <f>(F171^2)*E171</f>
        <v>755428.71280448092</v>
      </c>
      <c r="K171" s="13">
        <f>RANK(J171,J:J,0)</f>
        <v>115</v>
      </c>
      <c r="L171">
        <f>N171*(0.98)</f>
        <v>0.47226199999999996</v>
      </c>
      <c r="M171" s="13">
        <f>RANK(L171,L:L,0)</f>
        <v>172</v>
      </c>
      <c r="N171">
        <v>0.4819</v>
      </c>
      <c r="O171" s="15">
        <f>(N171+L171)/2</f>
        <v>0.47708099999999998</v>
      </c>
      <c r="P171" s="13">
        <f t="shared" si="4"/>
        <v>172</v>
      </c>
      <c r="Q171" s="15">
        <f>1.01*L171</f>
        <v>0.47698461999999997</v>
      </c>
      <c r="R171" s="13">
        <f>RANK(Q171,Q:Q,0)</f>
        <v>172</v>
      </c>
      <c r="S171" s="15">
        <f t="shared" si="5"/>
        <v>0.45322694999999996</v>
      </c>
      <c r="T171" s="13">
        <f>RANK(S171,S:S,0)</f>
        <v>172</v>
      </c>
      <c r="U171">
        <f>(((I171+K171+P171+R171+T171)/5))</f>
        <v>159.80000000000001</v>
      </c>
      <c r="V171">
        <f>IF(C171=1,(U171/L171),REF)</f>
        <v>338.37149717741431</v>
      </c>
      <c r="W171" s="13">
        <f>RANK(V171,V:V,1)</f>
        <v>162</v>
      </c>
      <c r="X171">
        <f>IF(A171=1,(U171/N171),REF)</f>
        <v>331.60406723386598</v>
      </c>
      <c r="Y171" s="13">
        <f>RANK(X171,X:X,1)</f>
        <v>162</v>
      </c>
      <c r="Z171" t="str">
        <f>D171</f>
        <v>Cornell</v>
      </c>
      <c r="AA171">
        <f>(N171*(($AI$2)/((V171)))^(1/10))</f>
        <v>0.28024295384947756</v>
      </c>
      <c r="AB171">
        <f>(N171*(($AH$2)/((X171)))^(1/8))</f>
        <v>0.24472545568271697</v>
      </c>
      <c r="AC171">
        <f>((AA171+AB171)/2)^(1/2.5)</f>
        <v>0.58565421027292375</v>
      </c>
      <c r="AD171" t="str">
        <f>Z171</f>
        <v>Cornell</v>
      </c>
      <c r="AE171" s="13">
        <f>RANK(AC171,AC:AC,0)</f>
        <v>170</v>
      </c>
    </row>
    <row r="172" spans="1:31" x14ac:dyDescent="0.25">
      <c r="A172">
        <v>1</v>
      </c>
      <c r="B172">
        <v>1</v>
      </c>
      <c r="C172">
        <v>1</v>
      </c>
      <c r="D172" t="s">
        <v>320</v>
      </c>
      <c r="E172">
        <v>70.434816129881597</v>
      </c>
      <c r="F172">
        <v>96.970888603235394</v>
      </c>
      <c r="G172">
        <v>102.44042277889299</v>
      </c>
      <c r="H172">
        <f>(F172-G172)/E172</f>
        <v>-7.7653843314814577E-2</v>
      </c>
      <c r="I172" s="13">
        <f>RANK(H172,H:H,0)</f>
        <v>234</v>
      </c>
      <c r="J172">
        <f>(F172^2)*E172</f>
        <v>662323.45621728117</v>
      </c>
      <c r="K172" s="13">
        <f>RANK(J172,J:J,0)</f>
        <v>247</v>
      </c>
      <c r="L172">
        <f>N172*(0.98)</f>
        <v>0.48186600000000002</v>
      </c>
      <c r="M172" s="13">
        <f>RANK(L172,L:L,0)</f>
        <v>166</v>
      </c>
      <c r="N172">
        <v>0.49170000000000003</v>
      </c>
      <c r="O172" s="15">
        <f>(N172+L172)/2</f>
        <v>0.48678300000000002</v>
      </c>
      <c r="P172" s="13">
        <f t="shared" si="4"/>
        <v>166</v>
      </c>
      <c r="Q172" s="15">
        <f>1.01*L172</f>
        <v>0.48668466000000005</v>
      </c>
      <c r="R172" s="13">
        <f>RANK(Q172,Q:Q,0)</f>
        <v>166</v>
      </c>
      <c r="S172" s="15">
        <f t="shared" si="5"/>
        <v>0.46244384999999999</v>
      </c>
      <c r="T172" s="13">
        <f>RANK(S172,S:S,0)</f>
        <v>166</v>
      </c>
      <c r="U172">
        <f>(((I172+K172+P172+R172+T172)/5))</f>
        <v>195.8</v>
      </c>
      <c r="V172">
        <f>IF(C172=1,(U172/L172),REF)</f>
        <v>406.33703145687804</v>
      </c>
      <c r="W172" s="13">
        <f>RANK(V172,V:V,1)</f>
        <v>182</v>
      </c>
      <c r="X172">
        <f>IF(A172=1,(U172/N172),REF)</f>
        <v>398.21029082774049</v>
      </c>
      <c r="Y172" s="13">
        <f>RANK(X172,X:X,1)</f>
        <v>182</v>
      </c>
      <c r="Z172" t="str">
        <f>D172</f>
        <v>Texas A&amp;M Corpus Chris</v>
      </c>
      <c r="AA172">
        <f>(N172*(($AI$2)/((V172)))^(1/10))</f>
        <v>0.2807557896343249</v>
      </c>
      <c r="AB172">
        <f>(N172*(($AH$2)/((X172)))^(1/8))</f>
        <v>0.2440539544607305</v>
      </c>
      <c r="AC172">
        <f>((AA172+AB172)/2)^(1/2.5)</f>
        <v>0.58558340105360773</v>
      </c>
      <c r="AD172" t="str">
        <f>Z172</f>
        <v>Texas A&amp;M Corpus Chris</v>
      </c>
      <c r="AE172" s="13">
        <f>RANK(AC172,AC:AC,0)</f>
        <v>171</v>
      </c>
    </row>
    <row r="173" spans="1:31" x14ac:dyDescent="0.25">
      <c r="A173">
        <v>1</v>
      </c>
      <c r="B173">
        <v>1</v>
      </c>
      <c r="C173">
        <v>1</v>
      </c>
      <c r="D173" t="s">
        <v>139</v>
      </c>
      <c r="E173">
        <v>68.374132423334999</v>
      </c>
      <c r="F173">
        <v>97.375981859559303</v>
      </c>
      <c r="G173">
        <v>101.995462167984</v>
      </c>
      <c r="H173">
        <f>(F173-G173)/E173</f>
        <v>-6.7561812409164021E-2</v>
      </c>
      <c r="I173" s="13">
        <f>RANK(H173,H:H,0)</f>
        <v>223</v>
      </c>
      <c r="J173">
        <f>(F173^2)*E173</f>
        <v>648329.11958992388</v>
      </c>
      <c r="K173" s="13">
        <f>RANK(J173,J:J,0)</f>
        <v>270</v>
      </c>
      <c r="L173">
        <f>N173*(0.98)</f>
        <v>0.4753</v>
      </c>
      <c r="M173" s="13">
        <f>RANK(L173,L:L,0)</f>
        <v>171</v>
      </c>
      <c r="N173">
        <v>0.48499999999999999</v>
      </c>
      <c r="O173" s="15">
        <f>(N173+L173)/2</f>
        <v>0.48014999999999997</v>
      </c>
      <c r="P173" s="13">
        <f t="shared" si="4"/>
        <v>171</v>
      </c>
      <c r="Q173" s="15">
        <f>1.01*L173</f>
        <v>0.48005300000000001</v>
      </c>
      <c r="R173" s="13">
        <f>RANK(Q173,Q:Q,0)</f>
        <v>171</v>
      </c>
      <c r="S173" s="15">
        <f t="shared" si="5"/>
        <v>0.45614249999999995</v>
      </c>
      <c r="T173" s="13">
        <f>RANK(S173,S:S,0)</f>
        <v>171</v>
      </c>
      <c r="U173">
        <f>(((I173+K173+P173+R173+T173)/5))</f>
        <v>201.2</v>
      </c>
      <c r="V173">
        <f>IF(C173=1,(U173/L173),REF)</f>
        <v>423.31159267830839</v>
      </c>
      <c r="W173" s="13">
        <f>RANK(V173,V:V,1)</f>
        <v>186</v>
      </c>
      <c r="X173">
        <f>IF(A173=1,(U173/N173),REF)</f>
        <v>414.84536082474227</v>
      </c>
      <c r="Y173" s="13">
        <f>RANK(X173,X:X,1)</f>
        <v>186</v>
      </c>
      <c r="Z173" t="str">
        <f>D173</f>
        <v>Illinois Chicago</v>
      </c>
      <c r="AA173">
        <f>(N173*(($AI$2)/((V173)))^(1/10))</f>
        <v>0.27579911949148828</v>
      </c>
      <c r="AB173">
        <f>(N173*(($AH$2)/((X173)))^(1/8))</f>
        <v>0.2395000781740555</v>
      </c>
      <c r="AC173">
        <f>((AA173+AB173)/2)^(1/2.5)</f>
        <v>0.58131534639561067</v>
      </c>
      <c r="AD173" t="str">
        <f>Z173</f>
        <v>Illinois Chicago</v>
      </c>
      <c r="AE173" s="13">
        <f>RANK(AC173,AC:AC,0)</f>
        <v>172</v>
      </c>
    </row>
    <row r="174" spans="1:31" x14ac:dyDescent="0.25">
      <c r="A174">
        <v>1</v>
      </c>
      <c r="B174">
        <v>1</v>
      </c>
      <c r="C174">
        <v>1</v>
      </c>
      <c r="D174" t="s">
        <v>168</v>
      </c>
      <c r="E174">
        <v>69.852198345056706</v>
      </c>
      <c r="F174">
        <v>98.586762854972704</v>
      </c>
      <c r="G174">
        <v>101.274455550791</v>
      </c>
      <c r="H174">
        <f>(F174-G174)/E174</f>
        <v>-3.8476851974530615E-2</v>
      </c>
      <c r="I174" s="13">
        <f>RANK(H174,H:H,0)</f>
        <v>192</v>
      </c>
      <c r="J174">
        <f>(F174^2)*E174</f>
        <v>678917.9507286601</v>
      </c>
      <c r="K174" s="13">
        <f>RANK(J174,J:J,0)</f>
        <v>215</v>
      </c>
      <c r="L174">
        <f>N174*(0.98)</f>
        <v>0.46941999999999995</v>
      </c>
      <c r="M174" s="13">
        <f>RANK(L174,L:L,0)</f>
        <v>173</v>
      </c>
      <c r="N174">
        <v>0.47899999999999998</v>
      </c>
      <c r="O174" s="15">
        <f>(N174+L174)/2</f>
        <v>0.47420999999999996</v>
      </c>
      <c r="P174" s="13">
        <f t="shared" si="4"/>
        <v>173</v>
      </c>
      <c r="Q174" s="15">
        <f>1.01*L174</f>
        <v>0.47411419999999993</v>
      </c>
      <c r="R174" s="13">
        <f>RANK(Q174,Q:Q,0)</f>
        <v>173</v>
      </c>
      <c r="S174" s="15">
        <f t="shared" si="5"/>
        <v>0.45049949999999994</v>
      </c>
      <c r="T174" s="13">
        <f>RANK(S174,S:S,0)</f>
        <v>173</v>
      </c>
      <c r="U174">
        <f>(((I174+K174+P174+R174+T174)/5))</f>
        <v>185.2</v>
      </c>
      <c r="V174">
        <f>IF(C174=1,(U174/L174),REF)</f>
        <v>394.529419283371</v>
      </c>
      <c r="W174" s="13">
        <f>RANK(V174,V:V,1)</f>
        <v>179</v>
      </c>
      <c r="X174">
        <f>IF(A174=1,(U174/N174),REF)</f>
        <v>386.63883089770354</v>
      </c>
      <c r="Y174" s="13">
        <f>RANK(X174,X:X,1)</f>
        <v>179</v>
      </c>
      <c r="Z174" t="str">
        <f>D174</f>
        <v>Longwood</v>
      </c>
      <c r="AA174">
        <f>(N174*(($AI$2)/((V174)))^(1/10))</f>
        <v>0.27431194974780804</v>
      </c>
      <c r="AB174">
        <f>(N174*(($AH$2)/((X174)))^(1/8))</f>
        <v>0.23862834566396499</v>
      </c>
      <c r="AC174">
        <f>((AA174+AB174)/2)^(1/2.5)</f>
        <v>0.58024943836740595</v>
      </c>
      <c r="AD174" t="str">
        <f>Z174</f>
        <v>Longwood</v>
      </c>
      <c r="AE174" s="13">
        <f>RANK(AC174,AC:AC,0)</f>
        <v>173</v>
      </c>
    </row>
    <row r="175" spans="1:31" x14ac:dyDescent="0.25">
      <c r="A175">
        <v>1</v>
      </c>
      <c r="B175">
        <v>1</v>
      </c>
      <c r="C175">
        <v>1</v>
      </c>
      <c r="D175" t="s">
        <v>215</v>
      </c>
      <c r="E175">
        <v>73.152624207516496</v>
      </c>
      <c r="F175">
        <v>98.049580617550703</v>
      </c>
      <c r="G175">
        <v>98.064167725955699</v>
      </c>
      <c r="H175">
        <f>(F175-G175)/E175</f>
        <v>-1.9940649516025067E-4</v>
      </c>
      <c r="I175" s="13">
        <f>RANK(H175,H:H,0)</f>
        <v>158</v>
      </c>
      <c r="J175">
        <f>(F175^2)*E175</f>
        <v>703268.86536312045</v>
      </c>
      <c r="K175" s="13">
        <f>RANK(J175,J:J,0)</f>
        <v>172</v>
      </c>
      <c r="L175">
        <f>N175*(0.98)</f>
        <v>0.46412799999999999</v>
      </c>
      <c r="M175" s="13">
        <f>RANK(L175,L:L,0)</f>
        <v>174</v>
      </c>
      <c r="N175">
        <v>0.47360000000000002</v>
      </c>
      <c r="O175" s="15">
        <f>(N175+L175)/2</f>
        <v>0.468864</v>
      </c>
      <c r="P175" s="13">
        <f t="shared" si="4"/>
        <v>174</v>
      </c>
      <c r="Q175" s="15">
        <f>1.01*L175</f>
        <v>0.46876928000000001</v>
      </c>
      <c r="R175" s="13">
        <f>RANK(Q175,Q:Q,0)</f>
        <v>174</v>
      </c>
      <c r="S175" s="15">
        <f t="shared" si="5"/>
        <v>0.44542080000000001</v>
      </c>
      <c r="T175" s="13">
        <f>RANK(S175,S:S,0)</f>
        <v>174</v>
      </c>
      <c r="U175">
        <f>(((I175+K175+P175+R175+T175)/5))</f>
        <v>170.4</v>
      </c>
      <c r="V175">
        <f>IF(C175=1,(U175/L175),REF)</f>
        <v>367.14009928295644</v>
      </c>
      <c r="W175" s="13">
        <f>RANK(V175,V:V,1)</f>
        <v>172</v>
      </c>
      <c r="X175">
        <f>IF(A175=1,(U175/N175),REF)</f>
        <v>359.79729729729729</v>
      </c>
      <c r="Y175" s="13">
        <f>RANK(X175,X:X,1)</f>
        <v>172</v>
      </c>
      <c r="Z175" t="str">
        <f>D175</f>
        <v>New Mexico St.</v>
      </c>
      <c r="AA175">
        <f>(N175*(($AI$2)/((V175)))^(1/10))</f>
        <v>0.27317796440579212</v>
      </c>
      <c r="AB175">
        <f>(N175*(($AH$2)/((X175)))^(1/8))</f>
        <v>0.23806971785671791</v>
      </c>
      <c r="AC175">
        <f>((AA175+AB175)/2)^(1/2.5)</f>
        <v>0.579482790227141</v>
      </c>
      <c r="AD175" t="str">
        <f>Z175</f>
        <v>New Mexico St.</v>
      </c>
      <c r="AE175" s="13">
        <f>RANK(AC175,AC:AC,0)</f>
        <v>174</v>
      </c>
    </row>
    <row r="176" spans="1:31" x14ac:dyDescent="0.25">
      <c r="A176">
        <v>1</v>
      </c>
      <c r="B176">
        <v>1</v>
      </c>
      <c r="C176">
        <v>1</v>
      </c>
      <c r="D176" t="s">
        <v>375</v>
      </c>
      <c r="E176">
        <v>72.204839374510101</v>
      </c>
      <c r="F176">
        <v>101.019944755721</v>
      </c>
      <c r="G176">
        <v>101.470184010411</v>
      </c>
      <c r="H176">
        <f>(F176-G176)/E176</f>
        <v>-6.2355828029021058E-3</v>
      </c>
      <c r="I176" s="13">
        <f>RANK(H176,H:H,0)</f>
        <v>163</v>
      </c>
      <c r="J176">
        <f>(F176^2)*E176</f>
        <v>736852.4969743836</v>
      </c>
      <c r="K176" s="13">
        <f>RANK(J176,J:J,0)</f>
        <v>134</v>
      </c>
      <c r="L176">
        <f>N176*(0.98)</f>
        <v>0.46226600000000001</v>
      </c>
      <c r="M176" s="13">
        <f>RANK(L176,L:L,0)</f>
        <v>175</v>
      </c>
      <c r="N176">
        <v>0.47170000000000001</v>
      </c>
      <c r="O176" s="15">
        <f>(N176+L176)/2</f>
        <v>0.46698300000000004</v>
      </c>
      <c r="P176" s="13">
        <f t="shared" si="4"/>
        <v>175</v>
      </c>
      <c r="Q176" s="15">
        <f>1.01*L176</f>
        <v>0.46688866000000001</v>
      </c>
      <c r="R176" s="13">
        <f>RANK(Q176,Q:Q,0)</f>
        <v>175</v>
      </c>
      <c r="S176" s="15">
        <f t="shared" si="5"/>
        <v>0.44363385</v>
      </c>
      <c r="T176" s="13">
        <f>RANK(S176,S:S,0)</f>
        <v>175</v>
      </c>
      <c r="U176">
        <f>(((I176+K176+P176+R176+T176)/5))</f>
        <v>164.4</v>
      </c>
      <c r="V176">
        <f>IF(C176=1,(U176/L176),REF)</f>
        <v>355.63939376895553</v>
      </c>
      <c r="W176" s="13">
        <f>RANK(V176,V:V,1)</f>
        <v>169</v>
      </c>
      <c r="X176">
        <f>IF(A176=1,(U176/N176),REF)</f>
        <v>348.52660589357646</v>
      </c>
      <c r="Y176" s="13">
        <f>RANK(X176,X:X,1)</f>
        <v>169</v>
      </c>
      <c r="Z176" t="str">
        <f>D176</f>
        <v>Winthrop</v>
      </c>
      <c r="AA176">
        <f>(N176*(($AI$2)/((V176)))^(1/10))</f>
        <v>0.27294933657208831</v>
      </c>
      <c r="AB176">
        <f>(N176*(($AH$2)/((X176)))^(1/8))</f>
        <v>0.23805981115628691</v>
      </c>
      <c r="AC176">
        <f>((AA176+AB176)/2)^(1/2.5)</f>
        <v>0.5793746265993106</v>
      </c>
      <c r="AD176" t="str">
        <f>Z176</f>
        <v>Winthrop</v>
      </c>
      <c r="AE176" s="13">
        <f>RANK(AC176,AC:AC,0)</f>
        <v>175</v>
      </c>
    </row>
    <row r="177" spans="1:31" x14ac:dyDescent="0.25">
      <c r="A177">
        <v>1</v>
      </c>
      <c r="B177">
        <v>1</v>
      </c>
      <c r="C177">
        <v>1</v>
      </c>
      <c r="D177" t="s">
        <v>303</v>
      </c>
      <c r="E177">
        <v>72.099450898429396</v>
      </c>
      <c r="F177">
        <v>101.371510900812</v>
      </c>
      <c r="G177">
        <v>104.797649772385</v>
      </c>
      <c r="H177">
        <f>(F177-G177)/E177</f>
        <v>-4.7519625030148969E-2</v>
      </c>
      <c r="I177" s="13">
        <f>RANK(H177,H:H,0)</f>
        <v>203</v>
      </c>
      <c r="J177">
        <f>(F177^2)*E177</f>
        <v>740907.16766045231</v>
      </c>
      <c r="K177" s="13">
        <f>RANK(J177,J:J,0)</f>
        <v>131</v>
      </c>
      <c r="L177">
        <f>N177*(0.98)</f>
        <v>0.46079599999999998</v>
      </c>
      <c r="M177" s="13">
        <f>RANK(L177,L:L,0)</f>
        <v>176</v>
      </c>
      <c r="N177">
        <v>0.47020000000000001</v>
      </c>
      <c r="O177" s="15">
        <f>(N177+L177)/2</f>
        <v>0.46549799999999997</v>
      </c>
      <c r="P177" s="13">
        <f t="shared" si="4"/>
        <v>176</v>
      </c>
      <c r="Q177" s="15">
        <f>1.01*L177</f>
        <v>0.46540396000000001</v>
      </c>
      <c r="R177" s="13">
        <f>RANK(Q177,Q:Q,0)</f>
        <v>176</v>
      </c>
      <c r="S177" s="15">
        <f t="shared" si="5"/>
        <v>0.44222309999999992</v>
      </c>
      <c r="T177" s="13">
        <f>RANK(S177,S:S,0)</f>
        <v>176</v>
      </c>
      <c r="U177">
        <f>(((I177+K177+P177+R177+T177)/5))</f>
        <v>172.4</v>
      </c>
      <c r="V177">
        <f>IF(C177=1,(U177/L177),REF)</f>
        <v>374.13519214576519</v>
      </c>
      <c r="W177" s="13">
        <f>RANK(V177,V:V,1)</f>
        <v>173</v>
      </c>
      <c r="X177">
        <f>IF(A177=1,(U177/N177),REF)</f>
        <v>366.65248830284986</v>
      </c>
      <c r="Y177" s="13">
        <f>RANK(X177,X:X,1)</f>
        <v>173</v>
      </c>
      <c r="Z177" t="str">
        <f>D177</f>
        <v>St. Thomas</v>
      </c>
      <c r="AA177">
        <f>(N177*(($AI$2)/((V177)))^(1/10))</f>
        <v>0.27070540156300832</v>
      </c>
      <c r="AB177">
        <f>(N177*(($AH$2)/((X177)))^(1/8))</f>
        <v>0.23580363511302235</v>
      </c>
      <c r="AC177">
        <f>((AA177+AB177)/2)^(1/2.5)</f>
        <v>0.57732834559227997</v>
      </c>
      <c r="AD177" t="str">
        <f>Z177</f>
        <v>St. Thomas</v>
      </c>
      <c r="AE177" s="13">
        <f>RANK(AC177,AC:AC,0)</f>
        <v>176</v>
      </c>
    </row>
    <row r="178" spans="1:31" x14ac:dyDescent="0.25">
      <c r="A178">
        <v>1</v>
      </c>
      <c r="B178">
        <v>1</v>
      </c>
      <c r="C178">
        <v>1</v>
      </c>
      <c r="D178" t="s">
        <v>325</v>
      </c>
      <c r="E178">
        <v>74.163133188980495</v>
      </c>
      <c r="F178">
        <v>103.603293151825</v>
      </c>
      <c r="G178">
        <v>104.746231380453</v>
      </c>
      <c r="H178">
        <f>(F178-G178)/E178</f>
        <v>-1.5411137306127467E-2</v>
      </c>
      <c r="I178" s="13">
        <f>RANK(H178,H:H,0)</f>
        <v>176</v>
      </c>
      <c r="J178">
        <f>(F178^2)*E178</f>
        <v>796040.5473470632</v>
      </c>
      <c r="K178" s="13">
        <f>RANK(J178,J:J,0)</f>
        <v>76</v>
      </c>
      <c r="L178">
        <f>N178*(0.98)</f>
        <v>0.45501399999999997</v>
      </c>
      <c r="M178" s="13">
        <f>RANK(L178,L:L,0)</f>
        <v>179</v>
      </c>
      <c r="N178">
        <v>0.46429999999999999</v>
      </c>
      <c r="O178" s="15">
        <f>(N178+L178)/2</f>
        <v>0.45965699999999998</v>
      </c>
      <c r="P178" s="13">
        <f t="shared" si="4"/>
        <v>179</v>
      </c>
      <c r="Q178" s="15">
        <f>1.01*L178</f>
        <v>0.45956413999999995</v>
      </c>
      <c r="R178" s="13">
        <f>RANK(Q178,Q:Q,0)</f>
        <v>179</v>
      </c>
      <c r="S178" s="15">
        <f t="shared" si="5"/>
        <v>0.43667414999999998</v>
      </c>
      <c r="T178" s="13">
        <f>RANK(S178,S:S,0)</f>
        <v>179</v>
      </c>
      <c r="U178">
        <f>(((I178+K178+P178+R178+T178)/5))</f>
        <v>157.80000000000001</v>
      </c>
      <c r="V178">
        <f>IF(C178=1,(U178/L178),REF)</f>
        <v>346.80251596654176</v>
      </c>
      <c r="W178" s="13">
        <f>RANK(V178,V:V,1)</f>
        <v>166</v>
      </c>
      <c r="X178">
        <f>IF(A178=1,(U178/N178),REF)</f>
        <v>339.86646564721087</v>
      </c>
      <c r="Y178" s="13">
        <f>RANK(X178,X:X,1)</f>
        <v>166</v>
      </c>
      <c r="Z178" t="str">
        <f>D178</f>
        <v>Toledo</v>
      </c>
      <c r="AA178">
        <f>(N178*(($AI$2)/((V178)))^(1/10))</f>
        <v>0.26934419049142189</v>
      </c>
      <c r="AB178">
        <f>(N178*(($AH$2)/((X178)))^(1/8))</f>
        <v>0.23506330869907949</v>
      </c>
      <c r="AC178">
        <f>((AA178+AB178)/2)^(1/2.5)</f>
        <v>0.57636900184020057</v>
      </c>
      <c r="AD178" t="str">
        <f>Z178</f>
        <v>Toledo</v>
      </c>
      <c r="AE178" s="13">
        <f>RANK(AC178,AC:AC,0)</f>
        <v>177</v>
      </c>
    </row>
    <row r="179" spans="1:31" x14ac:dyDescent="0.25">
      <c r="A179">
        <v>1</v>
      </c>
      <c r="B179">
        <v>1</v>
      </c>
      <c r="C179">
        <v>1</v>
      </c>
      <c r="D179" t="s">
        <v>202</v>
      </c>
      <c r="E179">
        <v>69.472945105820202</v>
      </c>
      <c r="F179">
        <v>101.710397361896</v>
      </c>
      <c r="G179">
        <v>102.838309762279</v>
      </c>
      <c r="H179">
        <f>(F179-G179)/E179</f>
        <v>-1.6235275453847196E-2</v>
      </c>
      <c r="I179" s="13">
        <f>RANK(H179,H:H,0)</f>
        <v>177</v>
      </c>
      <c r="J179">
        <f>(F179^2)*E179</f>
        <v>718697.95972656563</v>
      </c>
      <c r="K179" s="13">
        <f>RANK(J179,J:J,0)</f>
        <v>155</v>
      </c>
      <c r="L179">
        <f>N179*(0.98)</f>
        <v>0.45501399999999997</v>
      </c>
      <c r="M179" s="13">
        <f>RANK(L179,L:L,0)</f>
        <v>179</v>
      </c>
      <c r="N179">
        <v>0.46429999999999999</v>
      </c>
      <c r="O179" s="15">
        <f>(N179+L179)/2</f>
        <v>0.45965699999999998</v>
      </c>
      <c r="P179" s="13">
        <f t="shared" si="4"/>
        <v>179</v>
      </c>
      <c r="Q179" s="15">
        <f>1.01*L179</f>
        <v>0.45956413999999995</v>
      </c>
      <c r="R179" s="13">
        <f>RANK(Q179,Q:Q,0)</f>
        <v>179</v>
      </c>
      <c r="S179" s="15">
        <f t="shared" si="5"/>
        <v>0.43667414999999998</v>
      </c>
      <c r="T179" s="13">
        <f>RANK(S179,S:S,0)</f>
        <v>179</v>
      </c>
      <c r="U179">
        <f>(((I179+K179+P179+R179+T179)/5))</f>
        <v>173.8</v>
      </c>
      <c r="V179">
        <f>IF(C179=1,(U179/L179),REF)</f>
        <v>381.96626916973986</v>
      </c>
      <c r="W179" s="13">
        <f>RANK(V179,V:V,1)</f>
        <v>176</v>
      </c>
      <c r="X179">
        <f>IF(A179=1,(U179/N179),REF)</f>
        <v>374.32694378634505</v>
      </c>
      <c r="Y179" s="13">
        <f>RANK(X179,X:X,1)</f>
        <v>176</v>
      </c>
      <c r="Z179" t="str">
        <f>D179</f>
        <v>Montana</v>
      </c>
      <c r="AA179">
        <f>(N179*(($AI$2)/((V179)))^(1/10))</f>
        <v>0.26675547100450053</v>
      </c>
      <c r="AB179">
        <f>(N179*(($AH$2)/((X179)))^(1/8))</f>
        <v>0.2322426606294907</v>
      </c>
      <c r="AC179">
        <f>((AA179+AB179)/2)^(1/2.5)</f>
        <v>0.57388856266609223</v>
      </c>
      <c r="AD179" t="str">
        <f>Z179</f>
        <v>Montana</v>
      </c>
      <c r="AE179" s="13">
        <f>RANK(AC179,AC:AC,0)</f>
        <v>178</v>
      </c>
    </row>
    <row r="180" spans="1:31" x14ac:dyDescent="0.25">
      <c r="A180">
        <v>1</v>
      </c>
      <c r="B180">
        <v>1</v>
      </c>
      <c r="C180">
        <v>1</v>
      </c>
      <c r="D180" t="s">
        <v>140</v>
      </c>
      <c r="E180">
        <v>72.6550154775788</v>
      </c>
      <c r="F180">
        <v>98.637486775339596</v>
      </c>
      <c r="G180">
        <v>101.413377000954</v>
      </c>
      <c r="H180">
        <f>(F180-G180)/E180</f>
        <v>-3.8206450131044824E-2</v>
      </c>
      <c r="I180" s="13">
        <f>RANK(H180,H:H,0)</f>
        <v>189</v>
      </c>
      <c r="J180">
        <f>(F180^2)*E180</f>
        <v>706886.35073368892</v>
      </c>
      <c r="K180" s="13">
        <f>RANK(J180,J:J,0)</f>
        <v>165</v>
      </c>
      <c r="L180">
        <f>N180*(0.98)</f>
        <v>0.45530799999999999</v>
      </c>
      <c r="M180" s="13">
        <f>RANK(L180,L:L,0)</f>
        <v>178</v>
      </c>
      <c r="N180">
        <v>0.46460000000000001</v>
      </c>
      <c r="O180" s="15">
        <f>(N180+L180)/2</f>
        <v>0.45995399999999997</v>
      </c>
      <c r="P180" s="13">
        <f t="shared" si="4"/>
        <v>178</v>
      </c>
      <c r="Q180" s="15">
        <f>1.01*L180</f>
        <v>0.45986107999999998</v>
      </c>
      <c r="R180" s="13">
        <f>RANK(Q180,Q:Q,0)</f>
        <v>178</v>
      </c>
      <c r="S180" s="15">
        <f t="shared" si="5"/>
        <v>0.43695629999999996</v>
      </c>
      <c r="T180" s="13">
        <f>RANK(S180,S:S,0)</f>
        <v>178</v>
      </c>
      <c r="U180">
        <f>(((I180+K180+P180+R180+T180)/5))</f>
        <v>177.6</v>
      </c>
      <c r="V180">
        <f>IF(C180=1,(U180/L180),REF)</f>
        <v>390.06562590598014</v>
      </c>
      <c r="W180" s="13">
        <f>RANK(V180,V:V,1)</f>
        <v>177</v>
      </c>
      <c r="X180">
        <f>IF(A180=1,(U180/N180),REF)</f>
        <v>382.26431338786051</v>
      </c>
      <c r="Y180" s="13">
        <f>RANK(X180,X:X,1)</f>
        <v>177</v>
      </c>
      <c r="Z180" t="str">
        <f>D180</f>
        <v>Illinois St.</v>
      </c>
      <c r="AA180">
        <f>(N180*(($AI$2)/((V180)))^(1/10))</f>
        <v>0.26636833151296735</v>
      </c>
      <c r="AB180">
        <f>(N180*(($AH$2)/((X180)))^(1/8))</f>
        <v>0.23178399102683778</v>
      </c>
      <c r="AC180">
        <f>((AA180+AB180)/2)^(1/2.5)</f>
        <v>0.57349926484227409</v>
      </c>
      <c r="AD180" t="str">
        <f>Z180</f>
        <v>Illinois St.</v>
      </c>
      <c r="AE180" s="13">
        <f>RANK(AC180,AC:AC,0)</f>
        <v>179</v>
      </c>
    </row>
    <row r="181" spans="1:31" x14ac:dyDescent="0.25">
      <c r="A181">
        <v>1</v>
      </c>
      <c r="B181">
        <v>1</v>
      </c>
      <c r="C181">
        <v>1</v>
      </c>
      <c r="D181" t="s">
        <v>50</v>
      </c>
      <c r="E181">
        <v>71.205849978023494</v>
      </c>
      <c r="F181">
        <v>98.052098465632</v>
      </c>
      <c r="G181">
        <v>104.27339678102599</v>
      </c>
      <c r="H181">
        <f>(F181-G181)/E181</f>
        <v>-8.7370606731246026E-2</v>
      </c>
      <c r="I181" s="13">
        <f>RANK(H181,H:H,0)</f>
        <v>242</v>
      </c>
      <c r="J181">
        <f>(F181^2)*E181</f>
        <v>684588.2807028885</v>
      </c>
      <c r="K181" s="13">
        <f>RANK(J181,J:J,0)</f>
        <v>208</v>
      </c>
      <c r="L181">
        <f>N181*(0.98)</f>
        <v>0.45834599999999998</v>
      </c>
      <c r="M181" s="13">
        <f>RANK(L181,L:L,0)</f>
        <v>177</v>
      </c>
      <c r="N181">
        <v>0.4677</v>
      </c>
      <c r="O181" s="15">
        <f>(N181+L181)/2</f>
        <v>0.46302299999999996</v>
      </c>
      <c r="P181" s="13">
        <f t="shared" si="4"/>
        <v>177</v>
      </c>
      <c r="Q181" s="15">
        <f>1.01*L181</f>
        <v>0.46292945999999996</v>
      </c>
      <c r="R181" s="13">
        <f>RANK(Q181,Q:Q,0)</f>
        <v>177</v>
      </c>
      <c r="S181" s="15">
        <f t="shared" si="5"/>
        <v>0.43987184999999995</v>
      </c>
      <c r="T181" s="13">
        <f>RANK(S181,S:S,0)</f>
        <v>177</v>
      </c>
      <c r="U181">
        <f>(((I181+K181+P181+R181+T181)/5))</f>
        <v>196.2</v>
      </c>
      <c r="V181">
        <f>IF(C181=1,(U181/L181),REF)</f>
        <v>428.06089722611301</v>
      </c>
      <c r="W181" s="13">
        <f>RANK(V181,V:V,1)</f>
        <v>189</v>
      </c>
      <c r="X181">
        <f>IF(A181=1,(U181/N181),REF)</f>
        <v>419.49967928159072</v>
      </c>
      <c r="Y181" s="13">
        <f>RANK(X181,X:X,1)</f>
        <v>189</v>
      </c>
      <c r="Z181" t="str">
        <f>D181</f>
        <v>Brown</v>
      </c>
      <c r="AA181">
        <f>(N181*(($AI$2)/((V181)))^(1/10))</f>
        <v>0.26566477059809096</v>
      </c>
      <c r="AB181">
        <f>(N181*(($AH$2)/((X181)))^(1/8))</f>
        <v>0.23063521353887392</v>
      </c>
      <c r="AC181">
        <f>((AA181+AB181)/2)^(1/2.5)</f>
        <v>0.57264530748111964</v>
      </c>
      <c r="AD181" t="str">
        <f>Z181</f>
        <v>Brown</v>
      </c>
      <c r="AE181" s="13">
        <f>RANK(AC181,AC:AC,0)</f>
        <v>180</v>
      </c>
    </row>
    <row r="182" spans="1:31" x14ac:dyDescent="0.25">
      <c r="A182">
        <v>1</v>
      </c>
      <c r="B182">
        <v>1</v>
      </c>
      <c r="C182">
        <v>1</v>
      </c>
      <c r="D182" t="s">
        <v>259</v>
      </c>
      <c r="E182">
        <v>70.390180385442406</v>
      </c>
      <c r="F182">
        <v>101.074680065679</v>
      </c>
      <c r="G182">
        <v>99.325882504500399</v>
      </c>
      <c r="H182">
        <f>(F182-G182)/E182</f>
        <v>2.4844339815618365E-2</v>
      </c>
      <c r="I182" s="13">
        <f>RANK(H182,H:H,0)</f>
        <v>143</v>
      </c>
      <c r="J182">
        <f>(F182^2)*E182</f>
        <v>719112.4848312895</v>
      </c>
      <c r="K182" s="13">
        <f>RANK(J182,J:J,0)</f>
        <v>153</v>
      </c>
      <c r="L182">
        <f>N182*(0.98)</f>
        <v>0.44972199999999996</v>
      </c>
      <c r="M182" s="13">
        <f>RANK(L182,L:L,0)</f>
        <v>183</v>
      </c>
      <c r="N182">
        <v>0.45889999999999997</v>
      </c>
      <c r="O182" s="15">
        <f>(N182+L182)/2</f>
        <v>0.45431099999999996</v>
      </c>
      <c r="P182" s="13">
        <f t="shared" si="4"/>
        <v>183</v>
      </c>
      <c r="Q182" s="15">
        <f>1.01*L182</f>
        <v>0.45421921999999998</v>
      </c>
      <c r="R182" s="13">
        <f>RANK(Q182,Q:Q,0)</f>
        <v>183</v>
      </c>
      <c r="S182" s="15">
        <f t="shared" si="5"/>
        <v>0.43159544999999994</v>
      </c>
      <c r="T182" s="13">
        <f>RANK(S182,S:S,0)</f>
        <v>183</v>
      </c>
      <c r="U182">
        <f>(((I182+K182+P182+R182+T182)/5))</f>
        <v>169</v>
      </c>
      <c r="V182">
        <f>IF(C182=1,(U182/L182),REF)</f>
        <v>375.7877088512459</v>
      </c>
      <c r="W182" s="13">
        <f>RANK(V182,V:V,1)</f>
        <v>174</v>
      </c>
      <c r="X182">
        <f>IF(A182=1,(U182/N182),REF)</f>
        <v>368.27195467422098</v>
      </c>
      <c r="Y182" s="13">
        <f>RANK(X182,X:X,1)</f>
        <v>174</v>
      </c>
      <c r="Z182" t="str">
        <f>D182</f>
        <v>Purdue Fort Wayne</v>
      </c>
      <c r="AA182">
        <f>(N182*(($AI$2)/((V182)))^(1/10))</f>
        <v>0.26408330923028739</v>
      </c>
      <c r="AB182">
        <f>(N182*(($AH$2)/((X182)))^(1/8))</f>
        <v>0.23000997854036187</v>
      </c>
      <c r="AC182">
        <f>((AA182+AB182)/2)^(1/2.5)</f>
        <v>0.57162548564555504</v>
      </c>
      <c r="AD182" t="str">
        <f>Z182</f>
        <v>Purdue Fort Wayne</v>
      </c>
      <c r="AE182" s="13">
        <f>RANK(AC182,AC:AC,0)</f>
        <v>181</v>
      </c>
    </row>
    <row r="183" spans="1:31" x14ac:dyDescent="0.25">
      <c r="A183">
        <v>1</v>
      </c>
      <c r="B183">
        <v>1</v>
      </c>
      <c r="C183">
        <v>1</v>
      </c>
      <c r="D183" t="s">
        <v>322</v>
      </c>
      <c r="E183">
        <v>71.205570907654504</v>
      </c>
      <c r="F183">
        <v>99.020074398534803</v>
      </c>
      <c r="G183">
        <v>100.242412217463</v>
      </c>
      <c r="H183">
        <f>(F183-G183)/E183</f>
        <v>-1.7166322850124024E-2</v>
      </c>
      <c r="I183" s="13">
        <f>RANK(H183,H:H,0)</f>
        <v>178</v>
      </c>
      <c r="J183">
        <f>(F183^2)*E183</f>
        <v>698168.85214409092</v>
      </c>
      <c r="K183" s="13">
        <f>RANK(J183,J:J,0)</f>
        <v>181</v>
      </c>
      <c r="L183">
        <f>N183*(0.98)</f>
        <v>0.45119199999999998</v>
      </c>
      <c r="M183" s="13">
        <f>RANK(L183,L:L,0)</f>
        <v>181</v>
      </c>
      <c r="N183">
        <v>0.46039999999999998</v>
      </c>
      <c r="O183" s="15">
        <f>(N183+L183)/2</f>
        <v>0.45579599999999998</v>
      </c>
      <c r="P183" s="13">
        <f t="shared" si="4"/>
        <v>181</v>
      </c>
      <c r="Q183" s="15">
        <f>1.01*L183</f>
        <v>0.45570391999999998</v>
      </c>
      <c r="R183" s="13">
        <f>RANK(Q183,Q:Q,0)</f>
        <v>181</v>
      </c>
      <c r="S183" s="15">
        <f t="shared" si="5"/>
        <v>0.43300619999999995</v>
      </c>
      <c r="T183" s="13">
        <f>RANK(S183,S:S,0)</f>
        <v>181</v>
      </c>
      <c r="U183">
        <f>(((I183+K183+P183+R183+T183)/5))</f>
        <v>180.4</v>
      </c>
      <c r="V183">
        <f>IF(C183=1,(U183/L183),REF)</f>
        <v>399.82978421603224</v>
      </c>
      <c r="W183" s="13">
        <f>RANK(V183,V:V,1)</f>
        <v>180</v>
      </c>
      <c r="X183">
        <f>IF(A183=1,(U183/N183),REF)</f>
        <v>391.83318853171158</v>
      </c>
      <c r="Y183" s="13">
        <f>RANK(X183,X:X,1)</f>
        <v>180</v>
      </c>
      <c r="Z183" t="str">
        <f>D183</f>
        <v>Texas St.</v>
      </c>
      <c r="AA183">
        <f>(N183*(($AI$2)/((V183)))^(1/10))</f>
        <v>0.263308545237666</v>
      </c>
      <c r="AB183">
        <f>(N183*(($AH$2)/((X183)))^(1/8))</f>
        <v>0.2289799010197871</v>
      </c>
      <c r="AC183">
        <f>((AA183+AB183)/2)^(1/2.5)</f>
        <v>0.57078934702819351</v>
      </c>
      <c r="AD183" t="str">
        <f>Z183</f>
        <v>Texas St.</v>
      </c>
      <c r="AE183" s="13">
        <f>RANK(AC183,AC:AC,0)</f>
        <v>182</v>
      </c>
    </row>
    <row r="184" spans="1:31" x14ac:dyDescent="0.25">
      <c r="A184">
        <v>1</v>
      </c>
      <c r="B184">
        <v>1</v>
      </c>
      <c r="C184">
        <v>1</v>
      </c>
      <c r="D184" t="s">
        <v>21</v>
      </c>
      <c r="E184">
        <v>72.100197087673195</v>
      </c>
      <c r="F184">
        <v>98.981823652115807</v>
      </c>
      <c r="G184">
        <v>99.339116429658205</v>
      </c>
      <c r="H184">
        <f>(F184-G184)/E184</f>
        <v>-4.9555034795249302E-3</v>
      </c>
      <c r="I184" s="13">
        <f>RANK(H184,H:H,0)</f>
        <v>161</v>
      </c>
      <c r="J184">
        <f>(F184^2)*E184</f>
        <v>706394.57286029356</v>
      </c>
      <c r="K184" s="13">
        <f>RANK(J184,J:J,0)</f>
        <v>167</v>
      </c>
      <c r="L184">
        <f>N184*(0.98)</f>
        <v>0.44825199999999998</v>
      </c>
      <c r="M184" s="13">
        <f>RANK(L184,L:L,0)</f>
        <v>184</v>
      </c>
      <c r="N184">
        <v>0.45739999999999997</v>
      </c>
      <c r="O184" s="15">
        <f>(N184+L184)/2</f>
        <v>0.45282599999999995</v>
      </c>
      <c r="P184" s="13">
        <f t="shared" si="4"/>
        <v>184</v>
      </c>
      <c r="Q184" s="15">
        <f>1.01*L184</f>
        <v>0.45273451999999997</v>
      </c>
      <c r="R184" s="13">
        <f>RANK(Q184,Q:Q,0)</f>
        <v>184</v>
      </c>
      <c r="S184" s="15">
        <f t="shared" si="5"/>
        <v>0.43018469999999992</v>
      </c>
      <c r="T184" s="13">
        <f>RANK(S184,S:S,0)</f>
        <v>184</v>
      </c>
      <c r="U184">
        <f>(((I184+K184+P184+R184+T184)/5))</f>
        <v>176</v>
      </c>
      <c r="V184">
        <f>IF(C184=1,(U184/L184),REF)</f>
        <v>392.63628494686026</v>
      </c>
      <c r="W184" s="13">
        <f>RANK(V184,V:V,1)</f>
        <v>178</v>
      </c>
      <c r="X184">
        <f>IF(A184=1,(U184/N184),REF)</f>
        <v>384.78355924792305</v>
      </c>
      <c r="Y184" s="13">
        <f>RANK(X184,X:X,1)</f>
        <v>178</v>
      </c>
      <c r="Z184" t="str">
        <f>D184</f>
        <v>Abilene Christian</v>
      </c>
      <c r="AA184">
        <f>(N184*(($AI$2)/((V184)))^(1/10))</f>
        <v>0.26206816634951063</v>
      </c>
      <c r="AB184">
        <f>(N184*(($AH$2)/((X184)))^(1/8))</f>
        <v>0.22800469894208625</v>
      </c>
      <c r="AC184">
        <f>((AA184+AB184)/2)^(1/2.5)</f>
        <v>0.5697604042598019</v>
      </c>
      <c r="AD184" t="str">
        <f>Z184</f>
        <v>Abilene Christian</v>
      </c>
      <c r="AE184" s="13">
        <f>RANK(AC184,AC:AC,0)</f>
        <v>183</v>
      </c>
    </row>
    <row r="185" spans="1:31" x14ac:dyDescent="0.25">
      <c r="A185">
        <v>1</v>
      </c>
      <c r="B185">
        <v>1</v>
      </c>
      <c r="C185">
        <v>1</v>
      </c>
      <c r="D185" t="s">
        <v>328</v>
      </c>
      <c r="E185">
        <v>68.612259377277894</v>
      </c>
      <c r="F185">
        <v>99.3557458134038</v>
      </c>
      <c r="G185">
        <v>101.983143747688</v>
      </c>
      <c r="H185">
        <f>(F185-G185)/E185</f>
        <v>-3.8293418087822231E-2</v>
      </c>
      <c r="I185" s="13">
        <f>RANK(H185,H:H,0)</f>
        <v>190</v>
      </c>
      <c r="J185">
        <f>(F185^2)*E185</f>
        <v>677310.32514321792</v>
      </c>
      <c r="K185" s="13">
        <f>RANK(J185,J:J,0)</f>
        <v>217</v>
      </c>
      <c r="L185">
        <f>N185*(0.98)</f>
        <v>0.44991799999999998</v>
      </c>
      <c r="M185" s="13">
        <f>RANK(L185,L:L,0)</f>
        <v>182</v>
      </c>
      <c r="N185">
        <v>0.45910000000000001</v>
      </c>
      <c r="O185" s="15">
        <f>(N185+L185)/2</f>
        <v>0.454509</v>
      </c>
      <c r="P185" s="13">
        <f t="shared" si="4"/>
        <v>182</v>
      </c>
      <c r="Q185" s="15">
        <f>1.01*L185</f>
        <v>0.45441717999999998</v>
      </c>
      <c r="R185" s="13">
        <f>RANK(Q185,Q:Q,0)</f>
        <v>182</v>
      </c>
      <c r="S185" s="15">
        <f t="shared" si="5"/>
        <v>0.43178354999999996</v>
      </c>
      <c r="T185" s="13">
        <f>RANK(S185,S:S,0)</f>
        <v>182</v>
      </c>
      <c r="U185">
        <f>(((I185+K185+P185+R185+T185)/5))</f>
        <v>190.6</v>
      </c>
      <c r="V185">
        <f>IF(C185=1,(U185/L185),REF)</f>
        <v>423.63275085682278</v>
      </c>
      <c r="W185" s="13">
        <f>RANK(V185,V:V,1)</f>
        <v>187</v>
      </c>
      <c r="X185">
        <f>IF(A185=1,(U185/N185),REF)</f>
        <v>415.16009583968633</v>
      </c>
      <c r="Y185" s="13">
        <f>RANK(X185,X:X,1)</f>
        <v>187</v>
      </c>
      <c r="Z185" t="str">
        <f>D185</f>
        <v>Tulane</v>
      </c>
      <c r="AA185">
        <f>(N185*(($AI$2)/((V185)))^(1/10))</f>
        <v>0.26105107917924281</v>
      </c>
      <c r="AB185">
        <f>(N185*(($AH$2)/((X185)))^(1/8))</f>
        <v>0.22668878927661046</v>
      </c>
      <c r="AC185">
        <f>((AA185+AB185)/2)^(1/2.5)</f>
        <v>0.56867391078450824</v>
      </c>
      <c r="AD185" t="str">
        <f>Z185</f>
        <v>Tulane</v>
      </c>
      <c r="AE185" s="13">
        <f>RANK(AC185,AC:AC,0)</f>
        <v>184</v>
      </c>
    </row>
    <row r="186" spans="1:31" x14ac:dyDescent="0.25">
      <c r="A186">
        <v>1</v>
      </c>
      <c r="B186">
        <v>1</v>
      </c>
      <c r="C186">
        <v>1</v>
      </c>
      <c r="D186" t="s">
        <v>451</v>
      </c>
      <c r="E186">
        <v>71.255348397804596</v>
      </c>
      <c r="F186">
        <v>98.663484720919897</v>
      </c>
      <c r="G186">
        <v>101.95118457883299</v>
      </c>
      <c r="H186">
        <f>(F186-G186)/E186</f>
        <v>-4.6139692413803314E-2</v>
      </c>
      <c r="I186" s="13">
        <f>RANK(H186,H:H,0)</f>
        <v>201</v>
      </c>
      <c r="J186">
        <f>(F186^2)*E186</f>
        <v>693633.99311952572</v>
      </c>
      <c r="K186" s="13">
        <f>RANK(J186,J:J,0)</f>
        <v>192</v>
      </c>
      <c r="L186">
        <f>N186*(0.98)</f>
        <v>0.44736999999999999</v>
      </c>
      <c r="M186" s="13">
        <f>RANK(L186,L:L,0)</f>
        <v>185</v>
      </c>
      <c r="N186">
        <v>0.45650000000000002</v>
      </c>
      <c r="O186" s="15">
        <f>(N186+L186)/2</f>
        <v>0.45193499999999998</v>
      </c>
      <c r="P186" s="13">
        <f t="shared" si="4"/>
        <v>185</v>
      </c>
      <c r="Q186" s="15">
        <f>1.01*L186</f>
        <v>0.45184370000000001</v>
      </c>
      <c r="R186" s="13">
        <f>RANK(Q186,Q:Q,0)</f>
        <v>185</v>
      </c>
      <c r="S186" s="15">
        <f t="shared" si="5"/>
        <v>0.42933824999999998</v>
      </c>
      <c r="T186" s="13">
        <f>RANK(S186,S:S,0)</f>
        <v>185</v>
      </c>
      <c r="U186">
        <f>(((I186+K186+P186+R186+T186)/5))</f>
        <v>189.6</v>
      </c>
      <c r="V186">
        <f>IF(C186=1,(U186/L186),REF)</f>
        <v>423.81026890493325</v>
      </c>
      <c r="W186" s="13">
        <f>RANK(V186,V:V,1)</f>
        <v>188</v>
      </c>
      <c r="X186">
        <f>IF(A186=1,(U186/N186),REF)</f>
        <v>415.3340635268346</v>
      </c>
      <c r="Y186" s="13">
        <f>RANK(X186,X:X,1)</f>
        <v>188</v>
      </c>
      <c r="Z186" t="str">
        <f>D186</f>
        <v>Kansas City</v>
      </c>
      <c r="AA186">
        <f>(N186*(($AI$2)/((V186)))^(1/10))</f>
        <v>0.25956180599548884</v>
      </c>
      <c r="AB186">
        <f>(N186*(($AH$2)/((X186)))^(1/8))</f>
        <v>0.22539318917663101</v>
      </c>
      <c r="AC186">
        <f>((AA186+AB186)/2)^(1/2.5)</f>
        <v>0.56737288463568403</v>
      </c>
      <c r="AD186" t="str">
        <f>Z186</f>
        <v>Kansas City</v>
      </c>
      <c r="AE186" s="13">
        <f>RANK(AC186,AC:AC,0)</f>
        <v>185</v>
      </c>
    </row>
    <row r="187" spans="1:31" x14ac:dyDescent="0.25">
      <c r="A187">
        <v>1</v>
      </c>
      <c r="B187">
        <v>1</v>
      </c>
      <c r="C187">
        <v>1</v>
      </c>
      <c r="D187" t="s">
        <v>331</v>
      </c>
      <c r="E187">
        <v>73.179686306637706</v>
      </c>
      <c r="F187">
        <v>97.012536350426103</v>
      </c>
      <c r="G187">
        <v>98.119433441556097</v>
      </c>
      <c r="H187">
        <f>(F187-G187)/E187</f>
        <v>-1.5125742497608848E-2</v>
      </c>
      <c r="I187" s="13">
        <f>RANK(H187,H:H,0)</f>
        <v>175</v>
      </c>
      <c r="J187">
        <f>(F187^2)*E187</f>
        <v>688725.65676125244</v>
      </c>
      <c r="K187" s="13">
        <f>RANK(J187,J:J,0)</f>
        <v>198</v>
      </c>
      <c r="L187">
        <f>N187*(0.98)</f>
        <v>0.44276399999999999</v>
      </c>
      <c r="M187" s="13">
        <f>RANK(L187,L:L,0)</f>
        <v>186</v>
      </c>
      <c r="N187">
        <v>0.45179999999999998</v>
      </c>
      <c r="O187" s="15">
        <f>(N187+L187)/2</f>
        <v>0.44728199999999996</v>
      </c>
      <c r="P187" s="13">
        <f t="shared" si="4"/>
        <v>186</v>
      </c>
      <c r="Q187" s="15">
        <f>1.01*L187</f>
        <v>0.44719164</v>
      </c>
      <c r="R187" s="13">
        <f>RANK(Q187,Q:Q,0)</f>
        <v>186</v>
      </c>
      <c r="S187" s="15">
        <f t="shared" si="5"/>
        <v>0.42491789999999996</v>
      </c>
      <c r="T187" s="13">
        <f>RANK(S187,S:S,0)</f>
        <v>186</v>
      </c>
      <c r="U187">
        <f>(((I187+K187+P187+R187+T187)/5))</f>
        <v>186.2</v>
      </c>
      <c r="V187">
        <f>IF(C187=1,(U187/L187),REF)</f>
        <v>420.54006197432489</v>
      </c>
      <c r="W187" s="13">
        <f>RANK(V187,V:V,1)</f>
        <v>185</v>
      </c>
      <c r="X187">
        <f>IF(A187=1,(U187/N187),REF)</f>
        <v>412.1292607348384</v>
      </c>
      <c r="Y187" s="13">
        <f>RANK(X187,X:X,1)</f>
        <v>185</v>
      </c>
      <c r="Z187" t="str">
        <f>D187</f>
        <v>UC Davis</v>
      </c>
      <c r="AA187">
        <f>(N187*(($AI$2)/((V187)))^(1/10))</f>
        <v>0.25708849510052917</v>
      </c>
      <c r="AB187">
        <f>(N187*(($AH$2)/((X187)))^(1/8))</f>
        <v>0.22328870037169671</v>
      </c>
      <c r="AC187">
        <f>((AA187+AB187)/2)^(1/2.5)</f>
        <v>0.56522446918880942</v>
      </c>
      <c r="AD187" t="str">
        <f>Z187</f>
        <v>UC Davis</v>
      </c>
      <c r="AE187" s="13">
        <f>RANK(AC187,AC:AC,0)</f>
        <v>186</v>
      </c>
    </row>
    <row r="188" spans="1:31" x14ac:dyDescent="0.25">
      <c r="A188">
        <v>1</v>
      </c>
      <c r="B188">
        <v>1</v>
      </c>
      <c r="C188">
        <v>1</v>
      </c>
      <c r="D188" t="s">
        <v>378</v>
      </c>
      <c r="E188">
        <v>70.694568157483403</v>
      </c>
      <c r="F188">
        <v>100.97572194870899</v>
      </c>
      <c r="G188">
        <v>104.03219279268301</v>
      </c>
      <c r="H188">
        <f>(F188-G188)/E188</f>
        <v>-4.323487537494021E-2</v>
      </c>
      <c r="I188" s="13">
        <f>RANK(H188,H:H,0)</f>
        <v>199</v>
      </c>
      <c r="J188">
        <f>(F188^2)*E188</f>
        <v>720808.63352049934</v>
      </c>
      <c r="K188" s="13">
        <f>RANK(J188,J:J,0)</f>
        <v>149</v>
      </c>
      <c r="L188">
        <f>N188*(0.98)</f>
        <v>0.43609999999999999</v>
      </c>
      <c r="M188" s="13">
        <f>RANK(L188,L:L,0)</f>
        <v>188</v>
      </c>
      <c r="N188">
        <v>0.44500000000000001</v>
      </c>
      <c r="O188" s="15">
        <f>(N188+L188)/2</f>
        <v>0.44055</v>
      </c>
      <c r="P188" s="13">
        <f t="shared" si="4"/>
        <v>188</v>
      </c>
      <c r="Q188" s="15">
        <f>1.01*L188</f>
        <v>0.44046099999999999</v>
      </c>
      <c r="R188" s="13">
        <f>RANK(Q188,Q:Q,0)</f>
        <v>188</v>
      </c>
      <c r="S188" s="15">
        <f t="shared" si="5"/>
        <v>0.41852249999999996</v>
      </c>
      <c r="T188" s="13">
        <f>RANK(S188,S:S,0)</f>
        <v>188</v>
      </c>
      <c r="U188">
        <f>(((I188+K188+P188+R188+T188)/5))</f>
        <v>182.4</v>
      </c>
      <c r="V188">
        <f>IF(C188=1,(U188/L188),REF)</f>
        <v>418.25269433616148</v>
      </c>
      <c r="W188" s="13">
        <f>RANK(V188,V:V,1)</f>
        <v>183</v>
      </c>
      <c r="X188">
        <f>IF(A188=1,(U188/N188),REF)</f>
        <v>409.88764044943821</v>
      </c>
      <c r="Y188" s="13">
        <f>RANK(X188,X:X,1)</f>
        <v>183</v>
      </c>
      <c r="Z188" t="str">
        <f>D188</f>
        <v>Wright St.</v>
      </c>
      <c r="AA188">
        <f>(N188*(($AI$2)/((V188)))^(1/10))</f>
        <v>0.25335722242250386</v>
      </c>
      <c r="AB188">
        <f>(N188*(($AH$2)/((X188)))^(1/8))</f>
        <v>0.22007798888411592</v>
      </c>
      <c r="AC188">
        <f>((AA188+AB188)/2)^(1/2.5)</f>
        <v>0.56194294575664117</v>
      </c>
      <c r="AD188" t="str">
        <f>Z188</f>
        <v>Wright St.</v>
      </c>
      <c r="AE188" s="13">
        <f>RANK(AC188,AC:AC,0)</f>
        <v>187</v>
      </c>
    </row>
    <row r="189" spans="1:31" x14ac:dyDescent="0.25">
      <c r="A189">
        <v>1</v>
      </c>
      <c r="B189">
        <v>1</v>
      </c>
      <c r="C189">
        <v>1</v>
      </c>
      <c r="D189" t="s">
        <v>42</v>
      </c>
      <c r="E189">
        <v>73.390479283613303</v>
      </c>
      <c r="F189">
        <v>100.139950129675</v>
      </c>
      <c r="G189">
        <v>100.800501127491</v>
      </c>
      <c r="H189">
        <f>(F189-G189)/E189</f>
        <v>-9.0004998504416549E-3</v>
      </c>
      <c r="I189" s="13">
        <f>RANK(H189,H:H,0)</f>
        <v>170</v>
      </c>
      <c r="J189">
        <f>(F189^2)*E189</f>
        <v>735960.4316834379</v>
      </c>
      <c r="K189" s="13">
        <f>RANK(J189,J:J,0)</f>
        <v>135</v>
      </c>
      <c r="L189">
        <f>N189*(0.98)</f>
        <v>0.43413999999999997</v>
      </c>
      <c r="M189" s="13">
        <f>RANK(L189,L:L,0)</f>
        <v>190</v>
      </c>
      <c r="N189">
        <v>0.443</v>
      </c>
      <c r="O189" s="15">
        <f>(N189+L189)/2</f>
        <v>0.43857000000000002</v>
      </c>
      <c r="P189" s="13">
        <f t="shared" si="4"/>
        <v>190</v>
      </c>
      <c r="Q189" s="15">
        <f>1.01*L189</f>
        <v>0.43848139999999997</v>
      </c>
      <c r="R189" s="13">
        <f>RANK(Q189,Q:Q,0)</f>
        <v>190</v>
      </c>
      <c r="S189" s="15">
        <f t="shared" si="5"/>
        <v>0.4166415</v>
      </c>
      <c r="T189" s="13">
        <f>RANK(S189,S:S,0)</f>
        <v>190</v>
      </c>
      <c r="U189">
        <f>(((I189+K189+P189+R189+T189)/5))</f>
        <v>175</v>
      </c>
      <c r="V189">
        <f>IF(C189=1,(U189/L189),REF)</f>
        <v>403.0957755562722</v>
      </c>
      <c r="W189" s="13">
        <f>RANK(V189,V:V,1)</f>
        <v>181</v>
      </c>
      <c r="X189">
        <f>IF(A189=1,(U189/N189),REF)</f>
        <v>395.0338600451467</v>
      </c>
      <c r="Y189" s="13">
        <f>RANK(X189,X:X,1)</f>
        <v>181</v>
      </c>
      <c r="Z189" t="str">
        <f>D189</f>
        <v>Belmont</v>
      </c>
      <c r="AA189">
        <f>(N189*(($AI$2)/((V189)))^(1/10))</f>
        <v>0.25315123735595568</v>
      </c>
      <c r="AB189">
        <f>(N189*(($AH$2)/((X189)))^(1/8))</f>
        <v>0.22010207483912958</v>
      </c>
      <c r="AC189">
        <f>((AA189+AB189)/2)^(1/2.5)</f>
        <v>0.56185657389041266</v>
      </c>
      <c r="AD189" t="str">
        <f>Z189</f>
        <v>Belmont</v>
      </c>
      <c r="AE189" s="13">
        <f>RANK(AC189,AC:AC,0)</f>
        <v>188</v>
      </c>
    </row>
    <row r="190" spans="1:31" x14ac:dyDescent="0.25">
      <c r="A190">
        <v>1</v>
      </c>
      <c r="B190">
        <v>1</v>
      </c>
      <c r="C190">
        <v>1</v>
      </c>
      <c r="D190" t="s">
        <v>281</v>
      </c>
      <c r="E190">
        <v>72.411804823681607</v>
      </c>
      <c r="F190">
        <v>97.917075502352503</v>
      </c>
      <c r="G190">
        <v>101.19941379322</v>
      </c>
      <c r="H190">
        <f>(F190-G190)/E190</f>
        <v>-4.5328773379696811E-2</v>
      </c>
      <c r="I190" s="13">
        <f>RANK(H190,H:H,0)</f>
        <v>200</v>
      </c>
      <c r="J190">
        <f>(F190^2)*E190</f>
        <v>694266.5478068135</v>
      </c>
      <c r="K190" s="13">
        <f>RANK(J190,J:J,0)</f>
        <v>191</v>
      </c>
      <c r="L190">
        <f>N190*(0.98)</f>
        <v>0.43619799999999997</v>
      </c>
      <c r="M190" s="13">
        <f>RANK(L190,L:L,0)</f>
        <v>187</v>
      </c>
      <c r="N190">
        <v>0.4451</v>
      </c>
      <c r="O190" s="15">
        <f>(N190+L190)/2</f>
        <v>0.44064899999999996</v>
      </c>
      <c r="P190" s="13">
        <f t="shared" si="4"/>
        <v>187</v>
      </c>
      <c r="Q190" s="15">
        <f>1.01*L190</f>
        <v>0.44055997999999996</v>
      </c>
      <c r="R190" s="13">
        <f>RANK(Q190,Q:Q,0)</f>
        <v>187</v>
      </c>
      <c r="S190" s="15">
        <f t="shared" si="5"/>
        <v>0.41861654999999992</v>
      </c>
      <c r="T190" s="13">
        <f>RANK(S190,S:S,0)</f>
        <v>187</v>
      </c>
      <c r="U190">
        <f>(((I190+K190+P190+R190+T190)/5))</f>
        <v>190.4</v>
      </c>
      <c r="V190">
        <f>IF(C190=1,(U190/L190),REF)</f>
        <v>436.49902108675423</v>
      </c>
      <c r="W190" s="13">
        <f>RANK(V190,V:V,1)</f>
        <v>192</v>
      </c>
      <c r="X190">
        <f>IF(A190=1,(U190/N190),REF)</f>
        <v>427.76904066501913</v>
      </c>
      <c r="Y190" s="13">
        <f>RANK(X190,X:X,1)</f>
        <v>192</v>
      </c>
      <c r="Z190" t="str">
        <f>D190</f>
        <v>San Jose St.</v>
      </c>
      <c r="AA190">
        <f>(N190*(($AI$2)/((V190)))^(1/10))</f>
        <v>0.25233437628029687</v>
      </c>
      <c r="AB190">
        <f>(N190*(($AH$2)/((X190)))^(1/8))</f>
        <v>0.21895563479720795</v>
      </c>
      <c r="AC190">
        <f>((AA190+AB190)/2)^(1/2.5)</f>
        <v>0.56092306152507276</v>
      </c>
      <c r="AD190" t="str">
        <f>Z190</f>
        <v>San Jose St.</v>
      </c>
      <c r="AE190" s="13">
        <f>RANK(AC190,AC:AC,0)</f>
        <v>189</v>
      </c>
    </row>
    <row r="191" spans="1:31" x14ac:dyDescent="0.25">
      <c r="A191">
        <v>1</v>
      </c>
      <c r="B191">
        <v>1</v>
      </c>
      <c r="C191">
        <v>1</v>
      </c>
      <c r="D191" t="s">
        <v>129</v>
      </c>
      <c r="E191">
        <v>71.779464364461703</v>
      </c>
      <c r="F191">
        <v>96.548983456225201</v>
      </c>
      <c r="G191">
        <v>99.577787349737605</v>
      </c>
      <c r="H191">
        <f>(F191-G191)/E191</f>
        <v>-4.219596677586767E-2</v>
      </c>
      <c r="I191" s="13">
        <f>RANK(H191,H:H,0)</f>
        <v>197</v>
      </c>
      <c r="J191">
        <f>(F191^2)*E191</f>
        <v>669107.07846045587</v>
      </c>
      <c r="K191" s="13">
        <f>RANK(J191,J:J,0)</f>
        <v>229</v>
      </c>
      <c r="L191">
        <f>N191*(0.98)</f>
        <v>0.43541399999999997</v>
      </c>
      <c r="M191" s="13">
        <f>RANK(L191,L:L,0)</f>
        <v>189</v>
      </c>
      <c r="N191">
        <v>0.44429999999999997</v>
      </c>
      <c r="O191" s="15">
        <f>(N191+L191)/2</f>
        <v>0.43985699999999994</v>
      </c>
      <c r="P191" s="13">
        <f t="shared" si="4"/>
        <v>189</v>
      </c>
      <c r="Q191" s="15">
        <f>1.01*L191</f>
        <v>0.43976813999999997</v>
      </c>
      <c r="R191" s="13">
        <f>RANK(Q191,Q:Q,0)</f>
        <v>189</v>
      </c>
      <c r="S191" s="15">
        <f t="shared" si="5"/>
        <v>0.41786414999999993</v>
      </c>
      <c r="T191" s="13">
        <f>RANK(S191,S:S,0)</f>
        <v>189</v>
      </c>
      <c r="U191">
        <f>(((I191+K191+P191+R191+T191)/5))</f>
        <v>198.6</v>
      </c>
      <c r="V191">
        <f>IF(C191=1,(U191/L191),REF)</f>
        <v>456.1176259835467</v>
      </c>
      <c r="W191" s="13">
        <f>RANK(V191,V:V,1)</f>
        <v>195</v>
      </c>
      <c r="X191">
        <f>IF(A191=1,(U191/N191),REF)</f>
        <v>446.99527346387578</v>
      </c>
      <c r="Y191" s="13">
        <f>RANK(X191,X:X,1)</f>
        <v>195</v>
      </c>
      <c r="Z191" t="str">
        <f>D191</f>
        <v>Hawaii</v>
      </c>
      <c r="AA191">
        <f>(N191*(($AI$2)/((V191)))^(1/10))</f>
        <v>0.25077589014979729</v>
      </c>
      <c r="AB191">
        <f>(N191*(($AH$2)/((X191)))^(1/8))</f>
        <v>0.21736426526339553</v>
      </c>
      <c r="AC191">
        <f>((AA191+AB191)/2)^(1/2.5)</f>
        <v>0.55942047764935532</v>
      </c>
      <c r="AD191" t="str">
        <f>Z191</f>
        <v>Hawaii</v>
      </c>
      <c r="AE191" s="13">
        <f>RANK(AC191,AC:AC,0)</f>
        <v>190</v>
      </c>
    </row>
    <row r="192" spans="1:31" x14ac:dyDescent="0.25">
      <c r="A192">
        <v>1</v>
      </c>
      <c r="B192">
        <v>1</v>
      </c>
      <c r="C192">
        <v>1</v>
      </c>
      <c r="D192" t="s">
        <v>292</v>
      </c>
      <c r="E192">
        <v>70.090325026369698</v>
      </c>
      <c r="F192">
        <v>100.00354916486</v>
      </c>
      <c r="G192">
        <v>101.42502997132</v>
      </c>
      <c r="H192">
        <f>(F192-G192)/E192</f>
        <v>-2.0280699310856392E-2</v>
      </c>
      <c r="I192" s="13">
        <f>RANK(H192,H:H,0)</f>
        <v>180</v>
      </c>
      <c r="J192">
        <f>(F192^2)*E192</f>
        <v>700953.00357031671</v>
      </c>
      <c r="K192" s="13">
        <f>RANK(J192,J:J,0)</f>
        <v>173</v>
      </c>
      <c r="L192">
        <f>N192*(0.98)</f>
        <v>0.43080799999999997</v>
      </c>
      <c r="M192" s="13">
        <f>RANK(L192,L:L,0)</f>
        <v>193</v>
      </c>
      <c r="N192">
        <v>0.43959999999999999</v>
      </c>
      <c r="O192" s="15">
        <f>(N192+L192)/2</f>
        <v>0.43520399999999998</v>
      </c>
      <c r="P192" s="13">
        <f t="shared" si="4"/>
        <v>193</v>
      </c>
      <c r="Q192" s="15">
        <f>1.01*L192</f>
        <v>0.43511607999999996</v>
      </c>
      <c r="R192" s="13">
        <f>RANK(Q192,Q:Q,0)</f>
        <v>193</v>
      </c>
      <c r="S192" s="15">
        <f t="shared" si="5"/>
        <v>0.41344379999999997</v>
      </c>
      <c r="T192" s="13">
        <f>RANK(S192,S:S,0)</f>
        <v>193</v>
      </c>
      <c r="U192">
        <f>(((I192+K192+P192+R192+T192)/5))</f>
        <v>186.4</v>
      </c>
      <c r="V192">
        <f>IF(C192=1,(U192/L192),REF)</f>
        <v>432.67534493324177</v>
      </c>
      <c r="W192" s="13">
        <f>RANK(V192,V:V,1)</f>
        <v>191</v>
      </c>
      <c r="X192">
        <f>IF(A192=1,(U192/N192),REF)</f>
        <v>424.02183803457689</v>
      </c>
      <c r="Y192" s="13">
        <f>RANK(X192,X:X,1)</f>
        <v>191</v>
      </c>
      <c r="Z192" t="str">
        <f>D192</f>
        <v>South Dakota St.</v>
      </c>
      <c r="AA192">
        <f>(N192*(($AI$2)/((V192)))^(1/10))</f>
        <v>0.24943570613477911</v>
      </c>
      <c r="AB192">
        <f>(N192*(($AH$2)/((X192)))^(1/8))</f>
        <v>0.21648801399361936</v>
      </c>
      <c r="AC192">
        <f>((AA192+AB192)/2)^(1/2.5)</f>
        <v>0.55835952624673502</v>
      </c>
      <c r="AD192" t="str">
        <f>Z192</f>
        <v>South Dakota St.</v>
      </c>
      <c r="AE192" s="13">
        <f>RANK(AC192,AC:AC,0)</f>
        <v>191</v>
      </c>
    </row>
    <row r="193" spans="1:31" x14ac:dyDescent="0.25">
      <c r="A193">
        <v>1</v>
      </c>
      <c r="B193">
        <v>1</v>
      </c>
      <c r="C193">
        <v>1</v>
      </c>
      <c r="D193" t="s">
        <v>193</v>
      </c>
      <c r="E193">
        <v>69.135289316902103</v>
      </c>
      <c r="F193">
        <v>95.870125081539896</v>
      </c>
      <c r="G193">
        <v>97.880142439270401</v>
      </c>
      <c r="H193">
        <f>(F193-G193)/E193</f>
        <v>-2.9073681148812345E-2</v>
      </c>
      <c r="I193" s="13">
        <f>RANK(H193,H:H,0)</f>
        <v>185</v>
      </c>
      <c r="J193">
        <f>(F193^2)*E193</f>
        <v>635428.03599163063</v>
      </c>
      <c r="K193" s="13">
        <f>RANK(J193,J:J,0)</f>
        <v>289</v>
      </c>
      <c r="L193">
        <f>N193*(0.98)</f>
        <v>0.43355199999999999</v>
      </c>
      <c r="M193" s="13">
        <f>RANK(L193,L:L,0)</f>
        <v>191</v>
      </c>
      <c r="N193">
        <v>0.44240000000000002</v>
      </c>
      <c r="O193" s="15">
        <f>(N193+L193)/2</f>
        <v>0.43797600000000003</v>
      </c>
      <c r="P193" s="13">
        <f t="shared" si="4"/>
        <v>191</v>
      </c>
      <c r="Q193" s="15">
        <f>1.01*L193</f>
        <v>0.43788751999999997</v>
      </c>
      <c r="R193" s="13">
        <f>RANK(Q193,Q:Q,0)</f>
        <v>191</v>
      </c>
      <c r="S193" s="15">
        <f t="shared" si="5"/>
        <v>0.41607720000000004</v>
      </c>
      <c r="T193" s="13">
        <f>RANK(S193,S:S,0)</f>
        <v>191</v>
      </c>
      <c r="U193">
        <f>(((I193+K193+P193+R193+T193)/5))</f>
        <v>209.4</v>
      </c>
      <c r="V193">
        <f>IF(C193=1,(U193/L193),REF)</f>
        <v>482.98704653651697</v>
      </c>
      <c r="W193" s="13">
        <f>RANK(V193,V:V,1)</f>
        <v>198</v>
      </c>
      <c r="X193">
        <f>IF(A193=1,(U193/N193),REF)</f>
        <v>473.32730560578659</v>
      </c>
      <c r="Y193" s="13">
        <f>RANK(X193,X:X,1)</f>
        <v>198</v>
      </c>
      <c r="Z193" t="str">
        <f>D193</f>
        <v>Middle Tennessee</v>
      </c>
      <c r="AA193">
        <f>(N193*(($AI$2)/((V193)))^(1/10))</f>
        <v>0.24827827704794783</v>
      </c>
      <c r="AB193">
        <f>(N193*(($AH$2)/((X193)))^(1/8))</f>
        <v>0.21489169132307129</v>
      </c>
      <c r="AC193">
        <f>((AA193+AB193)/2)^(1/2.5)</f>
        <v>0.55703714804302973</v>
      </c>
      <c r="AD193" t="str">
        <f>Z193</f>
        <v>Middle Tennessee</v>
      </c>
      <c r="AE193" s="13">
        <f>RANK(AC193,AC:AC,0)</f>
        <v>192</v>
      </c>
    </row>
    <row r="194" spans="1:31" x14ac:dyDescent="0.25">
      <c r="A194">
        <v>1</v>
      </c>
      <c r="B194">
        <v>1</v>
      </c>
      <c r="C194">
        <v>1</v>
      </c>
      <c r="D194" t="s">
        <v>110</v>
      </c>
      <c r="E194">
        <v>73.178653471317801</v>
      </c>
      <c r="F194">
        <v>98.187408235775607</v>
      </c>
      <c r="G194">
        <v>102.03153841525</v>
      </c>
      <c r="H194">
        <f>(F194-G194)/E194</f>
        <v>-5.2530758590428127E-2</v>
      </c>
      <c r="I194" s="13">
        <f>RANK(H194,H:H,0)</f>
        <v>206</v>
      </c>
      <c r="J194">
        <f>(F194^2)*E194</f>
        <v>705498.3574473199</v>
      </c>
      <c r="K194" s="13">
        <f>RANK(J194,J:J,0)</f>
        <v>170</v>
      </c>
      <c r="L194">
        <f>N194*(0.98)</f>
        <v>0.42884800000000001</v>
      </c>
      <c r="M194" s="13">
        <f>RANK(L194,L:L,0)</f>
        <v>194</v>
      </c>
      <c r="N194">
        <v>0.43759999999999999</v>
      </c>
      <c r="O194" s="15">
        <f>(N194+L194)/2</f>
        <v>0.433224</v>
      </c>
      <c r="P194" s="13">
        <f t="shared" si="4"/>
        <v>194</v>
      </c>
      <c r="Q194" s="15">
        <f>1.01*L194</f>
        <v>0.43313647999999999</v>
      </c>
      <c r="R194" s="13">
        <f>RANK(Q194,Q:Q,0)</f>
        <v>194</v>
      </c>
      <c r="S194" s="15">
        <f t="shared" si="5"/>
        <v>0.41156280000000001</v>
      </c>
      <c r="T194" s="13">
        <f>RANK(S194,S:S,0)</f>
        <v>194</v>
      </c>
      <c r="U194">
        <f>(((I194+K194+P194+R194+T194)/5))</f>
        <v>191.6</v>
      </c>
      <c r="V194">
        <f>IF(C194=1,(U194/L194),REF)</f>
        <v>446.77834570757005</v>
      </c>
      <c r="W194" s="13">
        <f>RANK(V194,V:V,1)</f>
        <v>194</v>
      </c>
      <c r="X194">
        <f>IF(A194=1,(U194/N194),REF)</f>
        <v>437.84277879341863</v>
      </c>
      <c r="Y194" s="13">
        <f>RANK(X194,X:X,1)</f>
        <v>194</v>
      </c>
      <c r="Z194" t="str">
        <f>D194</f>
        <v>Florida Gulf Coast</v>
      </c>
      <c r="AA194">
        <f>(N194*(($AI$2)/((V194)))^(1/10))</f>
        <v>0.24750572826565775</v>
      </c>
      <c r="AB194">
        <f>(N194*(($AH$2)/((X194)))^(1/8))</f>
        <v>0.21464078105845166</v>
      </c>
      <c r="AC194">
        <f>((AA194+AB194)/2)^(1/2.5)</f>
        <v>0.55654447095348969</v>
      </c>
      <c r="AD194" t="str">
        <f>Z194</f>
        <v>Florida Gulf Coast</v>
      </c>
      <c r="AE194" s="13">
        <f>RANK(AC194,AC:AC,0)</f>
        <v>193</v>
      </c>
    </row>
    <row r="195" spans="1:31" x14ac:dyDescent="0.25">
      <c r="A195">
        <v>1</v>
      </c>
      <c r="B195">
        <v>1</v>
      </c>
      <c r="C195">
        <v>1</v>
      </c>
      <c r="D195" t="s">
        <v>342</v>
      </c>
      <c r="E195">
        <v>69.998608102702306</v>
      </c>
      <c r="F195">
        <v>99.734565980276699</v>
      </c>
      <c r="G195">
        <v>101.27350265011199</v>
      </c>
      <c r="H195">
        <f>(F195-G195)/E195</f>
        <v>-2.1985246729154369E-2</v>
      </c>
      <c r="I195" s="13">
        <f>RANK(H195,H:H,0)</f>
        <v>181</v>
      </c>
      <c r="J195">
        <f>(F195^2)*E195</f>
        <v>696275.01040952723</v>
      </c>
      <c r="K195" s="13">
        <f>RANK(J195,J:J,0)</f>
        <v>186</v>
      </c>
      <c r="L195">
        <f>N195*(0.98)</f>
        <v>0.42757400000000001</v>
      </c>
      <c r="M195" s="13">
        <f>RANK(L195,L:L,0)</f>
        <v>195</v>
      </c>
      <c r="N195">
        <v>0.43630000000000002</v>
      </c>
      <c r="O195" s="15">
        <f>(N195+L195)/2</f>
        <v>0.43193700000000002</v>
      </c>
      <c r="P195" s="13">
        <f t="shared" ref="P195:P258" si="6">RANK(O195,O:O,0)</f>
        <v>195</v>
      </c>
      <c r="Q195" s="15">
        <f>1.01*L195</f>
        <v>0.43184974000000004</v>
      </c>
      <c r="R195" s="13">
        <f>RANK(Q195,Q:Q,0)</f>
        <v>195</v>
      </c>
      <c r="S195" s="15">
        <f t="shared" ref="S195:S258" si="7">0.95*O195</f>
        <v>0.41034015000000001</v>
      </c>
      <c r="T195" s="13">
        <f>RANK(S195,S:S,0)</f>
        <v>195</v>
      </c>
      <c r="U195">
        <f>(((I195+K195+P195+R195+T195)/5))</f>
        <v>190.4</v>
      </c>
      <c r="V195">
        <f>IF(C195=1,(U195/L195),REF)</f>
        <v>445.30303526407124</v>
      </c>
      <c r="W195" s="13">
        <f>RANK(V195,V:V,1)</f>
        <v>193</v>
      </c>
      <c r="X195">
        <f>IF(A195=1,(U195/N195),REF)</f>
        <v>436.39697455878979</v>
      </c>
      <c r="Y195" s="13">
        <f>RANK(X195,X:X,1)</f>
        <v>193</v>
      </c>
      <c r="Z195" t="str">
        <f>D195</f>
        <v>UNC Greensboro</v>
      </c>
      <c r="AA195">
        <f>(N195*(($AI$2)/((V195)))^(1/10))</f>
        <v>0.24685208534470154</v>
      </c>
      <c r="AB195">
        <f>(N195*(($AH$2)/((X195)))^(1/8))</f>
        <v>0.21409163420276905</v>
      </c>
      <c r="AC195">
        <f>((AA195+AB195)/2)^(1/2.5)</f>
        <v>0.55596462938802549</v>
      </c>
      <c r="AD195" t="str">
        <f>Z195</f>
        <v>UNC Greensboro</v>
      </c>
      <c r="AE195" s="13">
        <f>RANK(AC195,AC:AC,0)</f>
        <v>194</v>
      </c>
    </row>
    <row r="196" spans="1:31" x14ac:dyDescent="0.25">
      <c r="A196">
        <v>1</v>
      </c>
      <c r="B196">
        <v>1</v>
      </c>
      <c r="C196">
        <v>1</v>
      </c>
      <c r="D196" t="s">
        <v>150</v>
      </c>
      <c r="E196">
        <v>69.086211297499901</v>
      </c>
      <c r="F196">
        <v>96.269243963182802</v>
      </c>
      <c r="G196">
        <v>100.914532508752</v>
      </c>
      <c r="H196">
        <f>(F196-G196)/E196</f>
        <v>-6.7239011350117353E-2</v>
      </c>
      <c r="I196" s="13">
        <f>RANK(H196,H:H,0)</f>
        <v>222</v>
      </c>
      <c r="J196">
        <f>(F196^2)*E196</f>
        <v>640274.93224047974</v>
      </c>
      <c r="K196" s="13">
        <f>RANK(J196,J:J,0)</f>
        <v>281</v>
      </c>
      <c r="L196">
        <f>N196*(0.98)</f>
        <v>0.43257200000000001</v>
      </c>
      <c r="M196" s="13">
        <f>RANK(L196,L:L,0)</f>
        <v>192</v>
      </c>
      <c r="N196">
        <v>0.44140000000000001</v>
      </c>
      <c r="O196" s="15">
        <f>(N196+L196)/2</f>
        <v>0.43698599999999999</v>
      </c>
      <c r="P196" s="13">
        <f t="shared" si="6"/>
        <v>192</v>
      </c>
      <c r="Q196" s="15">
        <f>1.01*L196</f>
        <v>0.43689771999999999</v>
      </c>
      <c r="R196" s="13">
        <f>RANK(Q196,Q:Q,0)</f>
        <v>192</v>
      </c>
      <c r="S196" s="15">
        <f t="shared" si="7"/>
        <v>0.41513669999999997</v>
      </c>
      <c r="T196" s="13">
        <f>RANK(S196,S:S,0)</f>
        <v>192</v>
      </c>
      <c r="U196">
        <f>(((I196+K196+P196+R196+T196)/5))</f>
        <v>215.8</v>
      </c>
      <c r="V196">
        <f>IF(C196=1,(U196/L196),REF)</f>
        <v>498.87648761362271</v>
      </c>
      <c r="W196" s="13">
        <f>RANK(V196,V:V,1)</f>
        <v>199</v>
      </c>
      <c r="X196">
        <f>IF(A196=1,(U196/N196),REF)</f>
        <v>488.89895786135025</v>
      </c>
      <c r="Y196" s="13">
        <f>RANK(X196,X:X,1)</f>
        <v>199</v>
      </c>
      <c r="Z196" t="str">
        <f>D196</f>
        <v>Jacksonville St.</v>
      </c>
      <c r="AA196">
        <f>(N196*(($AI$2)/((V196)))^(1/10))</f>
        <v>0.24691653746031553</v>
      </c>
      <c r="AB196">
        <f>(N196*(($AH$2)/((X196)))^(1/8))</f>
        <v>0.21354019772254168</v>
      </c>
      <c r="AC196">
        <f>((AA196+AB196)/2)^(1/2.5)</f>
        <v>0.55572960551748396</v>
      </c>
      <c r="AD196" t="str">
        <f>Z196</f>
        <v>Jacksonville St.</v>
      </c>
      <c r="AE196" s="13">
        <f>RANK(AC196,AC:AC,0)</f>
        <v>195</v>
      </c>
    </row>
    <row r="197" spans="1:31" x14ac:dyDescent="0.25">
      <c r="A197">
        <v>1</v>
      </c>
      <c r="B197">
        <v>1</v>
      </c>
      <c r="C197">
        <v>1</v>
      </c>
      <c r="D197" t="s">
        <v>143</v>
      </c>
      <c r="E197">
        <v>71.002692053871101</v>
      </c>
      <c r="F197">
        <v>101.561243066861</v>
      </c>
      <c r="G197">
        <v>101.639787154798</v>
      </c>
      <c r="H197">
        <f>(F197-G197)/E197</f>
        <v>-1.1062128162325365E-3</v>
      </c>
      <c r="I197" s="13">
        <f>RANK(H197,H:H,0)</f>
        <v>160</v>
      </c>
      <c r="J197">
        <f>(F197^2)*E197</f>
        <v>732370.48031393404</v>
      </c>
      <c r="K197" s="13">
        <f>RANK(J197,J:J,0)</f>
        <v>140</v>
      </c>
      <c r="L197">
        <f>N197*(0.98)</f>
        <v>0.42277199999999998</v>
      </c>
      <c r="M197" s="13">
        <f>RANK(L197,L:L,0)</f>
        <v>196</v>
      </c>
      <c r="N197">
        <v>0.43140000000000001</v>
      </c>
      <c r="O197" s="15">
        <f>(N197+L197)/2</f>
        <v>0.42708599999999997</v>
      </c>
      <c r="P197" s="13">
        <f t="shared" si="6"/>
        <v>196</v>
      </c>
      <c r="Q197" s="15">
        <f>1.01*L197</f>
        <v>0.42699971999999997</v>
      </c>
      <c r="R197" s="13">
        <f>RANK(Q197,Q:Q,0)</f>
        <v>196</v>
      </c>
      <c r="S197" s="15">
        <f t="shared" si="7"/>
        <v>0.40573169999999997</v>
      </c>
      <c r="T197" s="13">
        <f>RANK(S197,S:S,0)</f>
        <v>196</v>
      </c>
      <c r="U197">
        <f>(((I197+K197+P197+R197+T197)/5))</f>
        <v>177.6</v>
      </c>
      <c r="V197">
        <f>IF(C197=1,(U197/L197),REF)</f>
        <v>420.08458459879085</v>
      </c>
      <c r="W197" s="13">
        <f>RANK(V197,V:V,1)</f>
        <v>184</v>
      </c>
      <c r="X197">
        <f>IF(A197=1,(U197/N197),REF)</f>
        <v>411.68289290681503</v>
      </c>
      <c r="Y197" s="13">
        <f>RANK(X197,X:X,1)</f>
        <v>184</v>
      </c>
      <c r="Z197" t="str">
        <f>D197</f>
        <v>Indiana St.</v>
      </c>
      <c r="AA197">
        <f>(N197*(($AI$2)/((V197)))^(1/10))</f>
        <v>0.245506852895229</v>
      </c>
      <c r="AB197">
        <f>(N197*(($AH$2)/((X197)))^(1/8))</f>
        <v>0.21323549016132137</v>
      </c>
      <c r="AC197">
        <f>((AA197+AB197)/2)^(1/2.5)</f>
        <v>0.55490103276490499</v>
      </c>
      <c r="AD197" t="str">
        <f>Z197</f>
        <v>Indiana St.</v>
      </c>
      <c r="AE197" s="13">
        <f>RANK(AC197,AC:AC,0)</f>
        <v>196</v>
      </c>
    </row>
    <row r="198" spans="1:31" x14ac:dyDescent="0.25">
      <c r="A198">
        <v>1</v>
      </c>
      <c r="B198">
        <v>1</v>
      </c>
      <c r="C198">
        <v>1</v>
      </c>
      <c r="D198" t="s">
        <v>248</v>
      </c>
      <c r="E198">
        <v>73.061408933936605</v>
      </c>
      <c r="F198">
        <v>101.33161282604701</v>
      </c>
      <c r="G198">
        <v>104.05233915726301</v>
      </c>
      <c r="H198">
        <f>(F198-G198)/E198</f>
        <v>-3.7238897674093961E-2</v>
      </c>
      <c r="I198" s="13">
        <f>RANK(H198,H:H,0)</f>
        <v>188</v>
      </c>
      <c r="J198">
        <f>(F198^2)*E198</f>
        <v>750201.54314278963</v>
      </c>
      <c r="K198" s="13">
        <f>RANK(J198,J:J,0)</f>
        <v>124</v>
      </c>
      <c r="L198">
        <f>N198*(0.98)</f>
        <v>0.42100799999999999</v>
      </c>
      <c r="M198" s="13">
        <f>RANK(L198,L:L,0)</f>
        <v>198</v>
      </c>
      <c r="N198">
        <v>0.42959999999999998</v>
      </c>
      <c r="O198" s="15">
        <f>(N198+L198)/2</f>
        <v>0.42530400000000002</v>
      </c>
      <c r="P198" s="13">
        <f t="shared" si="6"/>
        <v>198</v>
      </c>
      <c r="Q198" s="15">
        <f>1.01*L198</f>
        <v>0.42521808</v>
      </c>
      <c r="R198" s="13">
        <f>RANK(Q198,Q:Q,0)</f>
        <v>198</v>
      </c>
      <c r="S198" s="15">
        <f t="shared" si="7"/>
        <v>0.40403879999999998</v>
      </c>
      <c r="T198" s="13">
        <f>RANK(S198,S:S,0)</f>
        <v>198</v>
      </c>
      <c r="U198">
        <f>(((I198+K198+P198+R198+T198)/5))</f>
        <v>181.2</v>
      </c>
      <c r="V198">
        <f>IF(C198=1,(U198/L198),REF)</f>
        <v>430.39562193592519</v>
      </c>
      <c r="W198" s="13">
        <f>RANK(V198,V:V,1)</f>
        <v>190</v>
      </c>
      <c r="X198">
        <f>IF(A198=1,(U198/N198),REF)</f>
        <v>421.78770949720672</v>
      </c>
      <c r="Y198" s="13">
        <f>RANK(X198,X:X,1)</f>
        <v>190</v>
      </c>
      <c r="Z198" t="str">
        <f>D198</f>
        <v>Penn</v>
      </c>
      <c r="AA198">
        <f>(N198*(($AI$2)/((V198)))^(1/10))</f>
        <v>0.24389036358310598</v>
      </c>
      <c r="AB198">
        <f>(N198*(($AH$2)/((X198)))^(1/8))</f>
        <v>0.211703107669095</v>
      </c>
      <c r="AC198">
        <f>((AA198+AB198)/2)^(1/2.5)</f>
        <v>0.55337431641701307</v>
      </c>
      <c r="AD198" t="str">
        <f>Z198</f>
        <v>Penn</v>
      </c>
      <c r="AE198" s="13">
        <f>RANK(AC198,AC:AC,0)</f>
        <v>197</v>
      </c>
    </row>
    <row r="199" spans="1:31" x14ac:dyDescent="0.25">
      <c r="A199">
        <v>1</v>
      </c>
      <c r="B199">
        <v>1</v>
      </c>
      <c r="C199">
        <v>1</v>
      </c>
      <c r="D199" t="s">
        <v>187</v>
      </c>
      <c r="E199">
        <v>71.344653187258004</v>
      </c>
      <c r="F199">
        <v>98.159126721472802</v>
      </c>
      <c r="G199">
        <v>102.25046888157</v>
      </c>
      <c r="H199">
        <f>(F199-G199)/E199</f>
        <v>-5.734616369020213E-2</v>
      </c>
      <c r="I199" s="13">
        <f>RANK(H199,H:H,0)</f>
        <v>209</v>
      </c>
      <c r="J199">
        <f>(F199^2)*E199</f>
        <v>687421.01253899012</v>
      </c>
      <c r="K199" s="13">
        <f>RANK(J199,J:J,0)</f>
        <v>199</v>
      </c>
      <c r="L199">
        <f>N199*(0.98)</f>
        <v>0.42022399999999999</v>
      </c>
      <c r="M199" s="13">
        <f>RANK(L199,L:L,0)</f>
        <v>199</v>
      </c>
      <c r="N199">
        <v>0.42880000000000001</v>
      </c>
      <c r="O199" s="15">
        <f>(N199+L199)/2</f>
        <v>0.424512</v>
      </c>
      <c r="P199" s="13">
        <f t="shared" si="6"/>
        <v>199</v>
      </c>
      <c r="Q199" s="15">
        <f>1.01*L199</f>
        <v>0.42442624000000001</v>
      </c>
      <c r="R199" s="13">
        <f>RANK(Q199,Q:Q,0)</f>
        <v>199</v>
      </c>
      <c r="S199" s="15">
        <f t="shared" si="7"/>
        <v>0.40328639999999999</v>
      </c>
      <c r="T199" s="13">
        <f>RANK(S199,S:S,0)</f>
        <v>199</v>
      </c>
      <c r="U199">
        <f>(((I199+K199+P199+R199+T199)/5))</f>
        <v>201</v>
      </c>
      <c r="V199">
        <f>IF(C199=1,(U199/L199),REF)</f>
        <v>478.31632653061229</v>
      </c>
      <c r="W199" s="13">
        <f>RANK(V199,V:V,1)</f>
        <v>197</v>
      </c>
      <c r="X199">
        <f>IF(A199=1,(U199/N199),REF)</f>
        <v>468.75</v>
      </c>
      <c r="Y199" s="13">
        <f>RANK(X199,X:X,1)</f>
        <v>197</v>
      </c>
      <c r="Z199" t="str">
        <f>D199</f>
        <v>Mercer</v>
      </c>
      <c r="AA199">
        <f>(N199*(($AI$2)/((V199)))^(1/10))</f>
        <v>0.24087981508531509</v>
      </c>
      <c r="AB199">
        <f>(N199*(($AH$2)/((X199)))^(1/8))</f>
        <v>0.20853877458857317</v>
      </c>
      <c r="AC199">
        <f>((AA199+AB199)/2)^(1/2.5)</f>
        <v>0.55036196774974078</v>
      </c>
      <c r="AD199" t="str">
        <f>Z199</f>
        <v>Mercer</v>
      </c>
      <c r="AE199" s="13">
        <f>RANK(AC199,AC:AC,0)</f>
        <v>198</v>
      </c>
    </row>
    <row r="200" spans="1:31" x14ac:dyDescent="0.25">
      <c r="A200">
        <v>1</v>
      </c>
      <c r="B200">
        <v>1</v>
      </c>
      <c r="C200">
        <v>1</v>
      </c>
      <c r="D200" t="s">
        <v>93</v>
      </c>
      <c r="E200">
        <v>69.9009101727125</v>
      </c>
      <c r="F200">
        <v>97.283002003449596</v>
      </c>
      <c r="G200">
        <v>101.96023572698</v>
      </c>
      <c r="H200">
        <f>(F200-G200)/E200</f>
        <v>-6.6912343658670659E-2</v>
      </c>
      <c r="I200" s="13">
        <f>RANK(H200,H:H,0)</f>
        <v>221</v>
      </c>
      <c r="J200">
        <f>(F200^2)*E200</f>
        <v>661540.98912694596</v>
      </c>
      <c r="K200" s="13">
        <f>RANK(J200,J:J,0)</f>
        <v>248</v>
      </c>
      <c r="L200">
        <f>N200*(0.98)</f>
        <v>0.42159600000000003</v>
      </c>
      <c r="M200" s="13">
        <f>RANK(L200,L:L,0)</f>
        <v>197</v>
      </c>
      <c r="N200">
        <v>0.43020000000000003</v>
      </c>
      <c r="O200" s="15">
        <f>(N200+L200)/2</f>
        <v>0.425898</v>
      </c>
      <c r="P200" s="13">
        <f t="shared" si="6"/>
        <v>197</v>
      </c>
      <c r="Q200" s="15">
        <f>1.01*L200</f>
        <v>0.42581196000000004</v>
      </c>
      <c r="R200" s="13">
        <f>RANK(Q200,Q:Q,0)</f>
        <v>197</v>
      </c>
      <c r="S200" s="15">
        <f t="shared" si="7"/>
        <v>0.40460309999999999</v>
      </c>
      <c r="T200" s="13">
        <f>RANK(S200,S:S,0)</f>
        <v>197</v>
      </c>
      <c r="U200">
        <f>(((I200+K200+P200+R200+T200)/5))</f>
        <v>212</v>
      </c>
      <c r="V200">
        <f>IF(C200=1,(U200/L200),REF)</f>
        <v>502.85107069327029</v>
      </c>
      <c r="W200" s="13">
        <f>RANK(V200,V:V,1)</f>
        <v>201</v>
      </c>
      <c r="X200">
        <f>IF(A200=1,(U200/N200),REF)</f>
        <v>492.79404927940487</v>
      </c>
      <c r="Y200" s="13">
        <f>RANK(X200,X:X,1)</f>
        <v>201</v>
      </c>
      <c r="Z200" t="str">
        <f>D200</f>
        <v>Drexel</v>
      </c>
      <c r="AA200">
        <f>(N200*(($AI$2)/((V200)))^(1/10))</f>
        <v>0.24046043092557301</v>
      </c>
      <c r="AB200">
        <f>(N200*(($AH$2)/((X200)))^(1/8))</f>
        <v>0.20791552768895924</v>
      </c>
      <c r="AC200">
        <f>((AA200+AB200)/2)^(1/2.5)</f>
        <v>0.54985088577520236</v>
      </c>
      <c r="AD200" t="str">
        <f>Z200</f>
        <v>Drexel</v>
      </c>
      <c r="AE200" s="13">
        <f>RANK(AC200,AC:AC,0)</f>
        <v>199</v>
      </c>
    </row>
    <row r="201" spans="1:31" x14ac:dyDescent="0.25">
      <c r="A201">
        <v>1</v>
      </c>
      <c r="B201">
        <v>1</v>
      </c>
      <c r="C201">
        <v>1</v>
      </c>
      <c r="D201" t="s">
        <v>382</v>
      </c>
      <c r="E201">
        <v>71.101524351804699</v>
      </c>
      <c r="F201">
        <v>98.977401907805998</v>
      </c>
      <c r="G201">
        <v>100.971970732865</v>
      </c>
      <c r="H201">
        <f>(F201-G201)/E201</f>
        <v>-2.8052405953915095E-2</v>
      </c>
      <c r="I201" s="13">
        <f>RANK(H201,H:H,0)</f>
        <v>183</v>
      </c>
      <c r="J201">
        <f>(F201^2)*E201</f>
        <v>696547.93823883904</v>
      </c>
      <c r="K201" s="13">
        <f>RANK(J201,J:J,0)</f>
        <v>185</v>
      </c>
      <c r="L201">
        <f>N201*(0.98)</f>
        <v>0.40748400000000001</v>
      </c>
      <c r="M201" s="13">
        <f>RANK(L201,L:L,0)</f>
        <v>201</v>
      </c>
      <c r="N201">
        <v>0.4158</v>
      </c>
      <c r="O201" s="15">
        <f>(N201+L201)/2</f>
        <v>0.41164200000000001</v>
      </c>
      <c r="P201" s="13">
        <f t="shared" si="6"/>
        <v>201</v>
      </c>
      <c r="Q201" s="15">
        <f>1.01*L201</f>
        <v>0.41155884000000004</v>
      </c>
      <c r="R201" s="13">
        <f>RANK(Q201,Q:Q,0)</f>
        <v>201</v>
      </c>
      <c r="S201" s="15">
        <f t="shared" si="7"/>
        <v>0.39105990000000002</v>
      </c>
      <c r="T201" s="13">
        <f>RANK(S201,S:S,0)</f>
        <v>201</v>
      </c>
      <c r="U201">
        <f>(((I201+K201+P201+R201+T201)/5))</f>
        <v>194.2</v>
      </c>
      <c r="V201">
        <f>IF(C201=1,(U201/L201),REF)</f>
        <v>476.58312964435407</v>
      </c>
      <c r="W201" s="13">
        <f>RANK(V201,V:V,1)</f>
        <v>196</v>
      </c>
      <c r="X201">
        <f>IF(A201=1,(U201/N201),REF)</f>
        <v>467.051467051467</v>
      </c>
      <c r="Y201" s="13">
        <f>RANK(X201,X:X,1)</f>
        <v>196</v>
      </c>
      <c r="Z201" t="str">
        <f>D201</f>
        <v>Youngstown St.</v>
      </c>
      <c r="AA201">
        <f>(N201*(($AI$2)/((V201)))^(1/10))</f>
        <v>0.23366182878811417</v>
      </c>
      <c r="AB201">
        <f>(N201*(($AH$2)/((X201)))^(1/8))</f>
        <v>0.20230824984603749</v>
      </c>
      <c r="AC201">
        <f>((AA201+AB201)/2)^(1/2.5)</f>
        <v>0.54371419978993007</v>
      </c>
      <c r="AD201" t="str">
        <f>Z201</f>
        <v>Youngstown St.</v>
      </c>
      <c r="AE201" s="13">
        <f>RANK(AC201,AC:AC,0)</f>
        <v>200</v>
      </c>
    </row>
    <row r="202" spans="1:31" x14ac:dyDescent="0.25">
      <c r="A202">
        <v>1</v>
      </c>
      <c r="B202">
        <v>1</v>
      </c>
      <c r="C202">
        <v>1</v>
      </c>
      <c r="D202" t="s">
        <v>275</v>
      </c>
      <c r="E202">
        <v>70.295548417638301</v>
      </c>
      <c r="F202">
        <v>92.284670361820801</v>
      </c>
      <c r="G202">
        <v>97.340863942321207</v>
      </c>
      <c r="H202">
        <f>(F202-G202)/E202</f>
        <v>-7.1927649677909392E-2</v>
      </c>
      <c r="I202" s="13">
        <f>RANK(H202,H:H,0)</f>
        <v>226</v>
      </c>
      <c r="J202">
        <f>(F202^2)*E202</f>
        <v>598669.25325560325</v>
      </c>
      <c r="K202" s="13">
        <f>RANK(J202,J:J,0)</f>
        <v>332</v>
      </c>
      <c r="L202">
        <f>N202*(0.98)</f>
        <v>0.41169799999999995</v>
      </c>
      <c r="M202" s="13">
        <f>RANK(L202,L:L,0)</f>
        <v>200</v>
      </c>
      <c r="N202">
        <v>0.42009999999999997</v>
      </c>
      <c r="O202" s="15">
        <f>(N202+L202)/2</f>
        <v>0.41589899999999996</v>
      </c>
      <c r="P202" s="13">
        <f t="shared" si="6"/>
        <v>200</v>
      </c>
      <c r="Q202" s="15">
        <f>1.01*L202</f>
        <v>0.41581497999999995</v>
      </c>
      <c r="R202" s="13">
        <f>RANK(Q202,Q:Q,0)</f>
        <v>200</v>
      </c>
      <c r="S202" s="15">
        <f t="shared" si="7"/>
        <v>0.39510404999999993</v>
      </c>
      <c r="T202" s="13">
        <f>RANK(S202,S:S,0)</f>
        <v>200</v>
      </c>
      <c r="U202">
        <f>(((I202+K202+P202+R202+T202)/5))</f>
        <v>231.6</v>
      </c>
      <c r="V202">
        <f>IF(C202=1,(U202/L202),REF)</f>
        <v>562.54827567780274</v>
      </c>
      <c r="W202" s="13">
        <f>RANK(V202,V:V,1)</f>
        <v>210</v>
      </c>
      <c r="X202">
        <f>IF(A202=1,(U202/N202),REF)</f>
        <v>551.2973101642466</v>
      </c>
      <c r="Y202" s="13">
        <f>RANK(X202,X:X,1)</f>
        <v>210</v>
      </c>
      <c r="Z202" t="str">
        <f>D202</f>
        <v>Saint Peter's</v>
      </c>
      <c r="AA202">
        <f>(N202*(($AI$2)/((V202)))^(1/10))</f>
        <v>0.23219552990113959</v>
      </c>
      <c r="AB202">
        <f>(N202*(($AH$2)/((X202)))^(1/8))</f>
        <v>0.20020694927951777</v>
      </c>
      <c r="AC202">
        <f>((AA202+AB202)/2)^(1/2.5)</f>
        <v>0.5419300981280748</v>
      </c>
      <c r="AD202" t="str">
        <f>Z202</f>
        <v>Saint Peter's</v>
      </c>
      <c r="AE202" s="13">
        <f>RANK(AC202,AC:AC,0)</f>
        <v>201</v>
      </c>
    </row>
    <row r="203" spans="1:31" x14ac:dyDescent="0.25">
      <c r="A203">
        <v>1</v>
      </c>
      <c r="B203">
        <v>1</v>
      </c>
      <c r="C203">
        <v>1</v>
      </c>
      <c r="D203" t="s">
        <v>264</v>
      </c>
      <c r="E203">
        <v>73.178090040562097</v>
      </c>
      <c r="F203">
        <v>98.104395240017993</v>
      </c>
      <c r="G203">
        <v>103.583374767997</v>
      </c>
      <c r="H203">
        <f>(F203-G203)/E203</f>
        <v>-7.4871857477313869E-2</v>
      </c>
      <c r="I203" s="13">
        <f>RANK(H203,H:H,0)</f>
        <v>229</v>
      </c>
      <c r="J203">
        <f>(F203^2)*E203</f>
        <v>704300.50534885016</v>
      </c>
      <c r="K203" s="13">
        <f>RANK(J203,J:J,0)</f>
        <v>171</v>
      </c>
      <c r="L203">
        <f>N203*(0.98)</f>
        <v>0.402976</v>
      </c>
      <c r="M203" s="13">
        <f>RANK(L203,L:L,0)</f>
        <v>203</v>
      </c>
      <c r="N203">
        <v>0.41120000000000001</v>
      </c>
      <c r="O203" s="15">
        <f>(N203+L203)/2</f>
        <v>0.40708800000000001</v>
      </c>
      <c r="P203" s="13">
        <f t="shared" si="6"/>
        <v>203</v>
      </c>
      <c r="Q203" s="15">
        <f>1.01*L203</f>
        <v>0.40700575999999999</v>
      </c>
      <c r="R203" s="13">
        <f>RANK(Q203,Q:Q,0)</f>
        <v>203</v>
      </c>
      <c r="S203" s="15">
        <f t="shared" si="7"/>
        <v>0.38673360000000001</v>
      </c>
      <c r="T203" s="13">
        <f>RANK(S203,S:S,0)</f>
        <v>203</v>
      </c>
      <c r="U203">
        <f>(((I203+K203+P203+R203+T203)/5))</f>
        <v>201.8</v>
      </c>
      <c r="V203">
        <f>IF(C203=1,(U203/L203),REF)</f>
        <v>500.77423965695232</v>
      </c>
      <c r="W203" s="13">
        <f>RANK(V203,V:V,1)</f>
        <v>200</v>
      </c>
      <c r="X203">
        <f>IF(A203=1,(U203/N203),REF)</f>
        <v>490.75875486381324</v>
      </c>
      <c r="Y203" s="13">
        <f>RANK(X203,X:X,1)</f>
        <v>200</v>
      </c>
      <c r="Z203" t="str">
        <f>D203</f>
        <v>Rice</v>
      </c>
      <c r="AA203">
        <f>(N203*(($AI$2)/((V203)))^(1/10))</f>
        <v>0.22993551759821776</v>
      </c>
      <c r="AB203">
        <f>(N203*(($AH$2)/((X203)))^(1/8))</f>
        <v>0.19883567118536175</v>
      </c>
      <c r="AC203">
        <f>((AA203+AB203)/2)^(1/2.5)</f>
        <v>0.5401050523520442</v>
      </c>
      <c r="AD203" t="str">
        <f>Z203</f>
        <v>Rice</v>
      </c>
      <c r="AE203" s="13">
        <f>RANK(AC203,AC:AC,0)</f>
        <v>202</v>
      </c>
    </row>
    <row r="204" spans="1:31" x14ac:dyDescent="0.25">
      <c r="A204">
        <v>1</v>
      </c>
      <c r="B204">
        <v>1</v>
      </c>
      <c r="C204">
        <v>1</v>
      </c>
      <c r="D204" t="s">
        <v>444</v>
      </c>
      <c r="E204">
        <v>71.976588272375096</v>
      </c>
      <c r="F204">
        <v>95.478320823812396</v>
      </c>
      <c r="G204">
        <v>102.359127185068</v>
      </c>
      <c r="H204">
        <f>(F204-G204)/E204</f>
        <v>-9.5597839886730082E-2</v>
      </c>
      <c r="I204" s="13">
        <f>RANK(H204,H:H,0)</f>
        <v>251</v>
      </c>
      <c r="J204">
        <f>(F204^2)*E204</f>
        <v>656146.47792970564</v>
      </c>
      <c r="K204" s="13">
        <f>RANK(J204,J:J,0)</f>
        <v>256</v>
      </c>
      <c r="L204">
        <f>N204*(0.98)</f>
        <v>0.40415199999999996</v>
      </c>
      <c r="M204" s="13">
        <f>RANK(L204,L:L,0)</f>
        <v>202</v>
      </c>
      <c r="N204">
        <v>0.41239999999999999</v>
      </c>
      <c r="O204" s="15">
        <f>(N204+L204)/2</f>
        <v>0.40827599999999997</v>
      </c>
      <c r="P204" s="13">
        <f t="shared" si="6"/>
        <v>202</v>
      </c>
      <c r="Q204" s="15">
        <f>1.01*L204</f>
        <v>0.40819351999999998</v>
      </c>
      <c r="R204" s="13">
        <f>RANK(Q204,Q:Q,0)</f>
        <v>202</v>
      </c>
      <c r="S204" s="15">
        <f t="shared" si="7"/>
        <v>0.38786219999999993</v>
      </c>
      <c r="T204" s="13">
        <f>RANK(S204,S:S,0)</f>
        <v>202</v>
      </c>
      <c r="U204">
        <f>(((I204+K204+P204+R204+T204)/5))</f>
        <v>222.6</v>
      </c>
      <c r="V204">
        <f>IF(C204=1,(U204/L204),REF)</f>
        <v>550.7828737702647</v>
      </c>
      <c r="W204" s="13">
        <f>RANK(V204,V:V,1)</f>
        <v>209</v>
      </c>
      <c r="X204">
        <f>IF(A204=1,(U204/N204),REF)</f>
        <v>539.7672162948594</v>
      </c>
      <c r="Y204" s="13">
        <f>RANK(X204,X:X,1)</f>
        <v>209</v>
      </c>
      <c r="Z204" t="str">
        <f>D204</f>
        <v>CSUN</v>
      </c>
      <c r="AA204">
        <f>(N204*(($AI$2)/((V204)))^(1/10))</f>
        <v>0.22842191426680811</v>
      </c>
      <c r="AB204">
        <f>(N204*(($AH$2)/((X204)))^(1/8))</f>
        <v>0.19705730741830846</v>
      </c>
      <c r="AC204">
        <f>((AA204+AB204)/2)^(1/2.5)</f>
        <v>0.53844251507896612</v>
      </c>
      <c r="AD204" t="str">
        <f>Z204</f>
        <v>CSUN</v>
      </c>
      <c r="AE204" s="13">
        <f>RANK(AC204,AC:AC,0)</f>
        <v>203</v>
      </c>
    </row>
    <row r="205" spans="1:31" x14ac:dyDescent="0.25">
      <c r="A205">
        <v>1</v>
      </c>
      <c r="B205">
        <v>1</v>
      </c>
      <c r="C205">
        <v>1</v>
      </c>
      <c r="D205" t="s">
        <v>76</v>
      </c>
      <c r="E205">
        <v>71.059272291948304</v>
      </c>
      <c r="F205">
        <v>97.615794172489004</v>
      </c>
      <c r="G205">
        <v>102.12011574037101</v>
      </c>
      <c r="H205">
        <f>(F205-G205)/E205</f>
        <v>-6.3388231016156704E-2</v>
      </c>
      <c r="I205" s="13">
        <f>RANK(H205,H:H,0)</f>
        <v>216</v>
      </c>
      <c r="J205">
        <f>(F205^2)*E205</f>
        <v>677112.6686870706</v>
      </c>
      <c r="K205" s="13">
        <f>RANK(J205,J:J,0)</f>
        <v>218</v>
      </c>
      <c r="L205">
        <f>N205*(0.98)</f>
        <v>0.396704</v>
      </c>
      <c r="M205" s="13">
        <f>RANK(L205,L:L,0)</f>
        <v>204</v>
      </c>
      <c r="N205">
        <v>0.40479999999999999</v>
      </c>
      <c r="O205" s="15">
        <f>(N205+L205)/2</f>
        <v>0.400752</v>
      </c>
      <c r="P205" s="13">
        <f t="shared" si="6"/>
        <v>204</v>
      </c>
      <c r="Q205" s="15">
        <f>1.01*L205</f>
        <v>0.40067103999999998</v>
      </c>
      <c r="R205" s="13">
        <f>RANK(Q205,Q:Q,0)</f>
        <v>204</v>
      </c>
      <c r="S205" s="15">
        <f t="shared" si="7"/>
        <v>0.38071439999999995</v>
      </c>
      <c r="T205" s="13">
        <f>RANK(S205,S:S,0)</f>
        <v>204</v>
      </c>
      <c r="U205">
        <f>(((I205+K205+P205+R205+T205)/5))</f>
        <v>209.2</v>
      </c>
      <c r="V205">
        <f>IF(C205=1,(U205/L205),REF)</f>
        <v>527.34532548197137</v>
      </c>
      <c r="W205" s="13">
        <f>RANK(V205,V:V,1)</f>
        <v>206</v>
      </c>
      <c r="X205">
        <f>IF(A205=1,(U205/N205),REF)</f>
        <v>516.798418972332</v>
      </c>
      <c r="Y205" s="13">
        <f>RANK(X205,X:X,1)</f>
        <v>206</v>
      </c>
      <c r="Z205" t="str">
        <f>D205</f>
        <v>Colgate</v>
      </c>
      <c r="AA205">
        <f>(N205*(($AI$2)/((V205)))^(1/10))</f>
        <v>0.22518950521960762</v>
      </c>
      <c r="AB205">
        <f>(N205*(($AH$2)/((X205)))^(1/8))</f>
        <v>0.19448004996539711</v>
      </c>
      <c r="AC205">
        <f>((AA205+AB205)/2)^(1/2.5)</f>
        <v>0.5354895345973264</v>
      </c>
      <c r="AD205" t="str">
        <f>Z205</f>
        <v>Colgate</v>
      </c>
      <c r="AE205" s="13">
        <f>RANK(AC205,AC:AC,0)</f>
        <v>204</v>
      </c>
    </row>
    <row r="206" spans="1:31" x14ac:dyDescent="0.25">
      <c r="A206">
        <v>1</v>
      </c>
      <c r="B206">
        <v>1</v>
      </c>
      <c r="C206">
        <v>1</v>
      </c>
      <c r="D206" t="s">
        <v>79</v>
      </c>
      <c r="E206">
        <v>69.095429256787199</v>
      </c>
      <c r="F206">
        <v>100.42837945961</v>
      </c>
      <c r="G206">
        <v>104.382285446662</v>
      </c>
      <c r="H206">
        <f>(F206-G206)/E206</f>
        <v>-5.7223842873276698E-2</v>
      </c>
      <c r="I206" s="13">
        <f>RANK(H206,H:H,0)</f>
        <v>207</v>
      </c>
      <c r="J206">
        <f>(F206^2)*E206</f>
        <v>696886.78472764208</v>
      </c>
      <c r="K206" s="13">
        <f>RANK(J206,J:J,0)</f>
        <v>183</v>
      </c>
      <c r="L206">
        <f>N206*(0.98)</f>
        <v>0.39435199999999998</v>
      </c>
      <c r="M206" s="13">
        <f>RANK(L206,L:L,0)</f>
        <v>205</v>
      </c>
      <c r="N206">
        <v>0.40239999999999998</v>
      </c>
      <c r="O206" s="15">
        <f>(N206+L206)/2</f>
        <v>0.39837599999999995</v>
      </c>
      <c r="P206" s="13">
        <f t="shared" si="6"/>
        <v>205</v>
      </c>
      <c r="Q206" s="15">
        <f>1.01*L206</f>
        <v>0.39829551999999996</v>
      </c>
      <c r="R206" s="13">
        <f>RANK(Q206,Q:Q,0)</f>
        <v>205</v>
      </c>
      <c r="S206" s="15">
        <f t="shared" si="7"/>
        <v>0.37845719999999994</v>
      </c>
      <c r="T206" s="13">
        <f>RANK(S206,S:S,0)</f>
        <v>205</v>
      </c>
      <c r="U206">
        <f>(((I206+K206+P206+R206+T206)/5))</f>
        <v>201</v>
      </c>
      <c r="V206">
        <f>IF(C206=1,(U206/L206),REF)</f>
        <v>509.69692051771011</v>
      </c>
      <c r="W206" s="13">
        <f>RANK(V206,V:V,1)</f>
        <v>202</v>
      </c>
      <c r="X206">
        <f>IF(A206=1,(U206/N206),REF)</f>
        <v>499.50298210735588</v>
      </c>
      <c r="Y206" s="13">
        <f>RANK(X206,X:X,1)</f>
        <v>202</v>
      </c>
      <c r="Z206" t="str">
        <f>D206</f>
        <v>Columbia</v>
      </c>
      <c r="AA206">
        <f>(N206*(($AI$2)/((V206)))^(1/10))</f>
        <v>0.22461767315259029</v>
      </c>
      <c r="AB206">
        <f>(N206*(($AH$2)/((X206)))^(1/8))</f>
        <v>0.19415134879936147</v>
      </c>
      <c r="AC206">
        <f>((AA206+AB206)/2)^(1/2.5)</f>
        <v>0.53502961378384373</v>
      </c>
      <c r="AD206" t="str">
        <f>Z206</f>
        <v>Columbia</v>
      </c>
      <c r="AE206" s="13">
        <f>RANK(AC206,AC:AC,0)</f>
        <v>205</v>
      </c>
    </row>
    <row r="207" spans="1:31" x14ac:dyDescent="0.25">
      <c r="A207">
        <v>1</v>
      </c>
      <c r="B207">
        <v>1</v>
      </c>
      <c r="C207">
        <v>1</v>
      </c>
      <c r="D207" t="s">
        <v>120</v>
      </c>
      <c r="E207">
        <v>71.203460485265396</v>
      </c>
      <c r="F207">
        <v>98.450297840301303</v>
      </c>
      <c r="G207">
        <v>100.459825853716</v>
      </c>
      <c r="H207">
        <f>(F207-G207)/E207</f>
        <v>-2.8222336382520898E-2</v>
      </c>
      <c r="I207" s="13">
        <f>RANK(H207,H:H,0)</f>
        <v>184</v>
      </c>
      <c r="J207">
        <f>(F207^2)*E207</f>
        <v>690136.77413187246</v>
      </c>
      <c r="K207" s="13">
        <f>RANK(J207,J:J,0)</f>
        <v>196</v>
      </c>
      <c r="L207">
        <f>N207*(0.98)</f>
        <v>0.38758999999999999</v>
      </c>
      <c r="M207" s="13">
        <f>RANK(L207,L:L,0)</f>
        <v>206</v>
      </c>
      <c r="N207">
        <v>0.39550000000000002</v>
      </c>
      <c r="O207" s="15">
        <f>(N207+L207)/2</f>
        <v>0.39154500000000003</v>
      </c>
      <c r="P207" s="13">
        <f t="shared" si="6"/>
        <v>206</v>
      </c>
      <c r="Q207" s="15">
        <f>1.01*L207</f>
        <v>0.39146589999999998</v>
      </c>
      <c r="R207" s="13">
        <f>RANK(Q207,Q:Q,0)</f>
        <v>206</v>
      </c>
      <c r="S207" s="15">
        <f t="shared" si="7"/>
        <v>0.37196774999999999</v>
      </c>
      <c r="T207" s="13">
        <f>RANK(S207,S:S,0)</f>
        <v>206</v>
      </c>
      <c r="U207">
        <f>(((I207+K207+P207+R207+T207)/5))</f>
        <v>199.6</v>
      </c>
      <c r="V207">
        <f>IF(C207=1,(U207/L207),REF)</f>
        <v>514.97716659356536</v>
      </c>
      <c r="W207" s="13">
        <f>RANK(V207,V:V,1)</f>
        <v>203</v>
      </c>
      <c r="X207">
        <f>IF(A207=1,(U207/N207),REF)</f>
        <v>504.67762326169401</v>
      </c>
      <c r="Y207" s="13">
        <f>RANK(X207,X:X,1)</f>
        <v>203</v>
      </c>
      <c r="Z207" t="str">
        <f>D207</f>
        <v>Georgia Southern</v>
      </c>
      <c r="AA207">
        <f>(N207*(($AI$2)/((V207)))^(1/10))</f>
        <v>0.22053871685657303</v>
      </c>
      <c r="AB207">
        <f>(N207*(($AH$2)/((X207)))^(1/8))</f>
        <v>0.19057653756136761</v>
      </c>
      <c r="AC207">
        <f>((AA207+AB207)/2)^(1/2.5)</f>
        <v>0.53109649876699605</v>
      </c>
      <c r="AD207" t="str">
        <f>Z207</f>
        <v>Georgia Southern</v>
      </c>
      <c r="AE207" s="13">
        <f>RANK(AC207,AC:AC,0)</f>
        <v>206</v>
      </c>
    </row>
    <row r="208" spans="1:31" x14ac:dyDescent="0.25">
      <c r="A208">
        <v>1</v>
      </c>
      <c r="B208">
        <v>1</v>
      </c>
      <c r="C208">
        <v>1</v>
      </c>
      <c r="D208" t="s">
        <v>218</v>
      </c>
      <c r="E208">
        <v>71.435901607541496</v>
      </c>
      <c r="F208">
        <v>98.0787876862464</v>
      </c>
      <c r="G208">
        <v>100.24045098511</v>
      </c>
      <c r="H208">
        <f>(F208-G208)/E208</f>
        <v>-3.0260180808516515E-2</v>
      </c>
      <c r="I208" s="13">
        <f>RANK(H208,H:H,0)</f>
        <v>186</v>
      </c>
      <c r="J208">
        <f>(F208^2)*E208</f>
        <v>687173.98328005883</v>
      </c>
      <c r="K208" s="13">
        <f>RANK(J208,J:J,0)</f>
        <v>200</v>
      </c>
      <c r="L208">
        <f>N208*(0.98)</f>
        <v>0.38592399999999999</v>
      </c>
      <c r="M208" s="13">
        <f>RANK(L208,L:L,0)</f>
        <v>208</v>
      </c>
      <c r="N208">
        <v>0.39379999999999998</v>
      </c>
      <c r="O208" s="15">
        <f>(N208+L208)/2</f>
        <v>0.38986199999999999</v>
      </c>
      <c r="P208" s="13">
        <f t="shared" si="6"/>
        <v>208</v>
      </c>
      <c r="Q208" s="15">
        <f>1.01*L208</f>
        <v>0.38978323999999998</v>
      </c>
      <c r="R208" s="13">
        <f>RANK(Q208,Q:Q,0)</f>
        <v>208</v>
      </c>
      <c r="S208" s="15">
        <f t="shared" si="7"/>
        <v>0.37036889999999995</v>
      </c>
      <c r="T208" s="13">
        <f>RANK(S208,S:S,0)</f>
        <v>208</v>
      </c>
      <c r="U208">
        <f>(((I208+K208+P208+R208+T208)/5))</f>
        <v>202</v>
      </c>
      <c r="V208">
        <f>IF(C208=1,(U208/L208),REF)</f>
        <v>523.41911879022814</v>
      </c>
      <c r="W208" s="13">
        <f>RANK(V208,V:V,1)</f>
        <v>205</v>
      </c>
      <c r="X208">
        <f>IF(A208=1,(U208/N208),REF)</f>
        <v>512.95073641442355</v>
      </c>
      <c r="Y208" s="13">
        <f>RANK(X208,X:X,1)</f>
        <v>205</v>
      </c>
      <c r="Z208" t="str">
        <f>D208</f>
        <v>Nicholls St.</v>
      </c>
      <c r="AA208">
        <f>(N208*(($AI$2)/((V208)))^(1/10))</f>
        <v>0.2192339993717804</v>
      </c>
      <c r="AB208">
        <f>(N208*(($AH$2)/((X208)))^(1/8))</f>
        <v>0.18937208256264887</v>
      </c>
      <c r="AC208">
        <f>((AA208+AB208)/2)^(1/2.5)</f>
        <v>0.52979753387228823</v>
      </c>
      <c r="AD208" t="str">
        <f>Z208</f>
        <v>Nicholls St.</v>
      </c>
      <c r="AE208" s="13">
        <f>RANK(AC208,AC:AC,0)</f>
        <v>207</v>
      </c>
    </row>
    <row r="209" spans="1:31" x14ac:dyDescent="0.25">
      <c r="A209">
        <v>1</v>
      </c>
      <c r="B209">
        <v>1</v>
      </c>
      <c r="C209">
        <v>1</v>
      </c>
      <c r="D209" t="s">
        <v>243</v>
      </c>
      <c r="E209">
        <v>72.398796998016806</v>
      </c>
      <c r="F209">
        <v>95.656279362434702</v>
      </c>
      <c r="G209">
        <v>101.69567180646899</v>
      </c>
      <c r="H209">
        <f>(F209-G209)/E209</f>
        <v>-8.3418408792064955E-2</v>
      </c>
      <c r="I209" s="13">
        <f>RANK(H209,H:H,0)</f>
        <v>240</v>
      </c>
      <c r="J209">
        <f>(F209^2)*E209</f>
        <v>662457.95416094898</v>
      </c>
      <c r="K209" s="13">
        <f>RANK(J209,J:J,0)</f>
        <v>245</v>
      </c>
      <c r="L209">
        <f>N209*(0.98)</f>
        <v>0.38719799999999999</v>
      </c>
      <c r="M209" s="13">
        <f>RANK(L209,L:L,0)</f>
        <v>207</v>
      </c>
      <c r="N209">
        <v>0.39510000000000001</v>
      </c>
      <c r="O209" s="15">
        <f>(N209+L209)/2</f>
        <v>0.39114899999999997</v>
      </c>
      <c r="P209" s="13">
        <f t="shared" si="6"/>
        <v>207</v>
      </c>
      <c r="Q209" s="15">
        <f>1.01*L209</f>
        <v>0.39106997999999998</v>
      </c>
      <c r="R209" s="13">
        <f>RANK(Q209,Q:Q,0)</f>
        <v>207</v>
      </c>
      <c r="S209" s="15">
        <f t="shared" si="7"/>
        <v>0.37159154999999994</v>
      </c>
      <c r="T209" s="13">
        <f>RANK(S209,S:S,0)</f>
        <v>207</v>
      </c>
      <c r="U209">
        <f>(((I209+K209+P209+R209+T209)/5))</f>
        <v>221.2</v>
      </c>
      <c r="V209">
        <f>IF(C209=1,(U209/L209),REF)</f>
        <v>571.283942582348</v>
      </c>
      <c r="W209" s="13">
        <f>RANK(V209,V:V,1)</f>
        <v>211</v>
      </c>
      <c r="X209">
        <f>IF(A209=1,(U209/N209),REF)</f>
        <v>559.85826373070108</v>
      </c>
      <c r="Y209" s="13">
        <f>RANK(X209,X:X,1)</f>
        <v>211</v>
      </c>
      <c r="Z209" t="str">
        <f>D209</f>
        <v>Old Dominion</v>
      </c>
      <c r="AA209">
        <f>(N209*(($AI$2)/((V209)))^(1/10))</f>
        <v>0.21804140954200052</v>
      </c>
      <c r="AB209">
        <f>(N209*(($AH$2)/((X209)))^(1/8))</f>
        <v>0.18793036994990353</v>
      </c>
      <c r="AC209">
        <f>((AA209+AB209)/2)^(1/2.5)</f>
        <v>0.52842863051020195</v>
      </c>
      <c r="AD209" t="str">
        <f>Z209</f>
        <v>Old Dominion</v>
      </c>
      <c r="AE209" s="13">
        <f>RANK(AC209,AC:AC,0)</f>
        <v>208</v>
      </c>
    </row>
    <row r="210" spans="1:31" x14ac:dyDescent="0.25">
      <c r="A210">
        <v>1</v>
      </c>
      <c r="B210">
        <v>1</v>
      </c>
      <c r="C210">
        <v>1</v>
      </c>
      <c r="D210" t="s">
        <v>121</v>
      </c>
      <c r="E210">
        <v>70.3993472957916</v>
      </c>
      <c r="F210">
        <v>99.614919817206697</v>
      </c>
      <c r="G210">
        <v>102.06987390625</v>
      </c>
      <c r="H210">
        <f>(F210-G210)/E210</f>
        <v>-3.4871830256159954E-2</v>
      </c>
      <c r="I210" s="13">
        <f>RANK(H210,H:H,0)</f>
        <v>187</v>
      </c>
      <c r="J210">
        <f>(F210^2)*E210</f>
        <v>698582.0335430915</v>
      </c>
      <c r="K210" s="13">
        <f>RANK(J210,J:J,0)</f>
        <v>179</v>
      </c>
      <c r="L210">
        <f>N210*(0.98)</f>
        <v>0.37857399999999997</v>
      </c>
      <c r="M210" s="13">
        <f>RANK(L210,L:L,0)</f>
        <v>211</v>
      </c>
      <c r="N210">
        <v>0.38629999999999998</v>
      </c>
      <c r="O210" s="15">
        <f>(N210+L210)/2</f>
        <v>0.38243699999999997</v>
      </c>
      <c r="P210" s="13">
        <f t="shared" si="6"/>
        <v>211</v>
      </c>
      <c r="Q210" s="15">
        <f>1.01*L210</f>
        <v>0.38235973999999995</v>
      </c>
      <c r="R210" s="13">
        <f>RANK(Q210,Q:Q,0)</f>
        <v>211</v>
      </c>
      <c r="S210" s="15">
        <f t="shared" si="7"/>
        <v>0.36331514999999998</v>
      </c>
      <c r="T210" s="13">
        <f>RANK(S210,S:S,0)</f>
        <v>211</v>
      </c>
      <c r="U210">
        <f>(((I210+K210+P210+R210+T210)/5))</f>
        <v>199.8</v>
      </c>
      <c r="V210">
        <f>IF(C210=1,(U210/L210),REF)</f>
        <v>527.77000005282991</v>
      </c>
      <c r="W210" s="13">
        <f>RANK(V210,V:V,1)</f>
        <v>207</v>
      </c>
      <c r="X210">
        <f>IF(A210=1,(U210/N210),REF)</f>
        <v>517.21460005177335</v>
      </c>
      <c r="Y210" s="13">
        <f>RANK(X210,X:X,1)</f>
        <v>207</v>
      </c>
      <c r="Z210" t="str">
        <f>D210</f>
        <v>Georgia St.</v>
      </c>
      <c r="AA210">
        <f>(N210*(($AI$2)/((V210)))^(1/10))</f>
        <v>0.21488069058822046</v>
      </c>
      <c r="AB210">
        <f>(N210*(($AH$2)/((X210)))^(1/8))</f>
        <v>0.18557333035778778</v>
      </c>
      <c r="AC210">
        <f>((AA210+AB210)/2)^(1/2.5)</f>
        <v>0.52554397944467079</v>
      </c>
      <c r="AD210" t="str">
        <f>Z210</f>
        <v>Georgia St.</v>
      </c>
      <c r="AE210" s="13">
        <f>RANK(AC210,AC:AC,0)</f>
        <v>209</v>
      </c>
    </row>
    <row r="211" spans="1:31" x14ac:dyDescent="0.25">
      <c r="A211">
        <v>1</v>
      </c>
      <c r="B211">
        <v>1</v>
      </c>
      <c r="C211">
        <v>1</v>
      </c>
      <c r="D211" t="s">
        <v>296</v>
      </c>
      <c r="E211">
        <v>69.697380569975195</v>
      </c>
      <c r="F211">
        <v>91.827320634103003</v>
      </c>
      <c r="G211">
        <v>98.444531508341498</v>
      </c>
      <c r="H211">
        <f>(F211-G211)/E211</f>
        <v>-9.4942031108255318E-2</v>
      </c>
      <c r="I211" s="13">
        <f>RANK(H211,H:H,0)</f>
        <v>250</v>
      </c>
      <c r="J211">
        <f>(F211^2)*E211</f>
        <v>587706.21228755603</v>
      </c>
      <c r="K211" s="13">
        <f>RANK(J211,J:J,0)</f>
        <v>340</v>
      </c>
      <c r="L211">
        <f>N211*(0.98)</f>
        <v>0.383768</v>
      </c>
      <c r="M211" s="13">
        <f>RANK(L211,L:L,0)</f>
        <v>209</v>
      </c>
      <c r="N211">
        <v>0.3916</v>
      </c>
      <c r="O211" s="15">
        <f>(N211+L211)/2</f>
        <v>0.38768400000000003</v>
      </c>
      <c r="P211" s="13">
        <f t="shared" si="6"/>
        <v>209</v>
      </c>
      <c r="Q211" s="15">
        <f>1.01*L211</f>
        <v>0.38760568000000001</v>
      </c>
      <c r="R211" s="13">
        <f>RANK(Q211,Q:Q,0)</f>
        <v>209</v>
      </c>
      <c r="S211" s="15">
        <f t="shared" si="7"/>
        <v>0.36829980000000001</v>
      </c>
      <c r="T211" s="13">
        <f>RANK(S211,S:S,0)</f>
        <v>209</v>
      </c>
      <c r="U211">
        <f>(((I211+K211+P211+R211+T211)/5))</f>
        <v>243.4</v>
      </c>
      <c r="V211">
        <f>IF(C211=1,(U211/L211),REF)</f>
        <v>634.23735173333887</v>
      </c>
      <c r="W211" s="13">
        <f>RANK(V211,V:V,1)</f>
        <v>224</v>
      </c>
      <c r="X211">
        <f>IF(A211=1,(U211/N211),REF)</f>
        <v>621.5526046986721</v>
      </c>
      <c r="Y211" s="13">
        <f>RANK(X211,X:X,1)</f>
        <v>224</v>
      </c>
      <c r="Z211" t="str">
        <f>D211</f>
        <v>Southern</v>
      </c>
      <c r="AA211">
        <f>(N211*(($AI$2)/((V211)))^(1/10))</f>
        <v>0.21386250750649513</v>
      </c>
      <c r="AB211">
        <f>(N211*(($AH$2)/((X211)))^(1/8))</f>
        <v>0.18384746562713275</v>
      </c>
      <c r="AC211">
        <f>((AA211+AB211)/2)^(1/2.5)</f>
        <v>0.52410052458645018</v>
      </c>
      <c r="AD211" t="str">
        <f>Z211</f>
        <v>Southern</v>
      </c>
      <c r="AE211" s="13">
        <f>RANK(AC211,AC:AC,0)</f>
        <v>210</v>
      </c>
    </row>
    <row r="212" spans="1:31" x14ac:dyDescent="0.25">
      <c r="A212">
        <v>1</v>
      </c>
      <c r="B212">
        <v>1</v>
      </c>
      <c r="C212">
        <v>1</v>
      </c>
      <c r="D212" t="s">
        <v>221</v>
      </c>
      <c r="E212">
        <v>70.836374006075701</v>
      </c>
      <c r="F212">
        <v>99.826541758229595</v>
      </c>
      <c r="G212">
        <v>104.206380961951</v>
      </c>
      <c r="H212">
        <f>(F212-G212)/E212</f>
        <v>-6.1830369851310289E-2</v>
      </c>
      <c r="I212" s="13">
        <f>RANK(H212,H:H,0)</f>
        <v>213</v>
      </c>
      <c r="J212">
        <f>(F212^2)*E212</f>
        <v>705908.44079099642</v>
      </c>
      <c r="K212" s="13">
        <f>RANK(J212,J:J,0)</f>
        <v>169</v>
      </c>
      <c r="L212">
        <f>N212*(0.98)</f>
        <v>0.37631999999999999</v>
      </c>
      <c r="M212" s="13">
        <f>RANK(L212,L:L,0)</f>
        <v>213</v>
      </c>
      <c r="N212">
        <v>0.38400000000000001</v>
      </c>
      <c r="O212" s="15">
        <f>(N212+L212)/2</f>
        <v>0.38016</v>
      </c>
      <c r="P212" s="13">
        <f t="shared" si="6"/>
        <v>213</v>
      </c>
      <c r="Q212" s="15">
        <f>1.01*L212</f>
        <v>0.38008320000000001</v>
      </c>
      <c r="R212" s="13">
        <f>RANK(Q212,Q:Q,0)</f>
        <v>213</v>
      </c>
      <c r="S212" s="15">
        <f t="shared" si="7"/>
        <v>0.36115199999999997</v>
      </c>
      <c r="T212" s="13">
        <f>RANK(S212,S:S,0)</f>
        <v>213</v>
      </c>
      <c r="U212">
        <f>(((I212+K212+P212+R212+T212)/5))</f>
        <v>204.2</v>
      </c>
      <c r="V212">
        <f>IF(C212=1,(U212/L212),REF)</f>
        <v>542.62329931972783</v>
      </c>
      <c r="W212" s="13">
        <f>RANK(V212,V:V,1)</f>
        <v>208</v>
      </c>
      <c r="X212">
        <f>IF(A212=1,(U212/N212),REF)</f>
        <v>531.77083333333326</v>
      </c>
      <c r="Y212" s="13">
        <f>RANK(X212,X:X,1)</f>
        <v>208</v>
      </c>
      <c r="Z212" t="str">
        <f>D212</f>
        <v>North Alabama</v>
      </c>
      <c r="AA212">
        <f>(N212*(($AI$2)/((V212)))^(1/10))</f>
        <v>0.21300928447781983</v>
      </c>
      <c r="AB212">
        <f>(N212*(($AH$2)/((X212)))^(1/8))</f>
        <v>0.18382956555135735</v>
      </c>
      <c r="AC212">
        <f>((AA212+AB212)/2)^(1/2.5)</f>
        <v>0.52364103756042291</v>
      </c>
      <c r="AD212" t="str">
        <f>Z212</f>
        <v>North Alabama</v>
      </c>
      <c r="AE212" s="13">
        <f>RANK(AC212,AC:AC,0)</f>
        <v>211</v>
      </c>
    </row>
    <row r="213" spans="1:31" x14ac:dyDescent="0.25">
      <c r="A213">
        <v>1</v>
      </c>
      <c r="B213">
        <v>1</v>
      </c>
      <c r="C213">
        <v>1</v>
      </c>
      <c r="D213" t="s">
        <v>128</v>
      </c>
      <c r="E213">
        <v>69.775378190197898</v>
      </c>
      <c r="F213">
        <v>94.550303442316604</v>
      </c>
      <c r="G213">
        <v>101.998156588106</v>
      </c>
      <c r="H213">
        <f>(F213-G213)/E213</f>
        <v>-0.10674041960027206</v>
      </c>
      <c r="I213" s="13">
        <f>RANK(H213,H:H,0)</f>
        <v>263</v>
      </c>
      <c r="J213">
        <f>(F213^2)*E213</f>
        <v>623775.12662871624</v>
      </c>
      <c r="K213" s="13">
        <f>RANK(J213,J:J,0)</f>
        <v>303</v>
      </c>
      <c r="L213">
        <f>N213*(0.98)</f>
        <v>0.38141599999999998</v>
      </c>
      <c r="M213" s="13">
        <f>RANK(L213,L:L,0)</f>
        <v>210</v>
      </c>
      <c r="N213">
        <v>0.38919999999999999</v>
      </c>
      <c r="O213" s="15">
        <f>(N213+L213)/2</f>
        <v>0.38530799999999998</v>
      </c>
      <c r="P213" s="13">
        <f t="shared" si="6"/>
        <v>210</v>
      </c>
      <c r="Q213" s="15">
        <f>1.01*L213</f>
        <v>0.38523015999999999</v>
      </c>
      <c r="R213" s="13">
        <f>RANK(Q213,Q:Q,0)</f>
        <v>210</v>
      </c>
      <c r="S213" s="15">
        <f t="shared" si="7"/>
        <v>0.36604259999999994</v>
      </c>
      <c r="T213" s="13">
        <f>RANK(S213,S:S,0)</f>
        <v>210</v>
      </c>
      <c r="U213">
        <f>(((I213+K213+P213+R213+T213)/5))</f>
        <v>239.2</v>
      </c>
      <c r="V213">
        <f>IF(C213=1,(U213/L213),REF)</f>
        <v>627.13677454537833</v>
      </c>
      <c r="W213" s="13">
        <f>RANK(V213,V:V,1)</f>
        <v>222</v>
      </c>
      <c r="X213">
        <f>IF(A213=1,(U213/N213),REF)</f>
        <v>614.59403905447073</v>
      </c>
      <c r="Y213" s="13">
        <f>RANK(X213,X:X,1)</f>
        <v>222</v>
      </c>
      <c r="Z213" t="str">
        <f>D213</f>
        <v>Harvard</v>
      </c>
      <c r="AA213">
        <f>(N213*(($AI$2)/((V213)))^(1/10))</f>
        <v>0.21279124606721062</v>
      </c>
      <c r="AB213">
        <f>(N213*(($AH$2)/((X213)))^(1/8))</f>
        <v>0.18297804758080141</v>
      </c>
      <c r="AC213">
        <f>((AA213+AB213)/2)^(1/2.5)</f>
        <v>0.52307605546890545</v>
      </c>
      <c r="AD213" t="str">
        <f>Z213</f>
        <v>Harvard</v>
      </c>
      <c r="AE213" s="13">
        <f>RANK(AC213,AC:AC,0)</f>
        <v>212</v>
      </c>
    </row>
    <row r="214" spans="1:31" x14ac:dyDescent="0.25">
      <c r="A214">
        <v>1</v>
      </c>
      <c r="B214">
        <v>1</v>
      </c>
      <c r="C214">
        <v>1</v>
      </c>
      <c r="D214" t="s">
        <v>374</v>
      </c>
      <c r="E214">
        <v>68.162344657421301</v>
      </c>
      <c r="F214">
        <v>97.819696263837102</v>
      </c>
      <c r="G214">
        <v>102.74432817359801</v>
      </c>
      <c r="H214">
        <f>(F214-G214)/E214</f>
        <v>-7.2248569712672378E-2</v>
      </c>
      <c r="I214" s="13">
        <f>RANK(H214,H:H,0)</f>
        <v>227</v>
      </c>
      <c r="J214">
        <f>(F214^2)*E214</f>
        <v>652224.54862950055</v>
      </c>
      <c r="K214" s="13">
        <f>RANK(J214,J:J,0)</f>
        <v>261</v>
      </c>
      <c r="L214">
        <f>N214*(0.98)</f>
        <v>0.37857399999999997</v>
      </c>
      <c r="M214" s="13">
        <f>RANK(L214,L:L,0)</f>
        <v>211</v>
      </c>
      <c r="N214">
        <v>0.38629999999999998</v>
      </c>
      <c r="O214" s="15">
        <f>(N214+L214)/2</f>
        <v>0.38243699999999997</v>
      </c>
      <c r="P214" s="13">
        <f t="shared" si="6"/>
        <v>211</v>
      </c>
      <c r="Q214" s="15">
        <f>1.01*L214</f>
        <v>0.38235973999999995</v>
      </c>
      <c r="R214" s="13">
        <f>RANK(Q214,Q:Q,0)</f>
        <v>211</v>
      </c>
      <c r="S214" s="15">
        <f t="shared" si="7"/>
        <v>0.36331514999999998</v>
      </c>
      <c r="T214" s="13">
        <f>RANK(S214,S:S,0)</f>
        <v>211</v>
      </c>
      <c r="U214">
        <f>(((I214+K214+P214+R214+T214)/5))</f>
        <v>224.2</v>
      </c>
      <c r="V214">
        <f>IF(C214=1,(U214/L214),REF)</f>
        <v>592.22239245167395</v>
      </c>
      <c r="W214" s="13">
        <f>RANK(V214,V:V,1)</f>
        <v>214</v>
      </c>
      <c r="X214">
        <f>IF(A214=1,(U214/N214),REF)</f>
        <v>580.37794460264047</v>
      </c>
      <c r="Y214" s="13">
        <f>RANK(X214,X:X,1)</f>
        <v>214</v>
      </c>
      <c r="Z214" t="str">
        <f>D214</f>
        <v>William &amp; Mary</v>
      </c>
      <c r="AA214">
        <f>(N214*(($AI$2)/((V214)))^(1/10))</f>
        <v>0.212419009119517</v>
      </c>
      <c r="AB214">
        <f>(N214*(($AH$2)/((X214)))^(1/8))</f>
        <v>0.1829197277221988</v>
      </c>
      <c r="AC214">
        <f>((AA214+AB214)/2)^(1/2.5)</f>
        <v>0.5228483596823339</v>
      </c>
      <c r="AD214" t="str">
        <f>Z214</f>
        <v>William &amp; Mary</v>
      </c>
      <c r="AE214" s="13">
        <f>RANK(AC214,AC:AC,0)</f>
        <v>213</v>
      </c>
    </row>
    <row r="215" spans="1:31" x14ac:dyDescent="0.25">
      <c r="A215">
        <v>1</v>
      </c>
      <c r="B215">
        <v>1</v>
      </c>
      <c r="C215">
        <v>1</v>
      </c>
      <c r="D215" t="s">
        <v>181</v>
      </c>
      <c r="E215">
        <v>72.527362527529903</v>
      </c>
      <c r="F215">
        <v>99.834455631036107</v>
      </c>
      <c r="G215">
        <v>99.860884909301902</v>
      </c>
      <c r="H215">
        <f>(F215-G215)/E215</f>
        <v>-3.6440423785936862E-4</v>
      </c>
      <c r="I215" s="13">
        <f>RANK(H215,H:H,0)</f>
        <v>159</v>
      </c>
      <c r="J215">
        <f>(F215^2)*E215</f>
        <v>722874.31359073217</v>
      </c>
      <c r="K215" s="13">
        <f>RANK(J215,J:J,0)</f>
        <v>146</v>
      </c>
      <c r="L215">
        <f>N215*(0.98)</f>
        <v>0.36985200000000001</v>
      </c>
      <c r="M215" s="13">
        <f>RANK(L215,L:L,0)</f>
        <v>217</v>
      </c>
      <c r="N215">
        <v>0.37740000000000001</v>
      </c>
      <c r="O215" s="15">
        <f>(N215+L215)/2</f>
        <v>0.37362600000000001</v>
      </c>
      <c r="P215" s="13">
        <f t="shared" si="6"/>
        <v>217</v>
      </c>
      <c r="Q215" s="15">
        <f>1.01*L215</f>
        <v>0.37355052</v>
      </c>
      <c r="R215" s="13">
        <f>RANK(Q215,Q:Q,0)</f>
        <v>217</v>
      </c>
      <c r="S215" s="15">
        <f t="shared" si="7"/>
        <v>0.3549447</v>
      </c>
      <c r="T215" s="13">
        <f>RANK(S215,S:S,0)</f>
        <v>217</v>
      </c>
      <c r="U215">
        <f>(((I215+K215+P215+R215+T215)/5))</f>
        <v>191.2</v>
      </c>
      <c r="V215">
        <f>IF(C215=1,(U215/L215),REF)</f>
        <v>516.96354217362614</v>
      </c>
      <c r="W215" s="13">
        <f>RANK(V215,V:V,1)</f>
        <v>204</v>
      </c>
      <c r="X215">
        <f>IF(A215=1,(U215/N215),REF)</f>
        <v>506.62427133015365</v>
      </c>
      <c r="Y215" s="13">
        <f>RANK(X215,X:X,1)</f>
        <v>204</v>
      </c>
      <c r="Z215" t="str">
        <f>D215</f>
        <v>Marshall</v>
      </c>
      <c r="AA215">
        <f>(N215*(($AI$2)/((V215)))^(1/10))</f>
        <v>0.21036479290289312</v>
      </c>
      <c r="AB215">
        <f>(N215*(($AH$2)/((X215)))^(1/8))</f>
        <v>0.18176733819392848</v>
      </c>
      <c r="AC215">
        <f>((AA215+AB215)/2)^(1/2.5)</f>
        <v>0.52114787779186322</v>
      </c>
      <c r="AD215" t="str">
        <f>Z215</f>
        <v>Marshall</v>
      </c>
      <c r="AE215" s="13">
        <f>RANK(AC215,AC:AC,0)</f>
        <v>214</v>
      </c>
    </row>
    <row r="216" spans="1:31" x14ac:dyDescent="0.25">
      <c r="A216">
        <v>1</v>
      </c>
      <c r="B216">
        <v>1</v>
      </c>
      <c r="C216">
        <v>1</v>
      </c>
      <c r="D216" t="s">
        <v>87</v>
      </c>
      <c r="E216">
        <v>71.904691889246706</v>
      </c>
      <c r="F216">
        <v>97.365124981624604</v>
      </c>
      <c r="G216">
        <v>103.675191632691</v>
      </c>
      <c r="H216">
        <f>(F216-G216)/E216</f>
        <v>-8.7755979273030707E-2</v>
      </c>
      <c r="I216" s="13">
        <f>RANK(H216,H:H,0)</f>
        <v>243</v>
      </c>
      <c r="J216">
        <f>(F216^2)*E216</f>
        <v>681654.1467150891</v>
      </c>
      <c r="K216" s="13">
        <f>RANK(J216,J:J,0)</f>
        <v>212</v>
      </c>
      <c r="L216">
        <f>N216*(0.98)</f>
        <v>0.37347799999999998</v>
      </c>
      <c r="M216" s="13">
        <f>RANK(L216,L:L,0)</f>
        <v>214</v>
      </c>
      <c r="N216">
        <v>0.38109999999999999</v>
      </c>
      <c r="O216" s="15">
        <f>(N216+L216)/2</f>
        <v>0.37728899999999999</v>
      </c>
      <c r="P216" s="13">
        <f t="shared" si="6"/>
        <v>214</v>
      </c>
      <c r="Q216" s="15">
        <f>1.01*L216</f>
        <v>0.37721277999999997</v>
      </c>
      <c r="R216" s="13">
        <f>RANK(Q216,Q:Q,0)</f>
        <v>214</v>
      </c>
      <c r="S216" s="15">
        <f t="shared" si="7"/>
        <v>0.35842454999999995</v>
      </c>
      <c r="T216" s="13">
        <f>RANK(S216,S:S,0)</f>
        <v>214</v>
      </c>
      <c r="U216">
        <f>(((I216+K216+P216+R216+T216)/5))</f>
        <v>219.4</v>
      </c>
      <c r="V216">
        <f>IF(C216=1,(U216/L216),REF)</f>
        <v>587.45093419157229</v>
      </c>
      <c r="W216" s="13">
        <f>RANK(V216,V:V,1)</f>
        <v>213</v>
      </c>
      <c r="X216">
        <f>IF(A216=1,(U216/N216),REF)</f>
        <v>575.70191550774075</v>
      </c>
      <c r="Y216" s="13">
        <f>RANK(X216,X:X,1)</f>
        <v>213</v>
      </c>
      <c r="Z216" t="str">
        <f>D216</f>
        <v>Delaware</v>
      </c>
      <c r="AA216">
        <f>(N216*(($AI$2)/((V216)))^(1/10))</f>
        <v>0.20972922007334616</v>
      </c>
      <c r="AB216">
        <f>(N216*(($AH$2)/((X216)))^(1/8))</f>
        <v>0.18064000645119399</v>
      </c>
      <c r="AC216">
        <f>((AA216+AB216)/2)^(1/2.5)</f>
        <v>0.52020944302833005</v>
      </c>
      <c r="AD216" t="str">
        <f>Z216</f>
        <v>Delaware</v>
      </c>
      <c r="AE216" s="13">
        <f>RANK(AC216,AC:AC,0)</f>
        <v>215</v>
      </c>
    </row>
    <row r="217" spans="1:31" x14ac:dyDescent="0.25">
      <c r="A217">
        <v>1</v>
      </c>
      <c r="B217">
        <v>1</v>
      </c>
      <c r="C217">
        <v>1</v>
      </c>
      <c r="D217" t="s">
        <v>179</v>
      </c>
      <c r="E217">
        <v>69.521731815764895</v>
      </c>
      <c r="F217">
        <v>94.264219623062402</v>
      </c>
      <c r="G217">
        <v>99.806638353297501</v>
      </c>
      <c r="H217">
        <f>(F217-G217)/E217</f>
        <v>-7.9722103944745062E-2</v>
      </c>
      <c r="I217" s="13">
        <f>RANK(H217,H:H,0)</f>
        <v>237</v>
      </c>
      <c r="J217">
        <f>(F217^2)*E217</f>
        <v>617752.24886158179</v>
      </c>
      <c r="K217" s="13">
        <f>RANK(J217,J:J,0)</f>
        <v>312</v>
      </c>
      <c r="L217">
        <f>N217*(0.98)</f>
        <v>0.37210599999999999</v>
      </c>
      <c r="M217" s="13">
        <f>RANK(L217,L:L,0)</f>
        <v>216</v>
      </c>
      <c r="N217">
        <v>0.37969999999999998</v>
      </c>
      <c r="O217" s="15">
        <f>(N217+L217)/2</f>
        <v>0.37590299999999999</v>
      </c>
      <c r="P217" s="13">
        <f t="shared" si="6"/>
        <v>216</v>
      </c>
      <c r="Q217" s="15">
        <f>1.01*L217</f>
        <v>0.37582705999999999</v>
      </c>
      <c r="R217" s="13">
        <f>RANK(Q217,Q:Q,0)</f>
        <v>216</v>
      </c>
      <c r="S217" s="15">
        <f t="shared" si="7"/>
        <v>0.35710784999999995</v>
      </c>
      <c r="T217" s="13">
        <f>RANK(S217,S:S,0)</f>
        <v>216</v>
      </c>
      <c r="U217">
        <f>(((I217+K217+P217+R217+T217)/5))</f>
        <v>239.4</v>
      </c>
      <c r="V217">
        <f>IF(C217=1,(U217/L217),REF)</f>
        <v>643.3650626434403</v>
      </c>
      <c r="W217" s="13">
        <f>RANK(V217,V:V,1)</f>
        <v>227</v>
      </c>
      <c r="X217">
        <f>IF(A217=1,(U217/N217),REF)</f>
        <v>630.49776139057155</v>
      </c>
      <c r="Y217" s="13">
        <f>RANK(X217,X:X,1)</f>
        <v>227</v>
      </c>
      <c r="Z217" t="str">
        <f>D217</f>
        <v>Marist</v>
      </c>
      <c r="AA217">
        <f>(N217*(($AI$2)/((V217)))^(1/10))</f>
        <v>0.20706752985205421</v>
      </c>
      <c r="AB217">
        <f>(N217*(($AH$2)/((X217)))^(1/8))</f>
        <v>0.1779425681224677</v>
      </c>
      <c r="AC217">
        <f>((AA217+AB217)/2)^(1/2.5)</f>
        <v>0.51734094236410799</v>
      </c>
      <c r="AD217" t="str">
        <f>Z217</f>
        <v>Marist</v>
      </c>
      <c r="AE217" s="13">
        <f>RANK(AC217,AC:AC,0)</f>
        <v>216</v>
      </c>
    </row>
    <row r="218" spans="1:31" x14ac:dyDescent="0.25">
      <c r="A218">
        <v>1</v>
      </c>
      <c r="B218">
        <v>1</v>
      </c>
      <c r="C218">
        <v>1</v>
      </c>
      <c r="D218" t="s">
        <v>136</v>
      </c>
      <c r="E218">
        <v>68.416016223915307</v>
      </c>
      <c r="F218">
        <v>95.102131329407499</v>
      </c>
      <c r="G218">
        <v>103.853064578767</v>
      </c>
      <c r="H218">
        <f>(F218-G218)/E218</f>
        <v>-0.12790767034314041</v>
      </c>
      <c r="I218" s="13">
        <f>RANK(H218,H:H,0)</f>
        <v>286</v>
      </c>
      <c r="J218">
        <f>(F218^2)*E218</f>
        <v>618782.86960624112</v>
      </c>
      <c r="K218" s="13">
        <f>RANK(J218,J:J,0)</f>
        <v>310</v>
      </c>
      <c r="L218">
        <f>N218*(0.98)</f>
        <v>0.372498</v>
      </c>
      <c r="M218" s="13">
        <f>RANK(L218,L:L,0)</f>
        <v>215</v>
      </c>
      <c r="N218">
        <v>0.38009999999999999</v>
      </c>
      <c r="O218" s="15">
        <f>(N218+L218)/2</f>
        <v>0.37629899999999999</v>
      </c>
      <c r="P218" s="13">
        <f t="shared" si="6"/>
        <v>215</v>
      </c>
      <c r="Q218" s="15">
        <f>1.01*L218</f>
        <v>0.37622297999999998</v>
      </c>
      <c r="R218" s="13">
        <f>RANK(Q218,Q:Q,0)</f>
        <v>215</v>
      </c>
      <c r="S218" s="15">
        <f t="shared" si="7"/>
        <v>0.35748405</v>
      </c>
      <c r="T218" s="13">
        <f>RANK(S218,S:S,0)</f>
        <v>215</v>
      </c>
      <c r="U218">
        <f>(((I218+K218+P218+R218+T218)/5))</f>
        <v>248.2</v>
      </c>
      <c r="V218">
        <f>IF(C218=1,(U218/L218),REF)</f>
        <v>666.31230234793202</v>
      </c>
      <c r="W218" s="13">
        <f>RANK(V218,V:V,1)</f>
        <v>230</v>
      </c>
      <c r="X218">
        <f>IF(A218=1,(U218/N218),REF)</f>
        <v>652.98605630097336</v>
      </c>
      <c r="Y218" s="13">
        <f>RANK(X218,X:X,1)</f>
        <v>230</v>
      </c>
      <c r="Z218" t="str">
        <f>D218</f>
        <v>Idaho</v>
      </c>
      <c r="AA218">
        <f>(N218*(($AI$2)/((V218)))^(1/10))</f>
        <v>0.20656048248404996</v>
      </c>
      <c r="AB218">
        <f>(N218*(($AH$2)/((X218)))^(1/8))</f>
        <v>0.17735138393987016</v>
      </c>
      <c r="AC218">
        <f>((AA218+AB218)/2)^(1/2.5)</f>
        <v>0.51675015569323557</v>
      </c>
      <c r="AD218" t="str">
        <f>Z218</f>
        <v>Idaho</v>
      </c>
      <c r="AE218" s="13">
        <f>RANK(AC218,AC:AC,0)</f>
        <v>217</v>
      </c>
    </row>
    <row r="219" spans="1:31" x14ac:dyDescent="0.25">
      <c r="A219">
        <v>1</v>
      </c>
      <c r="B219">
        <v>1</v>
      </c>
      <c r="C219">
        <v>1</v>
      </c>
      <c r="D219" t="s">
        <v>354</v>
      </c>
      <c r="E219">
        <v>71.312756514103697</v>
      </c>
      <c r="F219">
        <v>98.928432186015399</v>
      </c>
      <c r="G219">
        <v>103.887074260738</v>
      </c>
      <c r="H219">
        <f>(F219-G219)/E219</f>
        <v>-6.9533731650688921E-2</v>
      </c>
      <c r="I219" s="13">
        <f>RANK(H219,H:H,0)</f>
        <v>224</v>
      </c>
      <c r="J219">
        <f>(F219^2)*E219</f>
        <v>697926.15963284578</v>
      </c>
      <c r="K219" s="13">
        <f>RANK(J219,J:J,0)</f>
        <v>182</v>
      </c>
      <c r="L219">
        <f>N219*(0.98)</f>
        <v>0.366618</v>
      </c>
      <c r="M219" s="13">
        <f>RANK(L219,L:L,0)</f>
        <v>220</v>
      </c>
      <c r="N219">
        <v>0.37409999999999999</v>
      </c>
      <c r="O219" s="15">
        <f>(N219+L219)/2</f>
        <v>0.37035899999999999</v>
      </c>
      <c r="P219" s="13">
        <f t="shared" si="6"/>
        <v>220</v>
      </c>
      <c r="Q219" s="15">
        <f>1.01*L219</f>
        <v>0.37028418000000002</v>
      </c>
      <c r="R219" s="13">
        <f>RANK(Q219,Q:Q,0)</f>
        <v>220</v>
      </c>
      <c r="S219" s="15">
        <f t="shared" si="7"/>
        <v>0.35184104999999999</v>
      </c>
      <c r="T219" s="13">
        <f>RANK(S219,S:S,0)</f>
        <v>220</v>
      </c>
      <c r="U219">
        <f>(((I219+K219+P219+R219+T219)/5))</f>
        <v>213.2</v>
      </c>
      <c r="V219">
        <f>IF(C219=1,(U219/L219),REF)</f>
        <v>581.53173057514903</v>
      </c>
      <c r="W219" s="13">
        <f>RANK(V219,V:V,1)</f>
        <v>212</v>
      </c>
      <c r="X219">
        <f>IF(A219=1,(U219/N219),REF)</f>
        <v>569.90109596364607</v>
      </c>
      <c r="Y219" s="13">
        <f>RANK(X219,X:X,1)</f>
        <v>212</v>
      </c>
      <c r="Z219" t="str">
        <f>D219</f>
        <v>UTSA</v>
      </c>
      <c r="AA219">
        <f>(N219*(($AI$2)/((V219)))^(1/10))</f>
        <v>0.20608553949003378</v>
      </c>
      <c r="AB219">
        <f>(N219*(($AH$2)/((X219)))^(1/8))</f>
        <v>0.17754664590400293</v>
      </c>
      <c r="AC219">
        <f>((AA219+AB219)/2)^(1/2.5)</f>
        <v>0.51659954111027229</v>
      </c>
      <c r="AD219" t="str">
        <f>Z219</f>
        <v>UTSA</v>
      </c>
      <c r="AE219" s="13">
        <f>RANK(AC219,AC:AC,0)</f>
        <v>218</v>
      </c>
    </row>
    <row r="220" spans="1:31" x14ac:dyDescent="0.25">
      <c r="A220">
        <v>1</v>
      </c>
      <c r="B220">
        <v>1</v>
      </c>
      <c r="C220">
        <v>1</v>
      </c>
      <c r="D220" t="s">
        <v>149</v>
      </c>
      <c r="E220">
        <v>68.491338514375201</v>
      </c>
      <c r="F220">
        <v>97.613772696265301</v>
      </c>
      <c r="G220">
        <v>100.32241271051799</v>
      </c>
      <c r="H220">
        <f>(F220-G220)/E220</f>
        <v>-3.9547190535401719E-2</v>
      </c>
      <c r="I220" s="13">
        <f>RANK(H220,H:H,0)</f>
        <v>194</v>
      </c>
      <c r="J220">
        <f>(F220^2)*E220</f>
        <v>652616.19994912448</v>
      </c>
      <c r="K220" s="13">
        <f>RANK(J220,J:J,0)</f>
        <v>260</v>
      </c>
      <c r="L220">
        <f>N220*(0.98)</f>
        <v>0.36740200000000001</v>
      </c>
      <c r="M220" s="13">
        <f>RANK(L220,L:L,0)</f>
        <v>218</v>
      </c>
      <c r="N220">
        <v>0.37490000000000001</v>
      </c>
      <c r="O220" s="15">
        <f>(N220+L220)/2</f>
        <v>0.37115100000000001</v>
      </c>
      <c r="P220" s="13">
        <f t="shared" si="6"/>
        <v>218</v>
      </c>
      <c r="Q220" s="15">
        <f>1.01*L220</f>
        <v>0.37107602000000001</v>
      </c>
      <c r="R220" s="13">
        <f>RANK(Q220,Q:Q,0)</f>
        <v>218</v>
      </c>
      <c r="S220" s="15">
        <f t="shared" si="7"/>
        <v>0.35259344999999997</v>
      </c>
      <c r="T220" s="13">
        <f>RANK(S220,S:S,0)</f>
        <v>218</v>
      </c>
      <c r="U220">
        <f>(((I220+K220+P220+R220+T220)/5))</f>
        <v>221.6</v>
      </c>
      <c r="V220">
        <f>IF(C220=1,(U220/L220),REF)</f>
        <v>603.15403835580639</v>
      </c>
      <c r="W220" s="13">
        <f>RANK(V220,V:V,1)</f>
        <v>218</v>
      </c>
      <c r="X220">
        <f>IF(A220=1,(U220/N220),REF)</f>
        <v>591.09095758869023</v>
      </c>
      <c r="Y220" s="13">
        <f>RANK(X220,X:X,1)</f>
        <v>218</v>
      </c>
      <c r="Z220" t="str">
        <f>D220</f>
        <v>Jacksonville</v>
      </c>
      <c r="AA220">
        <f>(N220*(($AI$2)/((V220)))^(1/10))</f>
        <v>0.20577365389715255</v>
      </c>
      <c r="AB220">
        <f>(N220*(($AH$2)/((X220)))^(1/8))</f>
        <v>0.1771162267854938</v>
      </c>
      <c r="AC220">
        <f>((AA220+AB220)/2)^(1/2.5)</f>
        <v>0.51619947342290928</v>
      </c>
      <c r="AD220" t="str">
        <f>Z220</f>
        <v>Jacksonville</v>
      </c>
      <c r="AE220" s="13">
        <f>RANK(AC220,AC:AC,0)</f>
        <v>219</v>
      </c>
    </row>
    <row r="221" spans="1:31" x14ac:dyDescent="0.25">
      <c r="A221">
        <v>1</v>
      </c>
      <c r="B221">
        <v>1</v>
      </c>
      <c r="C221">
        <v>1</v>
      </c>
      <c r="D221" t="s">
        <v>229</v>
      </c>
      <c r="E221">
        <v>68.805194147347194</v>
      </c>
      <c r="F221">
        <v>97.534734831144405</v>
      </c>
      <c r="G221">
        <v>101.546546451316</v>
      </c>
      <c r="H221">
        <f>(F221-G221)/E221</f>
        <v>-5.8306813459173649E-2</v>
      </c>
      <c r="I221" s="13">
        <f>RANK(H221,H:H,0)</f>
        <v>211</v>
      </c>
      <c r="J221">
        <f>(F221^2)*E221</f>
        <v>654545.4975533809</v>
      </c>
      <c r="K221" s="13">
        <f>RANK(J221,J:J,0)</f>
        <v>259</v>
      </c>
      <c r="L221">
        <f>N221*(0.98)</f>
        <v>0.36720599999999998</v>
      </c>
      <c r="M221" s="13">
        <f>RANK(L221,L:L,0)</f>
        <v>219</v>
      </c>
      <c r="N221">
        <v>0.37469999999999998</v>
      </c>
      <c r="O221" s="15">
        <f>(N221+L221)/2</f>
        <v>0.37095299999999998</v>
      </c>
      <c r="P221" s="13">
        <f t="shared" si="6"/>
        <v>219</v>
      </c>
      <c r="Q221" s="15">
        <f>1.01*L221</f>
        <v>0.37087805999999995</v>
      </c>
      <c r="R221" s="13">
        <f>RANK(Q221,Q:Q,0)</f>
        <v>219</v>
      </c>
      <c r="S221" s="15">
        <f t="shared" si="7"/>
        <v>0.35240534999999995</v>
      </c>
      <c r="T221" s="13">
        <f>RANK(S221,S:S,0)</f>
        <v>219</v>
      </c>
      <c r="U221">
        <f>(((I221+K221+P221+R221+T221)/5))</f>
        <v>225.4</v>
      </c>
      <c r="V221">
        <f>IF(C221=1,(U221/L221),REF)</f>
        <v>613.82439284761142</v>
      </c>
      <c r="W221" s="13">
        <f>RANK(V221,V:V,1)</f>
        <v>219</v>
      </c>
      <c r="X221">
        <f>IF(A221=1,(U221/N221),REF)</f>
        <v>601.54790499065928</v>
      </c>
      <c r="Y221" s="13">
        <f>RANK(X221,X:X,1)</f>
        <v>219</v>
      </c>
      <c r="Z221" t="str">
        <f>D221</f>
        <v>Northeastern</v>
      </c>
      <c r="AA221">
        <f>(N221*(($AI$2)/((V221)))^(1/10))</f>
        <v>0.20530353709857294</v>
      </c>
      <c r="AB221">
        <f>(N221*(($AH$2)/((X221)))^(1/8))</f>
        <v>0.17663412707638385</v>
      </c>
      <c r="AC221">
        <f>((AA221+AB221)/2)^(1/2.5)</f>
        <v>0.51568559108406309</v>
      </c>
      <c r="AD221" t="str">
        <f>Z221</f>
        <v>Northeastern</v>
      </c>
      <c r="AE221" s="13">
        <f>RANK(AC221,AC:AC,0)</f>
        <v>220</v>
      </c>
    </row>
    <row r="222" spans="1:31" x14ac:dyDescent="0.25">
      <c r="A222">
        <v>1</v>
      </c>
      <c r="B222">
        <v>1</v>
      </c>
      <c r="C222">
        <v>1</v>
      </c>
      <c r="D222" t="s">
        <v>244</v>
      </c>
      <c r="E222">
        <v>70.214677042847896</v>
      </c>
      <c r="F222">
        <v>98.5504240081262</v>
      </c>
      <c r="G222">
        <v>104.766605537423</v>
      </c>
      <c r="H222">
        <f>(F222-G222)/E222</f>
        <v>-8.853108482580406E-2</v>
      </c>
      <c r="I222" s="13">
        <f>RANK(H222,H:H,0)</f>
        <v>244</v>
      </c>
      <c r="J222">
        <f>(F222^2)*E222</f>
        <v>681938.00843826646</v>
      </c>
      <c r="K222" s="13">
        <f>RANK(J222,J:J,0)</f>
        <v>211</v>
      </c>
      <c r="L222">
        <f>N222*(0.98)</f>
        <v>0.36426599999999998</v>
      </c>
      <c r="M222" s="13">
        <f>RANK(L222,L:L,0)</f>
        <v>221</v>
      </c>
      <c r="N222">
        <v>0.37169999999999997</v>
      </c>
      <c r="O222" s="15">
        <f>(N222+L222)/2</f>
        <v>0.36798299999999995</v>
      </c>
      <c r="P222" s="13">
        <f t="shared" si="6"/>
        <v>221</v>
      </c>
      <c r="Q222" s="15">
        <f>1.01*L222</f>
        <v>0.36790866</v>
      </c>
      <c r="R222" s="13">
        <f>RANK(Q222,Q:Q,0)</f>
        <v>221</v>
      </c>
      <c r="S222" s="15">
        <f t="shared" si="7"/>
        <v>0.34958384999999992</v>
      </c>
      <c r="T222" s="13">
        <f>RANK(S222,S:S,0)</f>
        <v>221</v>
      </c>
      <c r="U222">
        <f>(((I222+K222+P222+R222+T222)/5))</f>
        <v>223.6</v>
      </c>
      <c r="V222">
        <f>IF(C222=1,(U222/L222),REF)</f>
        <v>613.83714099037513</v>
      </c>
      <c r="W222" s="13">
        <f>RANK(V222,V:V,1)</f>
        <v>220</v>
      </c>
      <c r="X222">
        <f>IF(A222=1,(U222/N222),REF)</f>
        <v>601.56039817056774</v>
      </c>
      <c r="Y222" s="13">
        <f>RANK(X222,X:X,1)</f>
        <v>220</v>
      </c>
      <c r="Z222" t="str">
        <f>D222</f>
        <v>Oral Roberts</v>
      </c>
      <c r="AA222">
        <f>(N222*(($AI$2)/((V222)))^(1/10))</f>
        <v>0.20365937084343372</v>
      </c>
      <c r="AB222">
        <f>(N222*(($AH$2)/((X222)))^(1/8))</f>
        <v>0.17521946782217906</v>
      </c>
      <c r="AC222">
        <f>((AA222+AB222)/2)^(1/2.5)</f>
        <v>0.51402961575450523</v>
      </c>
      <c r="AD222" t="str">
        <f>Z222</f>
        <v>Oral Roberts</v>
      </c>
      <c r="AE222" s="13">
        <f>RANK(AC222,AC:AC,0)</f>
        <v>221</v>
      </c>
    </row>
    <row r="223" spans="1:31" x14ac:dyDescent="0.25">
      <c r="A223">
        <v>1</v>
      </c>
      <c r="B223">
        <v>1</v>
      </c>
      <c r="C223">
        <v>1</v>
      </c>
      <c r="D223" t="s">
        <v>203</v>
      </c>
      <c r="E223">
        <v>69.006749651136005</v>
      </c>
      <c r="F223">
        <v>98.469098006677399</v>
      </c>
      <c r="G223">
        <v>101.156724130811</v>
      </c>
      <c r="H223">
        <f>(F223-G223)/E223</f>
        <v>-3.8947293383921278E-2</v>
      </c>
      <c r="I223" s="13">
        <f>RANK(H223,H:H,0)</f>
        <v>193</v>
      </c>
      <c r="J223">
        <f>(F223^2)*E223</f>
        <v>669100.7108145341</v>
      </c>
      <c r="K223" s="13">
        <f>RANK(J223,J:J,0)</f>
        <v>230</v>
      </c>
      <c r="L223">
        <f>N223*(0.98)</f>
        <v>0.36250199999999999</v>
      </c>
      <c r="M223" s="13">
        <f>RANK(L223,L:L,0)</f>
        <v>223</v>
      </c>
      <c r="N223">
        <v>0.36990000000000001</v>
      </c>
      <c r="O223" s="15">
        <f>(N223+L223)/2</f>
        <v>0.366201</v>
      </c>
      <c r="P223" s="13">
        <f t="shared" si="6"/>
        <v>223</v>
      </c>
      <c r="Q223" s="15">
        <f>1.01*L223</f>
        <v>0.36612701999999997</v>
      </c>
      <c r="R223" s="13">
        <f>RANK(Q223,Q:Q,0)</f>
        <v>223</v>
      </c>
      <c r="S223" s="15">
        <f t="shared" si="7"/>
        <v>0.34789094999999998</v>
      </c>
      <c r="T223" s="13">
        <f>RANK(S223,S:S,0)</f>
        <v>223</v>
      </c>
      <c r="U223">
        <f>(((I223+K223+P223+R223+T223)/5))</f>
        <v>218.4</v>
      </c>
      <c r="V223">
        <f>IF(C223=1,(U223/L223),REF)</f>
        <v>602.47943459622297</v>
      </c>
      <c r="W223" s="13">
        <f>RANK(V223,V:V,1)</f>
        <v>217</v>
      </c>
      <c r="X223">
        <f>IF(A223=1,(U223/N223),REF)</f>
        <v>590.42984590429842</v>
      </c>
      <c r="Y223" s="13">
        <f>RANK(X223,X:X,1)</f>
        <v>217</v>
      </c>
      <c r="Z223" t="str">
        <f>D223</f>
        <v>Montana St.</v>
      </c>
      <c r="AA223">
        <f>(N223*(($AI$2)/((V223)))^(1/10))</f>
        <v>0.20305199533882667</v>
      </c>
      <c r="AB223">
        <f>(N223*(($AH$2)/((X223)))^(1/8))</f>
        <v>0.17477849449345106</v>
      </c>
      <c r="AC223">
        <f>((AA223+AB223)/2)^(1/2.5)</f>
        <v>0.51346021965561317</v>
      </c>
      <c r="AD223" t="str">
        <f>Z223</f>
        <v>Montana St.</v>
      </c>
      <c r="AE223" s="13">
        <f>RANK(AC223,AC:AC,0)</f>
        <v>222</v>
      </c>
    </row>
    <row r="224" spans="1:31" x14ac:dyDescent="0.25">
      <c r="A224">
        <v>1</v>
      </c>
      <c r="B224">
        <v>1</v>
      </c>
      <c r="C224">
        <v>1</v>
      </c>
      <c r="D224" t="s">
        <v>299</v>
      </c>
      <c r="E224">
        <v>72.062123746345506</v>
      </c>
      <c r="F224">
        <v>95.739396338153199</v>
      </c>
      <c r="G224">
        <v>102.180877266536</v>
      </c>
      <c r="H224">
        <f>(F224-G224)/E224</f>
        <v>-8.9387886361168609E-2</v>
      </c>
      <c r="I224" s="13">
        <f>RANK(H224,H:H,0)</f>
        <v>245</v>
      </c>
      <c r="J224">
        <f>(F224^2)*E224</f>
        <v>660523.73305362486</v>
      </c>
      <c r="K224" s="13">
        <f>RANK(J224,J:J,0)</f>
        <v>250</v>
      </c>
      <c r="L224">
        <f>N224*(0.98)</f>
        <v>0.36269799999999996</v>
      </c>
      <c r="M224" s="13">
        <f>RANK(L224,L:L,0)</f>
        <v>222</v>
      </c>
      <c r="N224">
        <v>0.37009999999999998</v>
      </c>
      <c r="O224" s="15">
        <f>(N224+L224)/2</f>
        <v>0.36639899999999997</v>
      </c>
      <c r="P224" s="13">
        <f t="shared" si="6"/>
        <v>222</v>
      </c>
      <c r="Q224" s="15">
        <f>1.01*L224</f>
        <v>0.36632497999999997</v>
      </c>
      <c r="R224" s="13">
        <f>RANK(Q224,Q:Q,0)</f>
        <v>222</v>
      </c>
      <c r="S224" s="15">
        <f t="shared" si="7"/>
        <v>0.34807904999999995</v>
      </c>
      <c r="T224" s="13">
        <f>RANK(S224,S:S,0)</f>
        <v>222</v>
      </c>
      <c r="U224">
        <f>(((I224+K224+P224+R224+T224)/5))</f>
        <v>232.2</v>
      </c>
      <c r="V224">
        <f>IF(C224=1,(U224/L224),REF)</f>
        <v>640.20204136774953</v>
      </c>
      <c r="W224" s="13">
        <f>RANK(V224,V:V,1)</f>
        <v>225</v>
      </c>
      <c r="X224">
        <f>IF(A224=1,(U224/N224),REF)</f>
        <v>627.39800054039449</v>
      </c>
      <c r="Y224" s="13">
        <f>RANK(X224,X:X,1)</f>
        <v>225</v>
      </c>
      <c r="Z224" t="str">
        <f>D224</f>
        <v>Southern Miss</v>
      </c>
      <c r="AA224">
        <f>(N224*(($AI$2)/((V224)))^(1/10))</f>
        <v>0.20193171445314542</v>
      </c>
      <c r="AB224">
        <f>(N224*(($AH$2)/((X224)))^(1/8))</f>
        <v>0.17355051007809108</v>
      </c>
      <c r="AC224">
        <f>((AA224+AB224)/2)^(1/2.5)</f>
        <v>0.51218134303497531</v>
      </c>
      <c r="AD224" t="str">
        <f>Z224</f>
        <v>Southern Miss</v>
      </c>
      <c r="AE224" s="13">
        <f>RANK(AC224,AC:AC,0)</f>
        <v>223</v>
      </c>
    </row>
    <row r="225" spans="1:31" x14ac:dyDescent="0.25">
      <c r="A225">
        <v>1</v>
      </c>
      <c r="B225">
        <v>1</v>
      </c>
      <c r="C225">
        <v>1</v>
      </c>
      <c r="D225" t="s">
        <v>135</v>
      </c>
      <c r="E225">
        <v>69.177588169175195</v>
      </c>
      <c r="F225">
        <v>98.817924023500296</v>
      </c>
      <c r="G225">
        <v>103.27038523043601</v>
      </c>
      <c r="H225">
        <f>(F225-G225)/E225</f>
        <v>-6.4362770151036849E-2</v>
      </c>
      <c r="I225" s="13">
        <f>RANK(H225,H:H,0)</f>
        <v>219</v>
      </c>
      <c r="J225">
        <f>(F225^2)*E225</f>
        <v>675517.91076832928</v>
      </c>
      <c r="K225" s="13">
        <f>RANK(J225,J:J,0)</f>
        <v>221</v>
      </c>
      <c r="L225">
        <f>N225*(0.98)</f>
        <v>0.360346</v>
      </c>
      <c r="M225" s="13">
        <f>RANK(L225,L:L,0)</f>
        <v>225</v>
      </c>
      <c r="N225">
        <v>0.36770000000000003</v>
      </c>
      <c r="O225" s="15">
        <f>(N225+L225)/2</f>
        <v>0.36402299999999999</v>
      </c>
      <c r="P225" s="13">
        <f t="shared" si="6"/>
        <v>225</v>
      </c>
      <c r="Q225" s="15">
        <f>1.01*L225</f>
        <v>0.36394946</v>
      </c>
      <c r="R225" s="13">
        <f>RANK(Q225,Q:Q,0)</f>
        <v>225</v>
      </c>
      <c r="S225" s="15">
        <f t="shared" si="7"/>
        <v>0.34582184999999999</v>
      </c>
      <c r="T225" s="13">
        <f>RANK(S225,S:S,0)</f>
        <v>225</v>
      </c>
      <c r="U225">
        <f>(((I225+K225+P225+R225+T225)/5))</f>
        <v>223</v>
      </c>
      <c r="V225">
        <f>IF(C225=1,(U225/L225),REF)</f>
        <v>618.84966115899715</v>
      </c>
      <c r="W225" s="13">
        <f>RANK(V225,V:V,1)</f>
        <v>221</v>
      </c>
      <c r="X225">
        <f>IF(A225=1,(U225/N225),REF)</f>
        <v>606.47266793581719</v>
      </c>
      <c r="Y225" s="13">
        <f>RANK(X225,X:X,1)</f>
        <v>221</v>
      </c>
      <c r="Z225" t="str">
        <f>D225</f>
        <v>Howard</v>
      </c>
      <c r="AA225">
        <f>(N225*(($AI$2)/((V225)))^(1/10))</f>
        <v>0.2013039362445817</v>
      </c>
      <c r="AB225">
        <f>(N225*(($AH$2)/((X225)))^(1/8))</f>
        <v>0.17315774695526978</v>
      </c>
      <c r="AC225">
        <f>((AA225+AB225)/2)^(1/2.5)</f>
        <v>0.51162405534700994</v>
      </c>
      <c r="AD225" t="str">
        <f>Z225</f>
        <v>Howard</v>
      </c>
      <c r="AE225" s="13">
        <f>RANK(AC225,AC:AC,0)</f>
        <v>224</v>
      </c>
    </row>
    <row r="226" spans="1:31" x14ac:dyDescent="0.25">
      <c r="A226">
        <v>1</v>
      </c>
      <c r="B226">
        <v>1</v>
      </c>
      <c r="C226">
        <v>1</v>
      </c>
      <c r="D226" t="s">
        <v>226</v>
      </c>
      <c r="E226">
        <v>71.531922821459901</v>
      </c>
      <c r="F226">
        <v>99.357713459254995</v>
      </c>
      <c r="G226">
        <v>103.85020390939199</v>
      </c>
      <c r="H226">
        <f>(F226-G226)/E226</f>
        <v>-6.2803993978325298E-2</v>
      </c>
      <c r="I226" s="13">
        <f>RANK(H226,H:H,0)</f>
        <v>215</v>
      </c>
      <c r="J226">
        <f>(F226^2)*E226</f>
        <v>706159.93916944775</v>
      </c>
      <c r="K226" s="13">
        <f>RANK(J226,J:J,0)</f>
        <v>168</v>
      </c>
      <c r="L226">
        <f>N226*(0.98)</f>
        <v>0.35789599999999999</v>
      </c>
      <c r="M226" s="13">
        <f>RANK(L226,L:L,0)</f>
        <v>228</v>
      </c>
      <c r="N226">
        <v>0.36520000000000002</v>
      </c>
      <c r="O226" s="15">
        <f>(N226+L226)/2</f>
        <v>0.36154799999999998</v>
      </c>
      <c r="P226" s="13">
        <f t="shared" si="6"/>
        <v>228</v>
      </c>
      <c r="Q226" s="15">
        <f>1.01*L226</f>
        <v>0.36147496000000001</v>
      </c>
      <c r="R226" s="13">
        <f>RANK(Q226,Q:Q,0)</f>
        <v>228</v>
      </c>
      <c r="S226" s="15">
        <f t="shared" si="7"/>
        <v>0.34347059999999996</v>
      </c>
      <c r="T226" s="13">
        <f>RANK(S226,S:S,0)</f>
        <v>228</v>
      </c>
      <c r="U226">
        <f>(((I226+K226+P226+R226+T226)/5))</f>
        <v>213.4</v>
      </c>
      <c r="V226">
        <f>IF(C226=1,(U226/L226),REF)</f>
        <v>596.26260142611261</v>
      </c>
      <c r="W226" s="13">
        <f>RANK(V226,V:V,1)</f>
        <v>215</v>
      </c>
      <c r="X226">
        <f>IF(A226=1,(U226/N226),REF)</f>
        <v>584.33734939759029</v>
      </c>
      <c r="Y226" s="13">
        <f>RANK(X226,X:X,1)</f>
        <v>215</v>
      </c>
      <c r="Z226" t="str">
        <f>D226</f>
        <v>North Dakota St.</v>
      </c>
      <c r="AA226">
        <f>(N226*(($AI$2)/((V226)))^(1/10))</f>
        <v>0.20068003344810659</v>
      </c>
      <c r="AB226">
        <f>(N226*(($AH$2)/((X226)))^(1/8))</f>
        <v>0.17278160889189917</v>
      </c>
      <c r="AC226">
        <f>((AA226+AB226)/2)^(1/2.5)</f>
        <v>0.51107707765693822</v>
      </c>
      <c r="AD226" t="str">
        <f>Z226</f>
        <v>North Dakota St.</v>
      </c>
      <c r="AE226" s="13">
        <f>RANK(AC226,AC:AC,0)</f>
        <v>225</v>
      </c>
    </row>
    <row r="227" spans="1:31" x14ac:dyDescent="0.25">
      <c r="A227">
        <v>1</v>
      </c>
      <c r="B227">
        <v>1</v>
      </c>
      <c r="C227">
        <v>1</v>
      </c>
      <c r="D227" t="s">
        <v>201</v>
      </c>
      <c r="E227">
        <v>71.612053196696095</v>
      </c>
      <c r="F227">
        <v>98.496687033824102</v>
      </c>
      <c r="G227">
        <v>101.814222320217</v>
      </c>
      <c r="H227">
        <f>(F227-G227)/E227</f>
        <v>-4.632649307345868E-2</v>
      </c>
      <c r="I227" s="13">
        <f>RANK(H227,H:H,0)</f>
        <v>202</v>
      </c>
      <c r="J227">
        <f>(F227^2)*E227</f>
        <v>694751.30599656492</v>
      </c>
      <c r="K227" s="13">
        <f>RANK(J227,J:J,0)</f>
        <v>190</v>
      </c>
      <c r="L227">
        <f>N227*(0.98)</f>
        <v>0.35809200000000002</v>
      </c>
      <c r="M227" s="13">
        <f>RANK(L227,L:L,0)</f>
        <v>227</v>
      </c>
      <c r="N227">
        <v>0.3654</v>
      </c>
      <c r="O227" s="15">
        <f>(N227+L227)/2</f>
        <v>0.36174600000000001</v>
      </c>
      <c r="P227" s="13">
        <f t="shared" si="6"/>
        <v>227</v>
      </c>
      <c r="Q227" s="15">
        <f>1.01*L227</f>
        <v>0.36167292000000001</v>
      </c>
      <c r="R227" s="13">
        <f>RANK(Q227,Q:Q,0)</f>
        <v>227</v>
      </c>
      <c r="S227" s="15">
        <f t="shared" si="7"/>
        <v>0.34365869999999998</v>
      </c>
      <c r="T227" s="13">
        <f>RANK(S227,S:S,0)</f>
        <v>227</v>
      </c>
      <c r="U227">
        <f>(((I227+K227+P227+R227+T227)/5))</f>
        <v>214.6</v>
      </c>
      <c r="V227">
        <f>IF(C227=1,(U227/L227),REF)</f>
        <v>599.28733398121153</v>
      </c>
      <c r="W227" s="13">
        <f>RANK(V227,V:V,1)</f>
        <v>216</v>
      </c>
      <c r="X227">
        <f>IF(A227=1,(U227/N227),REF)</f>
        <v>587.30158730158723</v>
      </c>
      <c r="Y227" s="13">
        <f>RANK(X227,X:X,1)</f>
        <v>216</v>
      </c>
      <c r="Z227" t="str">
        <f>D227</f>
        <v>Monmouth</v>
      </c>
      <c r="AA227">
        <f>(N227*(($AI$2)/((V227)))^(1/10))</f>
        <v>0.20068836096178902</v>
      </c>
      <c r="AB227">
        <f>(N227*(($AH$2)/((X227)))^(1/8))</f>
        <v>0.1727669223381052</v>
      </c>
      <c r="AC227">
        <f>((AA227+AB227)/2)^(1/2.5)</f>
        <v>0.5110735967358796</v>
      </c>
      <c r="AD227" t="str">
        <f>Z227</f>
        <v>Monmouth</v>
      </c>
      <c r="AE227" s="13">
        <f>RANK(AC227,AC:AC,0)</f>
        <v>226</v>
      </c>
    </row>
    <row r="228" spans="1:31" x14ac:dyDescent="0.25">
      <c r="A228">
        <v>1</v>
      </c>
      <c r="B228">
        <v>1</v>
      </c>
      <c r="C228">
        <v>1</v>
      </c>
      <c r="D228" t="s">
        <v>177</v>
      </c>
      <c r="E228">
        <v>71.960386033507703</v>
      </c>
      <c r="F228">
        <v>94.085112740384403</v>
      </c>
      <c r="G228">
        <v>101.033437793589</v>
      </c>
      <c r="H228">
        <f>(F228-G228)/E228</f>
        <v>-9.6557640060034894E-2</v>
      </c>
      <c r="I228" s="13">
        <f>RANK(H228,H:H,0)</f>
        <v>253</v>
      </c>
      <c r="J228">
        <f>(F228^2)*E228</f>
        <v>636993.94446899404</v>
      </c>
      <c r="K228" s="13">
        <f>RANK(J228,J:J,0)</f>
        <v>286</v>
      </c>
      <c r="L228">
        <f>N228*(0.98)</f>
        <v>0.362404</v>
      </c>
      <c r="M228" s="13">
        <f>RANK(L228,L:L,0)</f>
        <v>224</v>
      </c>
      <c r="N228">
        <v>0.36980000000000002</v>
      </c>
      <c r="O228" s="15">
        <f>(N228+L228)/2</f>
        <v>0.36610200000000004</v>
      </c>
      <c r="P228" s="13">
        <f t="shared" si="6"/>
        <v>224</v>
      </c>
      <c r="Q228" s="15">
        <f>1.01*L228</f>
        <v>0.36602804</v>
      </c>
      <c r="R228" s="13">
        <f>RANK(Q228,Q:Q,0)</f>
        <v>224</v>
      </c>
      <c r="S228" s="15">
        <f t="shared" si="7"/>
        <v>0.34779690000000002</v>
      </c>
      <c r="T228" s="13">
        <f>RANK(S228,S:S,0)</f>
        <v>224</v>
      </c>
      <c r="U228">
        <f>(((I228+K228+P228+R228+T228)/5))</f>
        <v>242.2</v>
      </c>
      <c r="V228">
        <f>IF(C228=1,(U228/L228),REF)</f>
        <v>668.31491926137676</v>
      </c>
      <c r="W228" s="13">
        <f>RANK(V228,V:V,1)</f>
        <v>231</v>
      </c>
      <c r="X228">
        <f>IF(A228=1,(U228/N228),REF)</f>
        <v>654.94862087614922</v>
      </c>
      <c r="Y228" s="13">
        <f>RANK(X228,X:X,1)</f>
        <v>231</v>
      </c>
      <c r="Z228" t="str">
        <f>D228</f>
        <v>Maine</v>
      </c>
      <c r="AA228">
        <f>(N228*(($AI$2)/((V228)))^(1/10))</f>
        <v>0.20090277896832728</v>
      </c>
      <c r="AB228">
        <f>(N228*(($AH$2)/((X228)))^(1/8))</f>
        <v>0.17248077839387782</v>
      </c>
      <c r="AC228">
        <f>((AA228+AB228)/2)^(1/2.5)</f>
        <v>0.51103433169191892</v>
      </c>
      <c r="AD228" t="str">
        <f>Z228</f>
        <v>Maine</v>
      </c>
      <c r="AE228" s="13">
        <f>RANK(AC228,AC:AC,0)</f>
        <v>227</v>
      </c>
    </row>
    <row r="229" spans="1:31" x14ac:dyDescent="0.25">
      <c r="A229">
        <v>1</v>
      </c>
      <c r="B229">
        <v>1</v>
      </c>
      <c r="C229">
        <v>1</v>
      </c>
      <c r="D229" t="s">
        <v>288</v>
      </c>
      <c r="E229">
        <v>72.960900454488197</v>
      </c>
      <c r="F229">
        <v>96.874988356772306</v>
      </c>
      <c r="G229">
        <v>102.414649147985</v>
      </c>
      <c r="H229">
        <f>(F229-G229)/E229</f>
        <v>-7.5926431235155134E-2</v>
      </c>
      <c r="I229" s="13">
        <f>RANK(H229,H:H,0)</f>
        <v>231</v>
      </c>
      <c r="J229">
        <f>(F229^2)*E229</f>
        <v>684720.78596363962</v>
      </c>
      <c r="K229" s="13">
        <f>RANK(J229,J:J,0)</f>
        <v>207</v>
      </c>
      <c r="L229">
        <f>N229*(0.98)</f>
        <v>0.35583799999999999</v>
      </c>
      <c r="M229" s="13">
        <f>RANK(L229,L:L,0)</f>
        <v>229</v>
      </c>
      <c r="N229">
        <v>0.36309999999999998</v>
      </c>
      <c r="O229" s="15">
        <f>(N229+L229)/2</f>
        <v>0.35946899999999998</v>
      </c>
      <c r="P229" s="13">
        <f t="shared" si="6"/>
        <v>229</v>
      </c>
      <c r="Q229" s="15">
        <f>1.01*L229</f>
        <v>0.35939638000000002</v>
      </c>
      <c r="R229" s="13">
        <f>RANK(Q229,Q:Q,0)</f>
        <v>229</v>
      </c>
      <c r="S229" s="15">
        <f t="shared" si="7"/>
        <v>0.34149554999999998</v>
      </c>
      <c r="T229" s="13">
        <f>RANK(S229,S:S,0)</f>
        <v>229</v>
      </c>
      <c r="U229">
        <f>(((I229+K229+P229+R229+T229)/5))</f>
        <v>225</v>
      </c>
      <c r="V229">
        <f>IF(C229=1,(U229/L229),REF)</f>
        <v>632.31020857806084</v>
      </c>
      <c r="W229" s="13">
        <f>RANK(V229,V:V,1)</f>
        <v>223</v>
      </c>
      <c r="X229">
        <f>IF(A229=1,(U229/N229),REF)</f>
        <v>619.66400440649966</v>
      </c>
      <c r="Y229" s="13">
        <f>RANK(X229,X:X,1)</f>
        <v>223</v>
      </c>
      <c r="Z229" t="str">
        <f>D229</f>
        <v>South Alabama</v>
      </c>
      <c r="AA229">
        <f>(N229*(($AI$2)/((V229)))^(1/10))</f>
        <v>0.19835830224495676</v>
      </c>
      <c r="AB229">
        <f>(N229*(($AH$2)/((X229)))^(1/8))</f>
        <v>0.17053220826731808</v>
      </c>
      <c r="AC229">
        <f>((AA229+AB229)/2)^(1/2.5)</f>
        <v>0.50856561694898517</v>
      </c>
      <c r="AD229" t="str">
        <f>Z229</f>
        <v>South Alabama</v>
      </c>
      <c r="AE229" s="13">
        <f>RANK(AC229,AC:AC,0)</f>
        <v>228</v>
      </c>
    </row>
    <row r="230" spans="1:31" x14ac:dyDescent="0.25">
      <c r="A230">
        <v>1</v>
      </c>
      <c r="B230">
        <v>1</v>
      </c>
      <c r="C230">
        <v>1</v>
      </c>
      <c r="D230" t="s">
        <v>348</v>
      </c>
      <c r="E230">
        <v>66.424459361095003</v>
      </c>
      <c r="F230">
        <v>94.341965534944194</v>
      </c>
      <c r="G230">
        <v>105.66449614771</v>
      </c>
      <c r="H230">
        <f>(F230-G230)/E230</f>
        <v>-0.17045724905662449</v>
      </c>
      <c r="I230" s="13">
        <f>RANK(H230,H:H,0)</f>
        <v>312</v>
      </c>
      <c r="J230">
        <f>(F230^2)*E230</f>
        <v>591204.687265696</v>
      </c>
      <c r="K230" s="13">
        <f>RANK(J230,J:J,0)</f>
        <v>339</v>
      </c>
      <c r="L230">
        <f>N230*(0.98)</f>
        <v>0.35916999999999999</v>
      </c>
      <c r="M230" s="13">
        <f>RANK(L230,L:L,0)</f>
        <v>226</v>
      </c>
      <c r="N230">
        <v>0.36649999999999999</v>
      </c>
      <c r="O230" s="15">
        <f>(N230+L230)/2</f>
        <v>0.36283500000000002</v>
      </c>
      <c r="P230" s="13">
        <f t="shared" si="6"/>
        <v>226</v>
      </c>
      <c r="Q230" s="15">
        <f>1.01*L230</f>
        <v>0.36276169999999996</v>
      </c>
      <c r="R230" s="13">
        <f>RANK(Q230,Q:Q,0)</f>
        <v>226</v>
      </c>
      <c r="S230" s="15">
        <f t="shared" si="7"/>
        <v>0.34469325000000001</v>
      </c>
      <c r="T230" s="13">
        <f>RANK(S230,S:S,0)</f>
        <v>226</v>
      </c>
      <c r="U230">
        <f>(((I230+K230+P230+R230+T230)/5))</f>
        <v>265.8</v>
      </c>
      <c r="V230">
        <f>IF(C230=1,(U230/L230),REF)</f>
        <v>740.03953559595743</v>
      </c>
      <c r="W230" s="13">
        <f>RANK(V230,V:V,1)</f>
        <v>245</v>
      </c>
      <c r="X230">
        <f>IF(A230=1,(U230/N230),REF)</f>
        <v>725.23874488403828</v>
      </c>
      <c r="Y230" s="13">
        <f>RANK(X230,X:X,1)</f>
        <v>245</v>
      </c>
      <c r="Z230" t="str">
        <f>D230</f>
        <v>UT Rio Grande Valley</v>
      </c>
      <c r="AA230">
        <f>(N230*(($AI$2)/((V230)))^(1/10))</f>
        <v>0.19709047660574477</v>
      </c>
      <c r="AB230">
        <f>(N230*(($AH$2)/((X230)))^(1/8))</f>
        <v>0.16877711341536947</v>
      </c>
      <c r="AC230">
        <f>((AA230+AB230)/2)^(1/2.5)</f>
        <v>0.50689449839346024</v>
      </c>
      <c r="AD230" t="str">
        <f>Z230</f>
        <v>UT Rio Grande Valley</v>
      </c>
      <c r="AE230" s="13">
        <f>RANK(AC230,AC:AC,0)</f>
        <v>229</v>
      </c>
    </row>
    <row r="231" spans="1:31" x14ac:dyDescent="0.25">
      <c r="A231">
        <v>1</v>
      </c>
      <c r="B231">
        <v>1</v>
      </c>
      <c r="C231">
        <v>1</v>
      </c>
      <c r="D231" t="s">
        <v>104</v>
      </c>
      <c r="E231">
        <v>74.179327465936495</v>
      </c>
      <c r="F231">
        <v>96.220014956185096</v>
      </c>
      <c r="G231">
        <v>102.322023970719</v>
      </c>
      <c r="H231">
        <f>(F231-G231)/E231</f>
        <v>-8.2260236416082058E-2</v>
      </c>
      <c r="I231" s="13">
        <f>RANK(H231,H:H,0)</f>
        <v>239</v>
      </c>
      <c r="J231">
        <f>(F231^2)*E231</f>
        <v>686773.82049828372</v>
      </c>
      <c r="K231" s="13">
        <f>RANK(J231,J:J,0)</f>
        <v>201</v>
      </c>
      <c r="L231">
        <f>N231*(0.98)</f>
        <v>0.35309400000000002</v>
      </c>
      <c r="M231" s="13">
        <f>RANK(L231,L:L,0)</f>
        <v>232</v>
      </c>
      <c r="N231">
        <v>0.36030000000000001</v>
      </c>
      <c r="O231" s="15">
        <f>(N231+L231)/2</f>
        <v>0.35669700000000004</v>
      </c>
      <c r="P231" s="13">
        <f t="shared" si="6"/>
        <v>232</v>
      </c>
      <c r="Q231" s="15">
        <f>1.01*L231</f>
        <v>0.35662494</v>
      </c>
      <c r="R231" s="13">
        <f>RANK(Q231,Q:Q,0)</f>
        <v>232</v>
      </c>
      <c r="S231" s="15">
        <f t="shared" si="7"/>
        <v>0.33886215000000003</v>
      </c>
      <c r="T231" s="13">
        <f>RANK(S231,S:S,0)</f>
        <v>232</v>
      </c>
      <c r="U231">
        <f>(((I231+K231+P231+R231+T231)/5))</f>
        <v>227.2</v>
      </c>
      <c r="V231">
        <f>IF(C231=1,(U231/L231),REF)</f>
        <v>643.45471744068141</v>
      </c>
      <c r="W231" s="13">
        <f>RANK(V231,V:V,1)</f>
        <v>228</v>
      </c>
      <c r="X231">
        <f>IF(A231=1,(U231/N231),REF)</f>
        <v>630.58562309186789</v>
      </c>
      <c r="Y231" s="13">
        <f>RANK(X231,X:X,1)</f>
        <v>228</v>
      </c>
      <c r="Z231" t="str">
        <f>D231</f>
        <v>Fairfield</v>
      </c>
      <c r="AA231">
        <f>(N231*(($AI$2)/((V231)))^(1/10))</f>
        <v>0.19648509724256893</v>
      </c>
      <c r="AB231">
        <f>(N231*(($AH$2)/((X231)))^(1/8))</f>
        <v>0.16884801315636364</v>
      </c>
      <c r="AC231">
        <f>((AA231+AB231)/2)^(1/2.5)</f>
        <v>0.50659816866702367</v>
      </c>
      <c r="AD231" t="str">
        <f>Z231</f>
        <v>Fairfield</v>
      </c>
      <c r="AE231" s="13">
        <f>RANK(AC231,AC:AC,0)</f>
        <v>230</v>
      </c>
    </row>
    <row r="232" spans="1:31" x14ac:dyDescent="0.25">
      <c r="A232">
        <v>1</v>
      </c>
      <c r="B232">
        <v>1</v>
      </c>
      <c r="C232">
        <v>1</v>
      </c>
      <c r="D232" t="s">
        <v>188</v>
      </c>
      <c r="E232">
        <v>70.048182151667305</v>
      </c>
      <c r="F232">
        <v>93.1027905986967</v>
      </c>
      <c r="G232">
        <v>98.268079393768204</v>
      </c>
      <c r="H232">
        <f>(F232-G232)/E232</f>
        <v>-7.37390841048194E-2</v>
      </c>
      <c r="I232" s="13">
        <f>RANK(H232,H:H,0)</f>
        <v>228</v>
      </c>
      <c r="J232">
        <f>(F232^2)*E232</f>
        <v>607186.72234442458</v>
      </c>
      <c r="K232" s="13">
        <f>RANK(J232,J:J,0)</f>
        <v>321</v>
      </c>
      <c r="L232">
        <f>N232*(0.98)</f>
        <v>0.35525000000000001</v>
      </c>
      <c r="M232" s="13">
        <f>RANK(L232,L:L,0)</f>
        <v>230</v>
      </c>
      <c r="N232">
        <v>0.36249999999999999</v>
      </c>
      <c r="O232" s="15">
        <f>(N232+L232)/2</f>
        <v>0.358875</v>
      </c>
      <c r="P232" s="13">
        <f t="shared" si="6"/>
        <v>230</v>
      </c>
      <c r="Q232" s="15">
        <f>1.01*L232</f>
        <v>0.35880250000000002</v>
      </c>
      <c r="R232" s="13">
        <f>RANK(Q232,Q:Q,0)</f>
        <v>230</v>
      </c>
      <c r="S232" s="15">
        <f t="shared" si="7"/>
        <v>0.34093124999999996</v>
      </c>
      <c r="T232" s="13">
        <f>RANK(S232,S:S,0)</f>
        <v>230</v>
      </c>
      <c r="U232">
        <f>(((I232+K232+P232+R232+T232)/5))</f>
        <v>247.8</v>
      </c>
      <c r="V232">
        <f>IF(C232=1,(U232/L232),REF)</f>
        <v>697.53694581280786</v>
      </c>
      <c r="W232" s="13">
        <f>RANK(V232,V:V,1)</f>
        <v>236</v>
      </c>
      <c r="X232">
        <f>IF(A232=1,(U232/N232),REF)</f>
        <v>683.58620689655174</v>
      </c>
      <c r="Y232" s="13">
        <f>RANK(X232,X:X,1)</f>
        <v>236</v>
      </c>
      <c r="Z232" t="str">
        <f>D232</f>
        <v>Merrimack</v>
      </c>
      <c r="AA232">
        <f>(N232*(($AI$2)/((V232)))^(1/10))</f>
        <v>0.19609586786083966</v>
      </c>
      <c r="AB232">
        <f>(N232*(($AH$2)/((X232)))^(1/8))</f>
        <v>0.1681738823547427</v>
      </c>
      <c r="AC232">
        <f>((AA232+AB232)/2)^(1/2.5)</f>
        <v>0.5060078389912428</v>
      </c>
      <c r="AD232" t="str">
        <f>Z232</f>
        <v>Merrimack</v>
      </c>
      <c r="AE232" s="13">
        <f>RANK(AC232,AC:AC,0)</f>
        <v>231</v>
      </c>
    </row>
    <row r="233" spans="1:31" x14ac:dyDescent="0.25">
      <c r="A233">
        <v>1</v>
      </c>
      <c r="B233">
        <v>1</v>
      </c>
      <c r="C233">
        <v>1</v>
      </c>
      <c r="D233" t="s">
        <v>29</v>
      </c>
      <c r="E233">
        <v>67.722155260975995</v>
      </c>
      <c r="F233">
        <v>98.902769704923898</v>
      </c>
      <c r="G233">
        <v>104.185771902713</v>
      </c>
      <c r="H233">
        <f>(F233-G233)/E233</f>
        <v>-7.8009953720911226E-2</v>
      </c>
      <c r="I233" s="13">
        <f>RANK(H233,H:H,0)</f>
        <v>236</v>
      </c>
      <c r="J233">
        <f>(F233^2)*E233</f>
        <v>662441.72420225106</v>
      </c>
      <c r="K233" s="13">
        <f>RANK(J233,J:J,0)</f>
        <v>246</v>
      </c>
      <c r="L233">
        <f>N233*(0.98)</f>
        <v>0.35328999999999999</v>
      </c>
      <c r="M233" s="13">
        <f>RANK(L233,L:L,0)</f>
        <v>231</v>
      </c>
      <c r="N233">
        <v>0.36049999999999999</v>
      </c>
      <c r="O233" s="15">
        <f>(N233+L233)/2</f>
        <v>0.35689499999999996</v>
      </c>
      <c r="P233" s="13">
        <f t="shared" si="6"/>
        <v>231</v>
      </c>
      <c r="Q233" s="15">
        <f>1.01*L233</f>
        <v>0.3568229</v>
      </c>
      <c r="R233" s="13">
        <f>RANK(Q233,Q:Q,0)</f>
        <v>231</v>
      </c>
      <c r="S233" s="15">
        <f t="shared" si="7"/>
        <v>0.33905024999999994</v>
      </c>
      <c r="T233" s="13">
        <f>RANK(S233,S:S,0)</f>
        <v>231</v>
      </c>
      <c r="U233">
        <f>(((I233+K233+P233+R233+T233)/5))</f>
        <v>235</v>
      </c>
      <c r="V233">
        <f>IF(C233=1,(U233/L233),REF)</f>
        <v>665.17591780123973</v>
      </c>
      <c r="W233" s="13">
        <f>RANK(V233,V:V,1)</f>
        <v>229</v>
      </c>
      <c r="X233">
        <f>IF(A233=1,(U233/N233),REF)</f>
        <v>651.87239944521502</v>
      </c>
      <c r="Y233" s="13">
        <f>RANK(X233,X:X,1)</f>
        <v>229</v>
      </c>
      <c r="Z233" t="str">
        <f>D233</f>
        <v>American</v>
      </c>
      <c r="AA233">
        <f>(N233*(($AI$2)/((V233)))^(1/10))</f>
        <v>0.19594255657328671</v>
      </c>
      <c r="AB233">
        <f>(N233*(($AH$2)/((X233)))^(1/8))</f>
        <v>0.16824208642158847</v>
      </c>
      <c r="AC233">
        <f>((AA233+AB233)/2)^(1/2.5)</f>
        <v>0.50596054663203638</v>
      </c>
      <c r="AD233" t="str">
        <f>Z233</f>
        <v>American</v>
      </c>
      <c r="AE233" s="13">
        <f>RANK(AC233,AC:AC,0)</f>
        <v>232</v>
      </c>
    </row>
    <row r="234" spans="1:31" x14ac:dyDescent="0.25">
      <c r="A234">
        <v>1</v>
      </c>
      <c r="B234">
        <v>1</v>
      </c>
      <c r="C234">
        <v>1</v>
      </c>
      <c r="D234" t="s">
        <v>103</v>
      </c>
      <c r="E234">
        <v>71.914203511745896</v>
      </c>
      <c r="F234">
        <v>97.005499665075703</v>
      </c>
      <c r="G234">
        <v>100.47113986701601</v>
      </c>
      <c r="H234">
        <f>(F234-G234)/E234</f>
        <v>-4.819131732960448E-2</v>
      </c>
      <c r="I234" s="13">
        <f>RANK(H234,H:H,0)</f>
        <v>204</v>
      </c>
      <c r="J234">
        <f>(F234^2)*E234</f>
        <v>676717.470799656</v>
      </c>
      <c r="K234" s="13">
        <f>RANK(J234,J:J,0)</f>
        <v>219</v>
      </c>
      <c r="L234">
        <f>N234*(0.98)</f>
        <v>0.35005600000000003</v>
      </c>
      <c r="M234" s="13">
        <f>RANK(L234,L:L,0)</f>
        <v>234</v>
      </c>
      <c r="N234">
        <v>0.35720000000000002</v>
      </c>
      <c r="O234" s="15">
        <f>(N234+L234)/2</f>
        <v>0.35362800000000005</v>
      </c>
      <c r="P234" s="13">
        <f t="shared" si="6"/>
        <v>234</v>
      </c>
      <c r="Q234" s="15">
        <f>1.01*L234</f>
        <v>0.35355656000000002</v>
      </c>
      <c r="R234" s="13">
        <f>RANK(Q234,Q:Q,0)</f>
        <v>234</v>
      </c>
      <c r="S234" s="15">
        <f t="shared" si="7"/>
        <v>0.33594660000000004</v>
      </c>
      <c r="T234" s="13">
        <f>RANK(S234,S:S,0)</f>
        <v>234</v>
      </c>
      <c r="U234">
        <f>(((I234+K234+P234+R234+T234)/5))</f>
        <v>225</v>
      </c>
      <c r="V234">
        <f>IF(C234=1,(U234/L234),REF)</f>
        <v>642.75430216879579</v>
      </c>
      <c r="W234" s="13">
        <f>RANK(V234,V:V,1)</f>
        <v>226</v>
      </c>
      <c r="X234">
        <f>IF(A234=1,(U234/N234),REF)</f>
        <v>629.89921612541991</v>
      </c>
      <c r="Y234" s="13">
        <f>RANK(X234,X:X,1)</f>
        <v>226</v>
      </c>
      <c r="Z234" t="str">
        <f>D234</f>
        <v>Evansville</v>
      </c>
      <c r="AA234">
        <f>(N234*(($AI$2)/((V234)))^(1/10))</f>
        <v>0.19481576756648908</v>
      </c>
      <c r="AB234">
        <f>(N234*(($AH$2)/((X234)))^(1/8))</f>
        <v>0.16741804544148339</v>
      </c>
      <c r="AC234">
        <f>((AA234+AB234)/2)^(1/2.5)</f>
        <v>0.50487468673902469</v>
      </c>
      <c r="AD234" t="str">
        <f>Z234</f>
        <v>Evansville</v>
      </c>
      <c r="AE234" s="13">
        <f>RANK(AC234,AC:AC,0)</f>
        <v>233</v>
      </c>
    </row>
    <row r="235" spans="1:31" x14ac:dyDescent="0.25">
      <c r="A235">
        <v>1</v>
      </c>
      <c r="B235">
        <v>1</v>
      </c>
      <c r="C235">
        <v>1</v>
      </c>
      <c r="D235" t="s">
        <v>224</v>
      </c>
      <c r="E235">
        <v>70.863433070278703</v>
      </c>
      <c r="F235">
        <v>95.861200979458502</v>
      </c>
      <c r="G235">
        <v>102.841895186746</v>
      </c>
      <c r="H235">
        <f>(F235-G235)/E235</f>
        <v>-9.8509116829894564E-2</v>
      </c>
      <c r="I235" s="13">
        <f>RANK(H235,H:H,0)</f>
        <v>255</v>
      </c>
      <c r="J235">
        <f>(F235^2)*E235</f>
        <v>651190.29555198539</v>
      </c>
      <c r="K235" s="13">
        <f>RANK(J235,J:J,0)</f>
        <v>264</v>
      </c>
      <c r="L235">
        <f>N235*(0.98)</f>
        <v>0.35083999999999999</v>
      </c>
      <c r="M235" s="13">
        <f>RANK(L235,L:L,0)</f>
        <v>233</v>
      </c>
      <c r="N235">
        <v>0.35799999999999998</v>
      </c>
      <c r="O235" s="15">
        <f>(N235+L235)/2</f>
        <v>0.35441999999999996</v>
      </c>
      <c r="P235" s="13">
        <f t="shared" si="6"/>
        <v>233</v>
      </c>
      <c r="Q235" s="15">
        <f>1.01*L235</f>
        <v>0.35434840000000001</v>
      </c>
      <c r="R235" s="13">
        <f>RANK(Q235,Q:Q,0)</f>
        <v>233</v>
      </c>
      <c r="S235" s="15">
        <f t="shared" si="7"/>
        <v>0.33669899999999997</v>
      </c>
      <c r="T235" s="13">
        <f>RANK(S235,S:S,0)</f>
        <v>233</v>
      </c>
      <c r="U235">
        <f>(((I235+K235+P235+R235+T235)/5))</f>
        <v>243.6</v>
      </c>
      <c r="V235">
        <f>IF(C235=1,(U235/L235),REF)</f>
        <v>694.33359936153238</v>
      </c>
      <c r="W235" s="13">
        <f>RANK(V235,V:V,1)</f>
        <v>235</v>
      </c>
      <c r="X235">
        <f>IF(A235=1,(U235/N235),REF)</f>
        <v>680.44692737430171</v>
      </c>
      <c r="Y235" s="13">
        <f>RANK(X235,X:X,1)</f>
        <v>235</v>
      </c>
      <c r="Z235" t="str">
        <f>D235</f>
        <v>North Carolina Central</v>
      </c>
      <c r="AA235">
        <f>(N235*(($AI$2)/((V235)))^(1/10))</f>
        <v>0.19375073621409999</v>
      </c>
      <c r="AB235">
        <f>(N235*(($AH$2)/((X235)))^(1/8))</f>
        <v>0.16618179478928333</v>
      </c>
      <c r="AC235">
        <f>((AA235+AB235)/2)^(1/2.5)</f>
        <v>0.50358923969260372</v>
      </c>
      <c r="AD235" t="str">
        <f>Z235</f>
        <v>North Carolina Central</v>
      </c>
      <c r="AE235" s="13">
        <f>RANK(AC235,AC:AC,0)</f>
        <v>234</v>
      </c>
    </row>
    <row r="236" spans="1:31" x14ac:dyDescent="0.25">
      <c r="A236">
        <v>1</v>
      </c>
      <c r="B236">
        <v>1</v>
      </c>
      <c r="C236">
        <v>1</v>
      </c>
      <c r="D236" t="s">
        <v>165</v>
      </c>
      <c r="E236">
        <v>70.183774604792106</v>
      </c>
      <c r="F236">
        <v>98.664673488438893</v>
      </c>
      <c r="G236">
        <v>105.379472868767</v>
      </c>
      <c r="H236">
        <f>(F236-G236)/E236</f>
        <v>-9.5674526172743357E-2</v>
      </c>
      <c r="I236" s="13">
        <f>RANK(H236,H:H,0)</f>
        <v>252</v>
      </c>
      <c r="J236">
        <f>(F236^2)*E236</f>
        <v>683219.23953607958</v>
      </c>
      <c r="K236" s="13">
        <f>RANK(J236,J:J,0)</f>
        <v>209</v>
      </c>
      <c r="L236">
        <f>N236*(0.98)</f>
        <v>0.349076</v>
      </c>
      <c r="M236" s="13">
        <f>RANK(L236,L:L,0)</f>
        <v>237</v>
      </c>
      <c r="N236">
        <v>0.35620000000000002</v>
      </c>
      <c r="O236" s="15">
        <f>(N236+L236)/2</f>
        <v>0.35263800000000001</v>
      </c>
      <c r="P236" s="13">
        <f t="shared" si="6"/>
        <v>237</v>
      </c>
      <c r="Q236" s="15">
        <f>1.01*L236</f>
        <v>0.35256675999999998</v>
      </c>
      <c r="R236" s="13">
        <f>RANK(Q236,Q:Q,0)</f>
        <v>237</v>
      </c>
      <c r="S236" s="15">
        <f t="shared" si="7"/>
        <v>0.33500609999999997</v>
      </c>
      <c r="T236" s="13">
        <f>RANK(S236,S:S,0)</f>
        <v>237</v>
      </c>
      <c r="U236">
        <f>(((I236+K236+P236+R236+T236)/5))</f>
        <v>234.4</v>
      </c>
      <c r="V236">
        <f>IF(C236=1,(U236/L236),REF)</f>
        <v>671.48701142444622</v>
      </c>
      <c r="W236" s="13">
        <f>RANK(V236,V:V,1)</f>
        <v>232</v>
      </c>
      <c r="X236">
        <f>IF(A236=1,(U236/N236),REF)</f>
        <v>658.05727119595736</v>
      </c>
      <c r="Y236" s="13">
        <f>RANK(X236,X:X,1)</f>
        <v>232</v>
      </c>
      <c r="Z236" t="str">
        <f>D236</f>
        <v>Little Rock</v>
      </c>
      <c r="AA236">
        <f>(N236*(($AI$2)/((V236)))^(1/10))</f>
        <v>0.19342263990426359</v>
      </c>
      <c r="AB236">
        <f>(N236*(($AH$2)/((X236)))^(1/8))</f>
        <v>0.16603920841357564</v>
      </c>
      <c r="AC236">
        <f>((AA236+AB236)/2)^(1/2.5)</f>
        <v>0.50332571942750115</v>
      </c>
      <c r="AD236" t="str">
        <f>Z236</f>
        <v>Little Rock</v>
      </c>
      <c r="AE236" s="13">
        <f>RANK(AC236,AC:AC,0)</f>
        <v>235</v>
      </c>
    </row>
    <row r="237" spans="1:31" x14ac:dyDescent="0.25">
      <c r="A237">
        <v>1</v>
      </c>
      <c r="B237">
        <v>1</v>
      </c>
      <c r="C237">
        <v>1</v>
      </c>
      <c r="D237" t="s">
        <v>161</v>
      </c>
      <c r="E237">
        <v>68.364945517859098</v>
      </c>
      <c r="F237">
        <v>95.357877491335998</v>
      </c>
      <c r="G237">
        <v>103.025581788737</v>
      </c>
      <c r="H237">
        <f>(F237-G237)/E237</f>
        <v>-0.11215842036176206</v>
      </c>
      <c r="I237" s="13">
        <f>RANK(H237,H:H,0)</f>
        <v>270</v>
      </c>
      <c r="J237">
        <f>(F237^2)*E237</f>
        <v>621650.98151534656</v>
      </c>
      <c r="K237" s="13">
        <f>RANK(J237,J:J,0)</f>
        <v>307</v>
      </c>
      <c r="L237">
        <f>N237*(0.98)</f>
        <v>0.34946799999999995</v>
      </c>
      <c r="M237" s="13">
        <f>RANK(L237,L:L,0)</f>
        <v>235</v>
      </c>
      <c r="N237">
        <v>0.35659999999999997</v>
      </c>
      <c r="O237" s="15">
        <f>(N237+L237)/2</f>
        <v>0.35303399999999996</v>
      </c>
      <c r="P237" s="13">
        <f t="shared" si="6"/>
        <v>235</v>
      </c>
      <c r="Q237" s="15">
        <f>1.01*L237</f>
        <v>0.35296267999999997</v>
      </c>
      <c r="R237" s="13">
        <f>RANK(Q237,Q:Q,0)</f>
        <v>235</v>
      </c>
      <c r="S237" s="15">
        <f t="shared" si="7"/>
        <v>0.33538229999999997</v>
      </c>
      <c r="T237" s="13">
        <f>RANK(S237,S:S,0)</f>
        <v>235</v>
      </c>
      <c r="U237">
        <f>(((I237+K237+P237+R237+T237)/5))</f>
        <v>256.39999999999998</v>
      </c>
      <c r="V237">
        <f>IF(C237=1,(U237/L237),REF)</f>
        <v>733.68663225245234</v>
      </c>
      <c r="W237" s="13">
        <f>RANK(V237,V:V,1)</f>
        <v>243</v>
      </c>
      <c r="X237">
        <f>IF(A237=1,(U237/N237),REF)</f>
        <v>719.01289960740326</v>
      </c>
      <c r="Y237" s="13">
        <f>RANK(X237,X:X,1)</f>
        <v>243</v>
      </c>
      <c r="Z237" t="str">
        <f>D237</f>
        <v>Lehigh</v>
      </c>
      <c r="AA237">
        <f>(N237*(($AI$2)/((V237)))^(1/10))</f>
        <v>0.19193201869835305</v>
      </c>
      <c r="AB237">
        <f>(N237*(($AH$2)/((X237)))^(1/8))</f>
        <v>0.16439513236634898</v>
      </c>
      <c r="AC237">
        <f>((AA237+AB237)/2)^(1/2.5)</f>
        <v>0.50156539824625113</v>
      </c>
      <c r="AD237" t="str">
        <f>Z237</f>
        <v>Lehigh</v>
      </c>
      <c r="AE237" s="13">
        <f>RANK(AC237,AC:AC,0)</f>
        <v>236</v>
      </c>
    </row>
    <row r="238" spans="1:31" x14ac:dyDescent="0.25">
      <c r="A238">
        <v>1</v>
      </c>
      <c r="B238">
        <v>1</v>
      </c>
      <c r="C238">
        <v>1</v>
      </c>
      <c r="D238" t="s">
        <v>115</v>
      </c>
      <c r="E238">
        <v>68.333439843104301</v>
      </c>
      <c r="F238">
        <v>93.992947465317997</v>
      </c>
      <c r="G238">
        <v>102.115480129329</v>
      </c>
      <c r="H238">
        <f>(F238-G238)/E238</f>
        <v>-0.11886614639421916</v>
      </c>
      <c r="I238" s="13">
        <f>RANK(H238,H:H,0)</f>
        <v>278</v>
      </c>
      <c r="J238">
        <f>(F238^2)*E238</f>
        <v>603703.67614902137</v>
      </c>
      <c r="K238" s="13">
        <f>RANK(J238,J:J,0)</f>
        <v>326</v>
      </c>
      <c r="L238">
        <f>N238*(0.98)</f>
        <v>0.34946799999999995</v>
      </c>
      <c r="M238" s="13">
        <f>RANK(L238,L:L,0)</f>
        <v>235</v>
      </c>
      <c r="N238">
        <v>0.35659999999999997</v>
      </c>
      <c r="O238" s="15">
        <f>(N238+L238)/2</f>
        <v>0.35303399999999996</v>
      </c>
      <c r="P238" s="13">
        <f t="shared" si="6"/>
        <v>235</v>
      </c>
      <c r="Q238" s="15">
        <f>1.01*L238</f>
        <v>0.35296267999999997</v>
      </c>
      <c r="R238" s="13">
        <f>RANK(Q238,Q:Q,0)</f>
        <v>235</v>
      </c>
      <c r="S238" s="15">
        <f t="shared" si="7"/>
        <v>0.33538229999999997</v>
      </c>
      <c r="T238" s="13">
        <f>RANK(S238,S:S,0)</f>
        <v>235</v>
      </c>
      <c r="U238">
        <f>(((I238+K238+P238+R238+T238)/5))</f>
        <v>261.8</v>
      </c>
      <c r="V238">
        <f>IF(C238=1,(U238/L238),REF)</f>
        <v>749.13869081003145</v>
      </c>
      <c r="W238" s="13">
        <f>RANK(V238,V:V,1)</f>
        <v>247</v>
      </c>
      <c r="X238">
        <f>IF(A238=1,(U238/N238),REF)</f>
        <v>734.15591699383072</v>
      </c>
      <c r="Y238" s="13">
        <f>RANK(X238,X:X,1)</f>
        <v>247</v>
      </c>
      <c r="Z238" t="str">
        <f>D238</f>
        <v>Gardner Webb</v>
      </c>
      <c r="AA238">
        <f>(N238*(($AI$2)/((V238)))^(1/10))</f>
        <v>0.19153240810143901</v>
      </c>
      <c r="AB238">
        <f>(N238*(($AH$2)/((X238)))^(1/8))</f>
        <v>0.16396739673310526</v>
      </c>
      <c r="AC238">
        <f>((AA238+AB238)/2)^(1/2.5)</f>
        <v>0.50109924499391711</v>
      </c>
      <c r="AD238" t="str">
        <f>Z238</f>
        <v>Gardner Webb</v>
      </c>
      <c r="AE238" s="13">
        <f>RANK(AC238,AC:AC,0)</f>
        <v>237</v>
      </c>
    </row>
    <row r="239" spans="1:31" x14ac:dyDescent="0.25">
      <c r="A239">
        <v>1</v>
      </c>
      <c r="B239">
        <v>1</v>
      </c>
      <c r="C239">
        <v>1</v>
      </c>
      <c r="D239" t="s">
        <v>250</v>
      </c>
      <c r="E239">
        <v>69.655411969084597</v>
      </c>
      <c r="F239">
        <v>96.764115554720405</v>
      </c>
      <c r="G239">
        <v>102.189533756193</v>
      </c>
      <c r="H239">
        <f>(F239-G239)/E239</f>
        <v>-7.7889399374747481E-2</v>
      </c>
      <c r="I239" s="13">
        <f>RANK(H239,H:H,0)</f>
        <v>235</v>
      </c>
      <c r="J239">
        <f>(F239^2)*E239</f>
        <v>652204.10507340706</v>
      </c>
      <c r="K239" s="13">
        <f>RANK(J239,J:J,0)</f>
        <v>262</v>
      </c>
      <c r="L239">
        <f>N239*(0.98)</f>
        <v>0.34339199999999998</v>
      </c>
      <c r="M239" s="13">
        <f>RANK(L239,L:L,0)</f>
        <v>240</v>
      </c>
      <c r="N239">
        <v>0.35039999999999999</v>
      </c>
      <c r="O239" s="15">
        <f>(N239+L239)/2</f>
        <v>0.34689599999999998</v>
      </c>
      <c r="P239" s="13">
        <f t="shared" si="6"/>
        <v>240</v>
      </c>
      <c r="Q239" s="15">
        <f>1.01*L239</f>
        <v>0.34682591999999995</v>
      </c>
      <c r="R239" s="13">
        <f>RANK(Q239,Q:Q,0)</f>
        <v>240</v>
      </c>
      <c r="S239" s="15">
        <f t="shared" si="7"/>
        <v>0.32955119999999999</v>
      </c>
      <c r="T239" s="13">
        <f>RANK(S239,S:S,0)</f>
        <v>240</v>
      </c>
      <c r="U239">
        <f>(((I239+K239+P239+R239+T239)/5))</f>
        <v>243.4</v>
      </c>
      <c r="V239">
        <f>IF(C239=1,(U239/L239),REF)</f>
        <v>708.8109216289256</v>
      </c>
      <c r="W239" s="13">
        <f>RANK(V239,V:V,1)</f>
        <v>240</v>
      </c>
      <c r="X239">
        <f>IF(A239=1,(U239/N239),REF)</f>
        <v>694.63470319634712</v>
      </c>
      <c r="Y239" s="13">
        <f>RANK(X239,X:X,1)</f>
        <v>240</v>
      </c>
      <c r="Z239" t="str">
        <f>D239</f>
        <v>Pepperdine</v>
      </c>
      <c r="AA239">
        <f>(N239*(($AI$2)/((V239)))^(1/10))</f>
        <v>0.18924665431275836</v>
      </c>
      <c r="AB239">
        <f>(N239*(($AH$2)/((X239)))^(1/8))</f>
        <v>0.16223488249615917</v>
      </c>
      <c r="AC239">
        <f>((AA239+AB239)/2)^(1/2.5)</f>
        <v>0.49882591560979089</v>
      </c>
      <c r="AD239" t="str">
        <f>Z239</f>
        <v>Pepperdine</v>
      </c>
      <c r="AE239" s="13">
        <f>RANK(AC239,AC:AC,0)</f>
        <v>238</v>
      </c>
    </row>
    <row r="240" spans="1:31" x14ac:dyDescent="0.25">
      <c r="A240">
        <v>1</v>
      </c>
      <c r="B240">
        <v>1</v>
      </c>
      <c r="C240">
        <v>1</v>
      </c>
      <c r="D240" t="s">
        <v>209</v>
      </c>
      <c r="E240">
        <v>70.143822995002495</v>
      </c>
      <c r="F240">
        <v>94.975397635290193</v>
      </c>
      <c r="G240">
        <v>102.274020237863</v>
      </c>
      <c r="H240">
        <f>(F240-G240)/E240</f>
        <v>-0.10405224994783657</v>
      </c>
      <c r="I240" s="13">
        <f>RANK(H240,H:H,0)</f>
        <v>259</v>
      </c>
      <c r="J240">
        <f>(F240^2)*E240</f>
        <v>632720.16124235664</v>
      </c>
      <c r="K240" s="13">
        <f>RANK(J240,J:J,0)</f>
        <v>294</v>
      </c>
      <c r="L240">
        <f>N240*(0.98)</f>
        <v>0.34447</v>
      </c>
      <c r="M240" s="13">
        <f>RANK(L240,L:L,0)</f>
        <v>239</v>
      </c>
      <c r="N240">
        <v>0.35149999999999998</v>
      </c>
      <c r="O240" s="15">
        <f>(N240+L240)/2</f>
        <v>0.34798499999999999</v>
      </c>
      <c r="P240" s="13">
        <f t="shared" si="6"/>
        <v>239</v>
      </c>
      <c r="Q240" s="15">
        <f>1.01*L240</f>
        <v>0.34791470000000002</v>
      </c>
      <c r="R240" s="13">
        <f>RANK(Q240,Q:Q,0)</f>
        <v>239</v>
      </c>
      <c r="S240" s="15">
        <f t="shared" si="7"/>
        <v>0.33058574999999996</v>
      </c>
      <c r="T240" s="13">
        <f>RANK(S240,S:S,0)</f>
        <v>239</v>
      </c>
      <c r="U240">
        <f>(((I240+K240+P240+R240+T240)/5))</f>
        <v>254</v>
      </c>
      <c r="V240">
        <f>IF(C240=1,(U240/L240),REF)</f>
        <v>737.36464713908322</v>
      </c>
      <c r="W240" s="13">
        <f>RANK(V240,V:V,1)</f>
        <v>244</v>
      </c>
      <c r="X240">
        <f>IF(A240=1,(U240/N240),REF)</f>
        <v>722.61735419630156</v>
      </c>
      <c r="Y240" s="13">
        <f>RANK(X240,X:X,1)</f>
        <v>244</v>
      </c>
      <c r="Z240" t="str">
        <f>D240</f>
        <v>Navy</v>
      </c>
      <c r="AA240">
        <f>(N240*(($AI$2)/((V240)))^(1/10))</f>
        <v>0.18909247710743277</v>
      </c>
      <c r="AB240">
        <f>(N240*(($AH$2)/((X240)))^(1/8))</f>
        <v>0.16194273944093229</v>
      </c>
      <c r="AC240">
        <f>((AA240+AB240)/2)^(1/2.5)</f>
        <v>0.49857245025300967</v>
      </c>
      <c r="AD240" t="str">
        <f>Z240</f>
        <v>Navy</v>
      </c>
      <c r="AE240" s="13">
        <f>RANK(AC240,AC:AC,0)</f>
        <v>239</v>
      </c>
    </row>
    <row r="241" spans="1:31" x14ac:dyDescent="0.25">
      <c r="A241">
        <v>1</v>
      </c>
      <c r="B241">
        <v>1</v>
      </c>
      <c r="C241">
        <v>1</v>
      </c>
      <c r="D241" t="s">
        <v>321</v>
      </c>
      <c r="E241">
        <v>70.142459274862901</v>
      </c>
      <c r="F241">
        <v>92.3821405920704</v>
      </c>
      <c r="G241">
        <v>100.98212907338799</v>
      </c>
      <c r="H241">
        <f>(F241-G241)/E241</f>
        <v>-0.12260745588656015</v>
      </c>
      <c r="I241" s="13">
        <f>RANK(H241,H:H,0)</f>
        <v>282</v>
      </c>
      <c r="J241">
        <f>(F241^2)*E241</f>
        <v>598628.005994868</v>
      </c>
      <c r="K241" s="13">
        <f>RANK(J241,J:J,0)</f>
        <v>333</v>
      </c>
      <c r="L241">
        <f>N241*(0.98)</f>
        <v>0.34505800000000003</v>
      </c>
      <c r="M241" s="13">
        <f>RANK(L241,L:L,0)</f>
        <v>238</v>
      </c>
      <c r="N241">
        <v>0.35210000000000002</v>
      </c>
      <c r="O241" s="15">
        <f>(N241+L241)/2</f>
        <v>0.34857900000000003</v>
      </c>
      <c r="P241" s="13">
        <f t="shared" si="6"/>
        <v>238</v>
      </c>
      <c r="Q241" s="15">
        <f>1.01*L241</f>
        <v>0.34850858000000001</v>
      </c>
      <c r="R241" s="13">
        <f>RANK(Q241,Q:Q,0)</f>
        <v>238</v>
      </c>
      <c r="S241" s="15">
        <f t="shared" si="7"/>
        <v>0.33115005000000003</v>
      </c>
      <c r="T241" s="13">
        <f>RANK(S241,S:S,0)</f>
        <v>238</v>
      </c>
      <c r="U241">
        <f>(((I241+K241+P241+R241+T241)/5))</f>
        <v>265.8</v>
      </c>
      <c r="V241">
        <f>IF(C241=1,(U241/L241),REF)</f>
        <v>770.30528201056052</v>
      </c>
      <c r="W241" s="13">
        <f>RANK(V241,V:V,1)</f>
        <v>249</v>
      </c>
      <c r="X241">
        <f>IF(A241=1,(U241/N241),REF)</f>
        <v>754.89917637034932</v>
      </c>
      <c r="Y241" s="13">
        <f>RANK(X241,X:X,1)</f>
        <v>249</v>
      </c>
      <c r="Z241" t="str">
        <f>D241</f>
        <v>Texas Southern</v>
      </c>
      <c r="AA241">
        <f>(N241*(($AI$2)/((V241)))^(1/10))</f>
        <v>0.18858923134807951</v>
      </c>
      <c r="AB241">
        <f>(N241*(($AH$2)/((X241)))^(1/8))</f>
        <v>0.16133537644375825</v>
      </c>
      <c r="AC241">
        <f>((AA241+AB241)/2)^(1/2.5)</f>
        <v>0.49794089495601151</v>
      </c>
      <c r="AD241" t="str">
        <f>Z241</f>
        <v>Texas Southern</v>
      </c>
      <c r="AE241" s="13">
        <f>RANK(AC241,AC:AC,0)</f>
        <v>240</v>
      </c>
    </row>
    <row r="242" spans="1:31" x14ac:dyDescent="0.25">
      <c r="A242">
        <v>1</v>
      </c>
      <c r="B242">
        <v>1</v>
      </c>
      <c r="C242">
        <v>1</v>
      </c>
      <c r="D242" t="s">
        <v>190</v>
      </c>
      <c r="E242">
        <v>70.080348815540205</v>
      </c>
      <c r="F242">
        <v>97.797503856981805</v>
      </c>
      <c r="G242">
        <v>101.847810614941</v>
      </c>
      <c r="H242">
        <f>(F242-G242)/E242</f>
        <v>-5.779518547517621E-2</v>
      </c>
      <c r="I242" s="13">
        <f>RANK(H242,H:H,0)</f>
        <v>210</v>
      </c>
      <c r="J242">
        <f>(F242^2)*E242</f>
        <v>670273.10758132453</v>
      </c>
      <c r="K242" s="13">
        <f>RANK(J242,J:J,0)</f>
        <v>227</v>
      </c>
      <c r="L242">
        <f>N242*(0.98)</f>
        <v>0.33956999999999998</v>
      </c>
      <c r="M242" s="13">
        <f>RANK(L242,L:L,0)</f>
        <v>241</v>
      </c>
      <c r="N242">
        <v>0.34649999999999997</v>
      </c>
      <c r="O242" s="15">
        <f>(N242+L242)/2</f>
        <v>0.34303499999999998</v>
      </c>
      <c r="P242" s="13">
        <f t="shared" si="6"/>
        <v>241</v>
      </c>
      <c r="Q242" s="15">
        <f>1.01*L242</f>
        <v>0.34296569999999998</v>
      </c>
      <c r="R242" s="13">
        <f>RANK(Q242,Q:Q,0)</f>
        <v>241</v>
      </c>
      <c r="S242" s="15">
        <f t="shared" si="7"/>
        <v>0.32588324999999996</v>
      </c>
      <c r="T242" s="13">
        <f>RANK(S242,S:S,0)</f>
        <v>241</v>
      </c>
      <c r="U242">
        <f>(((I242+K242+P242+R242+T242)/5))</f>
        <v>232</v>
      </c>
      <c r="V242">
        <f>IF(C242=1,(U242/L242),REF)</f>
        <v>683.217009747622</v>
      </c>
      <c r="W242" s="13">
        <f>RANK(V242,V:V,1)</f>
        <v>233</v>
      </c>
      <c r="X242">
        <f>IF(A242=1,(U242/N242),REF)</f>
        <v>669.55266955266961</v>
      </c>
      <c r="Y242" s="13">
        <f>RANK(X242,X:X,1)</f>
        <v>233</v>
      </c>
      <c r="Z242" t="str">
        <f>D242</f>
        <v>Miami OH</v>
      </c>
      <c r="AA242">
        <f>(N242*(($AI$2)/((V242)))^(1/10))</f>
        <v>0.18782981244897318</v>
      </c>
      <c r="AB242">
        <f>(N242*(($AH$2)/((X242)))^(1/8))</f>
        <v>0.1611683821345801</v>
      </c>
      <c r="AC242">
        <f>((AA242+AB242)/2)^(1/2.5)</f>
        <v>0.4974131630824643</v>
      </c>
      <c r="AD242" t="str">
        <f>Z242</f>
        <v>Miami OH</v>
      </c>
      <c r="AE242" s="13">
        <f>RANK(AC242,AC:AC,0)</f>
        <v>241</v>
      </c>
    </row>
    <row r="243" spans="1:31" x14ac:dyDescent="0.25">
      <c r="A243">
        <v>1</v>
      </c>
      <c r="B243">
        <v>1</v>
      </c>
      <c r="C243">
        <v>1</v>
      </c>
      <c r="D243" t="s">
        <v>261</v>
      </c>
      <c r="E243">
        <v>69.884020020412507</v>
      </c>
      <c r="F243">
        <v>97.674596490249897</v>
      </c>
      <c r="G243">
        <v>100.44150471978099</v>
      </c>
      <c r="H243">
        <f>(F243-G243)/E243</f>
        <v>-3.95928601234289E-2</v>
      </c>
      <c r="I243" s="13">
        <f>RANK(H243,H:H,0)</f>
        <v>195</v>
      </c>
      <c r="J243">
        <f>(F243^2)*E243</f>
        <v>666716.38905985176</v>
      </c>
      <c r="K243" s="13">
        <f>RANK(J243,J:J,0)</f>
        <v>235</v>
      </c>
      <c r="L243">
        <f>N243*(0.98)</f>
        <v>0.33702199999999999</v>
      </c>
      <c r="M243" s="13">
        <f>RANK(L243,L:L,0)</f>
        <v>242</v>
      </c>
      <c r="N243">
        <v>0.34389999999999998</v>
      </c>
      <c r="O243" s="15">
        <f>(N243+L243)/2</f>
        <v>0.34046100000000001</v>
      </c>
      <c r="P243" s="13">
        <f t="shared" si="6"/>
        <v>242</v>
      </c>
      <c r="Q243" s="15">
        <f>1.01*L243</f>
        <v>0.34039221999999997</v>
      </c>
      <c r="R243" s="13">
        <f>RANK(Q243,Q:Q,0)</f>
        <v>242</v>
      </c>
      <c r="S243" s="15">
        <f t="shared" si="7"/>
        <v>0.32343794999999997</v>
      </c>
      <c r="T243" s="13">
        <f>RANK(S243,S:S,0)</f>
        <v>242</v>
      </c>
      <c r="U243">
        <f>(((I243+K243+P243+R243+T243)/5))</f>
        <v>231.2</v>
      </c>
      <c r="V243">
        <f>IF(C243=1,(U243/L243),REF)</f>
        <v>686.00862851683269</v>
      </c>
      <c r="W243" s="13">
        <f>RANK(V243,V:V,1)</f>
        <v>234</v>
      </c>
      <c r="X243">
        <f>IF(A243=1,(U243/N243),REF)</f>
        <v>672.28845594649613</v>
      </c>
      <c r="Y243" s="13">
        <f>RANK(X243,X:X,1)</f>
        <v>234</v>
      </c>
      <c r="Z243" t="str">
        <f>D243</f>
        <v>Quinnipiac</v>
      </c>
      <c r="AA243">
        <f>(N243*(($AI$2)/((V243)))^(1/10))</f>
        <v>0.18634441073186933</v>
      </c>
      <c r="AB243">
        <f>(N243*(($AH$2)/((X243)))^(1/8))</f>
        <v>0.15987752618067602</v>
      </c>
      <c r="AC243">
        <f>((AA243+AB243)/2)^(1/2.5)</f>
        <v>0.49582661416741708</v>
      </c>
      <c r="AD243" t="str">
        <f>Z243</f>
        <v>Quinnipiac</v>
      </c>
      <c r="AE243" s="13">
        <f>RANK(AC243,AC:AC,0)</f>
        <v>242</v>
      </c>
    </row>
    <row r="244" spans="1:31" x14ac:dyDescent="0.25">
      <c r="A244">
        <v>1</v>
      </c>
      <c r="B244">
        <v>1</v>
      </c>
      <c r="C244">
        <v>1</v>
      </c>
      <c r="D244" t="s">
        <v>339</v>
      </c>
      <c r="E244">
        <v>73.165728036741498</v>
      </c>
      <c r="F244">
        <v>98.294089723901806</v>
      </c>
      <c r="G244">
        <v>106.95092722606999</v>
      </c>
      <c r="H244">
        <f>(F244-G244)/E244</f>
        <v>-0.11831820354225135</v>
      </c>
      <c r="I244" s="13">
        <f>RANK(H244,H:H,0)</f>
        <v>277</v>
      </c>
      <c r="J244">
        <f>(F244^2)*E244</f>
        <v>706907.36867482553</v>
      </c>
      <c r="K244" s="13">
        <f>RANK(J244,J:J,0)</f>
        <v>164</v>
      </c>
      <c r="L244">
        <f>N244*(0.98)</f>
        <v>0.333984</v>
      </c>
      <c r="M244" s="13">
        <f>RANK(L244,L:L,0)</f>
        <v>244</v>
      </c>
      <c r="N244">
        <v>0.34079999999999999</v>
      </c>
      <c r="O244" s="15">
        <f>(N244+L244)/2</f>
        <v>0.33739200000000003</v>
      </c>
      <c r="P244" s="13">
        <f t="shared" si="6"/>
        <v>244</v>
      </c>
      <c r="Q244" s="15">
        <f>1.01*L244</f>
        <v>0.33732383999999999</v>
      </c>
      <c r="R244" s="13">
        <f>RANK(Q244,Q:Q,0)</f>
        <v>244</v>
      </c>
      <c r="S244" s="15">
        <f t="shared" si="7"/>
        <v>0.32052239999999999</v>
      </c>
      <c r="T244" s="13">
        <f>RANK(S244,S:S,0)</f>
        <v>244</v>
      </c>
      <c r="U244">
        <f>(((I244+K244+P244+R244+T244)/5))</f>
        <v>234.6</v>
      </c>
      <c r="V244">
        <f>IF(C244=1,(U244/L244),REF)</f>
        <v>702.42885886749059</v>
      </c>
      <c r="W244" s="13">
        <f>RANK(V244,V:V,1)</f>
        <v>239</v>
      </c>
      <c r="X244">
        <f>IF(A244=1,(U244/N244),REF)</f>
        <v>688.38028169014081</v>
      </c>
      <c r="Y244" s="13">
        <f>RANK(X244,X:X,1)</f>
        <v>239</v>
      </c>
      <c r="Z244" t="str">
        <f>D244</f>
        <v>UMBC</v>
      </c>
      <c r="AA244">
        <f>(N244*(($AI$2)/((V244)))^(1/10))</f>
        <v>0.18422836780368831</v>
      </c>
      <c r="AB244">
        <f>(N244*(($AH$2)/((X244)))^(1/8))</f>
        <v>0.15796858719306336</v>
      </c>
      <c r="AC244">
        <f>((AA244+AB244)/2)^(1/2.5)</f>
        <v>0.49351284179378319</v>
      </c>
      <c r="AD244" t="str">
        <f>Z244</f>
        <v>UMBC</v>
      </c>
      <c r="AE244" s="13">
        <f>RANK(AC244,AC:AC,0)</f>
        <v>243</v>
      </c>
    </row>
    <row r="245" spans="1:31" x14ac:dyDescent="0.25">
      <c r="A245">
        <v>1</v>
      </c>
      <c r="B245">
        <v>1</v>
      </c>
      <c r="C245">
        <v>1</v>
      </c>
      <c r="D245" t="s">
        <v>291</v>
      </c>
      <c r="E245">
        <v>69.353429084309795</v>
      </c>
      <c r="F245">
        <v>98.4362407749</v>
      </c>
      <c r="G245">
        <v>106.144044883269</v>
      </c>
      <c r="H245">
        <f>(F245-G245)/E245</f>
        <v>-0.11113803902902882</v>
      </c>
      <c r="I245" s="13">
        <f>RANK(H245,H:H,0)</f>
        <v>267</v>
      </c>
      <c r="J245">
        <f>(F245^2)*E245</f>
        <v>672013.47085489507</v>
      </c>
      <c r="K245" s="13">
        <f>RANK(J245,J:J,0)</f>
        <v>226</v>
      </c>
      <c r="L245">
        <f>N245*(0.98)</f>
        <v>0.33437600000000001</v>
      </c>
      <c r="M245" s="13">
        <f>RANK(L245,L:L,0)</f>
        <v>243</v>
      </c>
      <c r="N245">
        <v>0.3412</v>
      </c>
      <c r="O245" s="15">
        <f>(N245+L245)/2</f>
        <v>0.33778799999999998</v>
      </c>
      <c r="P245" s="13">
        <f t="shared" si="6"/>
        <v>243</v>
      </c>
      <c r="Q245" s="15">
        <f>1.01*L245</f>
        <v>0.33771976000000004</v>
      </c>
      <c r="R245" s="13">
        <f>RANK(Q245,Q:Q,0)</f>
        <v>243</v>
      </c>
      <c r="S245" s="15">
        <f t="shared" si="7"/>
        <v>0.32089859999999998</v>
      </c>
      <c r="T245" s="13">
        <f>RANK(S245,S:S,0)</f>
        <v>243</v>
      </c>
      <c r="U245">
        <f>(((I245+K245+P245+R245+T245)/5))</f>
        <v>244.4</v>
      </c>
      <c r="V245">
        <f>IF(C245=1,(U245/L245),REF)</f>
        <v>730.91370194033061</v>
      </c>
      <c r="W245" s="13">
        <f>RANK(V245,V:V,1)</f>
        <v>242</v>
      </c>
      <c r="X245">
        <f>IF(A245=1,(U245/N245),REF)</f>
        <v>716.29542790152402</v>
      </c>
      <c r="Y245" s="13">
        <f>RANK(X245,X:X,1)</f>
        <v>242</v>
      </c>
      <c r="Z245" t="str">
        <f>D245</f>
        <v>South Dakota</v>
      </c>
      <c r="AA245">
        <f>(N245*(($AI$2)/((V245)))^(1/10))</f>
        <v>0.18371286290611916</v>
      </c>
      <c r="AB245">
        <f>(N245*(($AH$2)/((X245)))^(1/8))</f>
        <v>0.15737009273414751</v>
      </c>
      <c r="AC245">
        <f>((AA245+AB245)/2)^(1/2.5)</f>
        <v>0.49286957382879687</v>
      </c>
      <c r="AD245" t="str">
        <f>Z245</f>
        <v>South Dakota</v>
      </c>
      <c r="AE245" s="13">
        <f>RANK(AC245,AC:AC,0)</f>
        <v>244</v>
      </c>
    </row>
    <row r="246" spans="1:31" x14ac:dyDescent="0.25">
      <c r="A246">
        <v>1</v>
      </c>
      <c r="B246">
        <v>1</v>
      </c>
      <c r="C246">
        <v>1</v>
      </c>
      <c r="D246" t="s">
        <v>204</v>
      </c>
      <c r="E246">
        <v>72.402932028845299</v>
      </c>
      <c r="F246">
        <v>94.523351702187597</v>
      </c>
      <c r="G246">
        <v>101.118042845196</v>
      </c>
      <c r="H246">
        <f>(F246-G246)/E246</f>
        <v>-9.1083205585943419E-2</v>
      </c>
      <c r="I246" s="13">
        <f>RANK(H246,H:H,0)</f>
        <v>246</v>
      </c>
      <c r="J246">
        <f>(F246^2)*E246</f>
        <v>646895.87152453966</v>
      </c>
      <c r="K246" s="13">
        <f>RANK(J246,J:J,0)</f>
        <v>272</v>
      </c>
      <c r="L246">
        <f>N246*(0.98)</f>
        <v>0.32908399999999999</v>
      </c>
      <c r="M246" s="13">
        <f>RANK(L246,L:L,0)</f>
        <v>245</v>
      </c>
      <c r="N246">
        <v>0.33579999999999999</v>
      </c>
      <c r="O246" s="15">
        <f>(N246+L246)/2</f>
        <v>0.33244200000000002</v>
      </c>
      <c r="P246" s="13">
        <f t="shared" si="6"/>
        <v>245</v>
      </c>
      <c r="Q246" s="15">
        <f>1.01*L246</f>
        <v>0.33237484</v>
      </c>
      <c r="R246" s="13">
        <f>RANK(Q246,Q:Q,0)</f>
        <v>245</v>
      </c>
      <c r="S246" s="15">
        <f t="shared" si="7"/>
        <v>0.31581989999999999</v>
      </c>
      <c r="T246" s="13">
        <f>RANK(S246,S:S,0)</f>
        <v>245</v>
      </c>
      <c r="U246">
        <f>(((I246+K246+P246+R246+T246)/5))</f>
        <v>250.6</v>
      </c>
      <c r="V246">
        <f>IF(C246=1,(U246/L246),REF)</f>
        <v>761.50770016166086</v>
      </c>
      <c r="W246" s="13">
        <f>RANK(V246,V:V,1)</f>
        <v>248</v>
      </c>
      <c r="X246">
        <f>IF(A246=1,(U246/N246),REF)</f>
        <v>746.27754615842764</v>
      </c>
      <c r="Y246" s="13">
        <f>RANK(X246,X:X,1)</f>
        <v>248</v>
      </c>
      <c r="Z246" t="str">
        <f>D246</f>
        <v>Morehead St.</v>
      </c>
      <c r="AA246">
        <f>(N246*(($AI$2)/((V246)))^(1/10))</f>
        <v>0.18006545999984797</v>
      </c>
      <c r="AB246">
        <f>(N246*(($AH$2)/((X246)))^(1/8))</f>
        <v>0.15408765489933776</v>
      </c>
      <c r="AC246">
        <f>((AA246+AB246)/2)^(1/2.5)</f>
        <v>0.48883940552426547</v>
      </c>
      <c r="AD246" t="str">
        <f>Z246</f>
        <v>Morehead St.</v>
      </c>
      <c r="AE246" s="13">
        <f>RANK(AC246,AC:AC,0)</f>
        <v>245</v>
      </c>
    </row>
    <row r="247" spans="1:31" x14ac:dyDescent="0.25">
      <c r="A247">
        <v>1</v>
      </c>
      <c r="B247">
        <v>1</v>
      </c>
      <c r="C247">
        <v>1</v>
      </c>
      <c r="D247" t="s">
        <v>231</v>
      </c>
      <c r="E247">
        <v>68.3095975739149</v>
      </c>
      <c r="F247">
        <v>100.248443447211</v>
      </c>
      <c r="G247">
        <v>103.16911262694499</v>
      </c>
      <c r="H247">
        <f>(F247-G247)/E247</f>
        <v>-4.275635172017607E-2</v>
      </c>
      <c r="I247" s="13">
        <f>RANK(H247,H:H,0)</f>
        <v>198</v>
      </c>
      <c r="J247">
        <f>(F247^2)*E247</f>
        <v>686494.40647052636</v>
      </c>
      <c r="K247" s="13">
        <f>RANK(J247,J:J,0)</f>
        <v>202</v>
      </c>
      <c r="L247">
        <f>N247*(0.98)</f>
        <v>0.32585000000000003</v>
      </c>
      <c r="M247" s="13">
        <f>RANK(L247,L:L,0)</f>
        <v>246</v>
      </c>
      <c r="N247">
        <v>0.33250000000000002</v>
      </c>
      <c r="O247" s="15">
        <f>(N247+L247)/2</f>
        <v>0.329175</v>
      </c>
      <c r="P247" s="13">
        <f t="shared" si="6"/>
        <v>246</v>
      </c>
      <c r="Q247" s="15">
        <f>1.01*L247</f>
        <v>0.32910850000000003</v>
      </c>
      <c r="R247" s="13">
        <f>RANK(Q247,Q:Q,0)</f>
        <v>246</v>
      </c>
      <c r="S247" s="15">
        <f t="shared" si="7"/>
        <v>0.31271624999999997</v>
      </c>
      <c r="T247" s="13">
        <f>RANK(S247,S:S,0)</f>
        <v>246</v>
      </c>
      <c r="U247">
        <f>(((I247+K247+P247+R247+T247)/5))</f>
        <v>227.6</v>
      </c>
      <c r="V247">
        <f>IF(C247=1,(U247/L247),REF)</f>
        <v>698.48089611784553</v>
      </c>
      <c r="W247" s="13">
        <f>RANK(V247,V:V,1)</f>
        <v>237</v>
      </c>
      <c r="X247">
        <f>IF(A247=1,(U247/N247),REF)</f>
        <v>684.51127819548867</v>
      </c>
      <c r="Y247" s="13">
        <f>RANK(X247,X:X,1)</f>
        <v>237</v>
      </c>
      <c r="Z247" t="str">
        <f>D247</f>
        <v>Northern Colorado</v>
      </c>
      <c r="AA247">
        <f>(N247*(($AI$2)/((V247)))^(1/10))</f>
        <v>0.17984292166097804</v>
      </c>
      <c r="AB247">
        <f>(N247*(($AH$2)/((X247)))^(1/8))</f>
        <v>0.15422997005170494</v>
      </c>
      <c r="AC247">
        <f>((AA247+AB247)/2)^(1/2.5)</f>
        <v>0.48879245808859778</v>
      </c>
      <c r="AD247" t="str">
        <f>Z247</f>
        <v>Northern Colorado</v>
      </c>
      <c r="AE247" s="13">
        <f>RANK(AC247,AC:AC,0)</f>
        <v>246</v>
      </c>
    </row>
    <row r="248" spans="1:31" x14ac:dyDescent="0.25">
      <c r="A248">
        <v>1</v>
      </c>
      <c r="B248">
        <v>1</v>
      </c>
      <c r="C248">
        <v>1</v>
      </c>
      <c r="D248" t="s">
        <v>74</v>
      </c>
      <c r="E248">
        <v>70.631630957887296</v>
      </c>
      <c r="F248">
        <v>99.022519107870195</v>
      </c>
      <c r="G248">
        <v>100.76601681952501</v>
      </c>
      <c r="H248">
        <f>(F248-G248)/E248</f>
        <v>-2.4684375654504383E-2</v>
      </c>
      <c r="I248" s="13">
        <f>RANK(H248,H:H,0)</f>
        <v>182</v>
      </c>
      <c r="J248">
        <f>(F248^2)*E248</f>
        <v>692575.58197695971</v>
      </c>
      <c r="K248" s="13">
        <f>RANK(J248,J:J,0)</f>
        <v>194</v>
      </c>
      <c r="L248">
        <f>N248*(0.98)</f>
        <v>0.32173399999999996</v>
      </c>
      <c r="M248" s="13">
        <f>RANK(L248,L:L,0)</f>
        <v>250</v>
      </c>
      <c r="N248">
        <v>0.32829999999999998</v>
      </c>
      <c r="O248" s="15">
        <f>(N248+L248)/2</f>
        <v>0.325017</v>
      </c>
      <c r="P248" s="13">
        <f t="shared" si="6"/>
        <v>250</v>
      </c>
      <c r="Q248" s="15">
        <f>1.01*L248</f>
        <v>0.32495133999999998</v>
      </c>
      <c r="R248" s="13">
        <f>RANK(Q248,Q:Q,0)</f>
        <v>250</v>
      </c>
      <c r="S248" s="15">
        <f t="shared" si="7"/>
        <v>0.30876614999999996</v>
      </c>
      <c r="T248" s="13">
        <f>RANK(S248,S:S,0)</f>
        <v>250</v>
      </c>
      <c r="U248">
        <f>(((I248+K248+P248+R248+T248)/5))</f>
        <v>225.2</v>
      </c>
      <c r="V248">
        <f>IF(C248=1,(U248/L248),REF)</f>
        <v>699.95710742414542</v>
      </c>
      <c r="W248" s="13">
        <f>RANK(V248,V:V,1)</f>
        <v>238</v>
      </c>
      <c r="X248">
        <f>IF(A248=1,(U248/N248),REF)</f>
        <v>685.95796527566256</v>
      </c>
      <c r="Y248" s="13">
        <f>RANK(X248,X:X,1)</f>
        <v>238</v>
      </c>
      <c r="Z248" t="str">
        <f>D248</f>
        <v>Cleveland St.</v>
      </c>
      <c r="AA248">
        <f>(N248*(($AI$2)/((V248)))^(1/10))</f>
        <v>0.17753373619310089</v>
      </c>
      <c r="AB248">
        <f>(N248*(($AH$2)/((X248)))^(1/8))</f>
        <v>0.15224161958029994</v>
      </c>
      <c r="AC248">
        <f>((AA248+AB248)/2)^(1/2.5)</f>
        <v>0.48626754093959851</v>
      </c>
      <c r="AD248" t="str">
        <f>Z248</f>
        <v>Cleveland St.</v>
      </c>
      <c r="AE248" s="13">
        <f>RANK(AC248,AC:AC,0)</f>
        <v>247</v>
      </c>
    </row>
    <row r="249" spans="1:31" x14ac:dyDescent="0.25">
      <c r="A249">
        <v>1</v>
      </c>
      <c r="B249">
        <v>1</v>
      </c>
      <c r="C249">
        <v>1</v>
      </c>
      <c r="D249" t="s">
        <v>266</v>
      </c>
      <c r="E249">
        <v>68.352159788583293</v>
      </c>
      <c r="F249">
        <v>96.449160521792805</v>
      </c>
      <c r="G249">
        <v>102.816804032858</v>
      </c>
      <c r="H249">
        <f>(F249-G249)/E249</f>
        <v>-9.3159360739450539E-2</v>
      </c>
      <c r="I249" s="13">
        <f>RANK(H249,H:H,0)</f>
        <v>249</v>
      </c>
      <c r="J249">
        <f>(F249^2)*E249</f>
        <v>635841.90394718712</v>
      </c>
      <c r="K249" s="13">
        <f>RANK(J249,J:J,0)</f>
        <v>287</v>
      </c>
      <c r="L249">
        <f>N249*(0.98)</f>
        <v>0.32477199999999995</v>
      </c>
      <c r="M249" s="13">
        <f>RANK(L249,L:L,0)</f>
        <v>247</v>
      </c>
      <c r="N249">
        <v>0.33139999999999997</v>
      </c>
      <c r="O249" s="15">
        <f>(N249+L249)/2</f>
        <v>0.32808599999999999</v>
      </c>
      <c r="P249" s="13">
        <f t="shared" si="6"/>
        <v>247</v>
      </c>
      <c r="Q249" s="15">
        <f>1.01*L249</f>
        <v>0.32801971999999996</v>
      </c>
      <c r="R249" s="13">
        <f>RANK(Q249,Q:Q,0)</f>
        <v>247</v>
      </c>
      <c r="S249" s="15">
        <f t="shared" si="7"/>
        <v>0.31168169999999995</v>
      </c>
      <c r="T249" s="13">
        <f>RANK(S249,S:S,0)</f>
        <v>247</v>
      </c>
      <c r="U249">
        <f>(((I249+K249+P249+R249+T249)/5))</f>
        <v>255.4</v>
      </c>
      <c r="V249">
        <f>IF(C249=1,(U249/L249),REF)</f>
        <v>786.39784217851309</v>
      </c>
      <c r="W249" s="13">
        <f>RANK(V249,V:V,1)</f>
        <v>251</v>
      </c>
      <c r="X249">
        <f>IF(A249=1,(U249/N249),REF)</f>
        <v>770.66988533494271</v>
      </c>
      <c r="Y249" s="13">
        <f>RANK(X249,X:X,1)</f>
        <v>251</v>
      </c>
      <c r="Z249" t="str">
        <f>D249</f>
        <v>Rider</v>
      </c>
      <c r="AA249">
        <f>(N249*(($AI$2)/((V249)))^(1/10))</f>
        <v>0.17713542583203523</v>
      </c>
      <c r="AB249">
        <f>(N249*(($AH$2)/((X249)))^(1/8))</f>
        <v>0.15145850164554819</v>
      </c>
      <c r="AC249">
        <f>((AA249+AB249)/2)^(1/2.5)</f>
        <v>0.48556996443217698</v>
      </c>
      <c r="AD249" t="str">
        <f>Z249</f>
        <v>Rider</v>
      </c>
      <c r="AE249" s="13">
        <f>RANK(AC249,AC:AC,0)</f>
        <v>248</v>
      </c>
    </row>
    <row r="250" spans="1:31" x14ac:dyDescent="0.25">
      <c r="A250">
        <v>1</v>
      </c>
      <c r="B250">
        <v>1</v>
      </c>
      <c r="C250">
        <v>1</v>
      </c>
      <c r="D250" t="s">
        <v>100</v>
      </c>
      <c r="E250">
        <v>74.102707128693595</v>
      </c>
      <c r="F250">
        <v>94.450772160811795</v>
      </c>
      <c r="G250">
        <v>104.20791435391</v>
      </c>
      <c r="H250">
        <f>(F250-G250)/E250</f>
        <v>-0.13167052286164191</v>
      </c>
      <c r="I250" s="13">
        <f>RANK(H250,H:H,0)</f>
        <v>289</v>
      </c>
      <c r="J250">
        <f>(F250^2)*E250</f>
        <v>661066.42376270657</v>
      </c>
      <c r="K250" s="13">
        <f>RANK(J250,J:J,0)</f>
        <v>249</v>
      </c>
      <c r="L250">
        <f>N250*(0.98)</f>
        <v>0.32349800000000001</v>
      </c>
      <c r="M250" s="13">
        <f>RANK(L250,L:L,0)</f>
        <v>248</v>
      </c>
      <c r="N250">
        <v>0.3301</v>
      </c>
      <c r="O250" s="15">
        <f>(N250+L250)/2</f>
        <v>0.32679900000000001</v>
      </c>
      <c r="P250" s="13">
        <f t="shared" si="6"/>
        <v>248</v>
      </c>
      <c r="Q250" s="15">
        <f>1.01*L250</f>
        <v>0.32673298000000001</v>
      </c>
      <c r="R250" s="13">
        <f>RANK(Q250,Q:Q,0)</f>
        <v>248</v>
      </c>
      <c r="S250" s="15">
        <f t="shared" si="7"/>
        <v>0.31045905000000001</v>
      </c>
      <c r="T250" s="13">
        <f>RANK(S250,S:S,0)</f>
        <v>248</v>
      </c>
      <c r="U250">
        <f>(((I250+K250+P250+R250+T250)/5))</f>
        <v>256.39999999999998</v>
      </c>
      <c r="V250">
        <f>IF(C250=1,(U250/L250),REF)</f>
        <v>792.58604380861698</v>
      </c>
      <c r="W250" s="13">
        <f>RANK(V250,V:V,1)</f>
        <v>252</v>
      </c>
      <c r="X250">
        <f>IF(A250=1,(U250/N250),REF)</f>
        <v>776.73432293244468</v>
      </c>
      <c r="Y250" s="13">
        <f>RANK(X250,X:X,1)</f>
        <v>252</v>
      </c>
      <c r="Z250" t="str">
        <f>D250</f>
        <v>Eastern Michigan</v>
      </c>
      <c r="AA250">
        <f>(N250*(($AI$2)/((V250)))^(1/10))</f>
        <v>0.17630232319451217</v>
      </c>
      <c r="AB250">
        <f>(N250*(($AH$2)/((X250)))^(1/8))</f>
        <v>0.15071662586722367</v>
      </c>
      <c r="AC250">
        <f>((AA250+AB250)/2)^(1/2.5)</f>
        <v>0.48463767123969392</v>
      </c>
      <c r="AD250" t="str">
        <f>Z250</f>
        <v>Eastern Michigan</v>
      </c>
      <c r="AE250" s="13">
        <f>RANK(AC250,AC:AC,0)</f>
        <v>249</v>
      </c>
    </row>
    <row r="251" spans="1:31" x14ac:dyDescent="0.25">
      <c r="A251">
        <v>1</v>
      </c>
      <c r="B251">
        <v>1</v>
      </c>
      <c r="C251">
        <v>1</v>
      </c>
      <c r="D251" t="s">
        <v>59</v>
      </c>
      <c r="E251">
        <v>74.472622995635405</v>
      </c>
      <c r="F251">
        <v>92.690851541072604</v>
      </c>
      <c r="G251">
        <v>100.16319845242</v>
      </c>
      <c r="H251">
        <f>(F251-G251)/E251</f>
        <v>-0.10033682997556471</v>
      </c>
      <c r="I251" s="13">
        <f>RANK(H251,H:H,0)</f>
        <v>257</v>
      </c>
      <c r="J251">
        <f>(F251^2)*E251</f>
        <v>639838.53787065693</v>
      </c>
      <c r="K251" s="13">
        <f>RANK(J251,J:J,0)</f>
        <v>283</v>
      </c>
      <c r="L251">
        <f>N251*(0.98)</f>
        <v>0.32251799999999997</v>
      </c>
      <c r="M251" s="13">
        <f>RANK(L251,L:L,0)</f>
        <v>249</v>
      </c>
      <c r="N251">
        <v>0.3291</v>
      </c>
      <c r="O251" s="15">
        <f>(N251+L251)/2</f>
        <v>0.32580900000000002</v>
      </c>
      <c r="P251" s="13">
        <f t="shared" si="6"/>
        <v>249</v>
      </c>
      <c r="Q251" s="15">
        <f>1.01*L251</f>
        <v>0.32574317999999997</v>
      </c>
      <c r="R251" s="13">
        <f>RANK(Q251,Q:Q,0)</f>
        <v>249</v>
      </c>
      <c r="S251" s="15">
        <f t="shared" si="7"/>
        <v>0.30951855</v>
      </c>
      <c r="T251" s="13">
        <f>RANK(S251,S:S,0)</f>
        <v>249</v>
      </c>
      <c r="U251">
        <f>(((I251+K251+P251+R251+T251)/5))</f>
        <v>257.39999999999998</v>
      </c>
      <c r="V251">
        <f>IF(C251=1,(U251/L251),REF)</f>
        <v>798.09499004706709</v>
      </c>
      <c r="W251" s="13">
        <f>RANK(V251,V:V,1)</f>
        <v>254</v>
      </c>
      <c r="X251">
        <f>IF(A251=1,(U251/N251),REF)</f>
        <v>782.13309024612568</v>
      </c>
      <c r="Y251" s="13">
        <f>RANK(X251,X:X,1)</f>
        <v>254</v>
      </c>
      <c r="Z251" t="str">
        <f>D251</f>
        <v>Cal St. Fullerton</v>
      </c>
      <c r="AA251">
        <f>(N251*(($AI$2)/((V251)))^(1/10))</f>
        <v>0.17564653092918106</v>
      </c>
      <c r="AB251">
        <f>(N251*(($AH$2)/((X251)))^(1/8))</f>
        <v>0.15013000545770264</v>
      </c>
      <c r="AC251">
        <f>((AA251+AB251)/2)^(1/2.5)</f>
        <v>0.48390033457498333</v>
      </c>
      <c r="AD251" t="str">
        <f>Z251</f>
        <v>Cal St. Fullerton</v>
      </c>
      <c r="AE251" s="13">
        <f>RANK(AC251,AC:AC,0)</f>
        <v>250</v>
      </c>
    </row>
    <row r="252" spans="1:31" x14ac:dyDescent="0.25">
      <c r="A252">
        <v>1</v>
      </c>
      <c r="B252">
        <v>1</v>
      </c>
      <c r="C252">
        <v>1</v>
      </c>
      <c r="D252" t="s">
        <v>39</v>
      </c>
      <c r="E252">
        <v>69.288949227940293</v>
      </c>
      <c r="F252">
        <v>97.445140688067994</v>
      </c>
      <c r="G252">
        <v>103.486816413696</v>
      </c>
      <c r="H252">
        <f>(F252-G252)/E252</f>
        <v>-8.7195372320522171E-2</v>
      </c>
      <c r="I252" s="13">
        <f>RANK(H252,H:H,0)</f>
        <v>241</v>
      </c>
      <c r="J252">
        <f>(F252^2)*E252</f>
        <v>657937.05903082457</v>
      </c>
      <c r="K252" s="13">
        <f>RANK(J252,J:J,0)</f>
        <v>253</v>
      </c>
      <c r="L252">
        <f>N252*(0.98)</f>
        <v>0.32046000000000002</v>
      </c>
      <c r="M252" s="13">
        <f>RANK(L252,L:L,0)</f>
        <v>251</v>
      </c>
      <c r="N252">
        <v>0.32700000000000001</v>
      </c>
      <c r="O252" s="15">
        <f>(N252+L252)/2</f>
        <v>0.32373000000000002</v>
      </c>
      <c r="P252" s="13">
        <f t="shared" si="6"/>
        <v>251</v>
      </c>
      <c r="Q252" s="15">
        <f>1.01*L252</f>
        <v>0.32366460000000002</v>
      </c>
      <c r="R252" s="13">
        <f>RANK(Q252,Q:Q,0)</f>
        <v>251</v>
      </c>
      <c r="S252" s="15">
        <f t="shared" si="7"/>
        <v>0.30754350000000003</v>
      </c>
      <c r="T252" s="13">
        <f>RANK(S252,S:S,0)</f>
        <v>251</v>
      </c>
      <c r="U252">
        <f>(((I252+K252+P252+R252+T252)/5))</f>
        <v>249.4</v>
      </c>
      <c r="V252">
        <f>IF(C252=1,(U252/L252),REF)</f>
        <v>778.25625663109281</v>
      </c>
      <c r="W252" s="13">
        <f>RANK(V252,V:V,1)</f>
        <v>250</v>
      </c>
      <c r="X252">
        <f>IF(A252=1,(U252/N252),REF)</f>
        <v>762.6911314984709</v>
      </c>
      <c r="Y252" s="13">
        <f>RANK(X252,X:X,1)</f>
        <v>250</v>
      </c>
      <c r="Z252" t="str">
        <f>D252</f>
        <v>Ball St.</v>
      </c>
      <c r="AA252">
        <f>(N252*(($AI$2)/((V252)))^(1/10))</f>
        <v>0.17496558916506111</v>
      </c>
      <c r="AB252">
        <f>(N252*(($AH$2)/((X252)))^(1/8))</f>
        <v>0.14964212480632982</v>
      </c>
      <c r="AC252">
        <f>((AA252+AB252)/2)^(1/2.5)</f>
        <v>0.48320512981471619</v>
      </c>
      <c r="AD252" t="str">
        <f>Z252</f>
        <v>Ball St.</v>
      </c>
      <c r="AE252" s="13">
        <f>RANK(AC252,AC:AC,0)</f>
        <v>251</v>
      </c>
    </row>
    <row r="253" spans="1:31" x14ac:dyDescent="0.25">
      <c r="A253">
        <v>1</v>
      </c>
      <c r="B253">
        <v>1</v>
      </c>
      <c r="C253">
        <v>1</v>
      </c>
      <c r="D253" t="s">
        <v>369</v>
      </c>
      <c r="E253">
        <v>70.119814494086597</v>
      </c>
      <c r="F253">
        <v>96.631651475279895</v>
      </c>
      <c r="G253">
        <v>104.06916183857</v>
      </c>
      <c r="H253">
        <f>(F253-G253)/E253</f>
        <v>-0.10606859725673301</v>
      </c>
      <c r="I253" s="13">
        <f>RANK(H253,H:H,0)</f>
        <v>262</v>
      </c>
      <c r="J253">
        <f>(F253^2)*E253</f>
        <v>654756.11361269047</v>
      </c>
      <c r="K253" s="13">
        <f>RANK(J253,J:J,0)</f>
        <v>258</v>
      </c>
      <c r="L253">
        <f>N253*(0.98)</f>
        <v>0.31624599999999997</v>
      </c>
      <c r="M253" s="13">
        <f>RANK(L253,L:L,0)</f>
        <v>252</v>
      </c>
      <c r="N253">
        <v>0.32269999999999999</v>
      </c>
      <c r="O253" s="15">
        <f>(N253+L253)/2</f>
        <v>0.31947300000000001</v>
      </c>
      <c r="P253" s="13">
        <f t="shared" si="6"/>
        <v>252</v>
      </c>
      <c r="Q253" s="15">
        <f>1.01*L253</f>
        <v>0.31940845999999995</v>
      </c>
      <c r="R253" s="13">
        <f>RANK(Q253,Q:Q,0)</f>
        <v>252</v>
      </c>
      <c r="S253" s="15">
        <f t="shared" si="7"/>
        <v>0.30349935</v>
      </c>
      <c r="T253" s="13">
        <f>RANK(S253,S:S,0)</f>
        <v>252</v>
      </c>
      <c r="U253">
        <f>(((I253+K253+P253+R253+T253)/5))</f>
        <v>255.2</v>
      </c>
      <c r="V253">
        <f>IF(C253=1,(U253/L253),REF)</f>
        <v>806.96672843292879</v>
      </c>
      <c r="W253" s="13">
        <f>RANK(V253,V:V,1)</f>
        <v>255</v>
      </c>
      <c r="X253">
        <f>IF(A253=1,(U253/N253),REF)</f>
        <v>790.82739386427022</v>
      </c>
      <c r="Y253" s="13">
        <f>RANK(X253,X:X,1)</f>
        <v>255</v>
      </c>
      <c r="Z253" t="str">
        <f>D253</f>
        <v>Western Carolina</v>
      </c>
      <c r="AA253">
        <f>(N253*(($AI$2)/((V253)))^(1/10))</f>
        <v>0.17204044429126886</v>
      </c>
      <c r="AB253">
        <f>(N253*(($AH$2)/((X253)))^(1/8))</f>
        <v>0.14700714826301586</v>
      </c>
      <c r="AC253">
        <f>((AA253+AB253)/2)^(1/2.5)</f>
        <v>0.47987728214267933</v>
      </c>
      <c r="AD253" t="str">
        <f>Z253</f>
        <v>Western Carolina</v>
      </c>
      <c r="AE253" s="13">
        <f>RANK(AC253,AC:AC,0)</f>
        <v>252</v>
      </c>
    </row>
    <row r="254" spans="1:31" x14ac:dyDescent="0.25">
      <c r="A254">
        <v>1</v>
      </c>
      <c r="B254">
        <v>1</v>
      </c>
      <c r="C254">
        <v>1</v>
      </c>
      <c r="D254" t="s">
        <v>144</v>
      </c>
      <c r="E254">
        <v>73.7181429100157</v>
      </c>
      <c r="F254">
        <v>99.020368418151804</v>
      </c>
      <c r="G254">
        <v>102.627274920904</v>
      </c>
      <c r="H254">
        <f>(F254-G254)/E254</f>
        <v>-4.8928341930086036E-2</v>
      </c>
      <c r="I254" s="13">
        <f>RANK(H254,H:H,0)</f>
        <v>205</v>
      </c>
      <c r="J254">
        <f>(F254^2)*E254</f>
        <v>722808.85059280391</v>
      </c>
      <c r="K254" s="13">
        <f>RANK(J254,J:J,0)</f>
        <v>147</v>
      </c>
      <c r="L254">
        <f>N254*(0.98)</f>
        <v>0.31134599999999996</v>
      </c>
      <c r="M254" s="13">
        <f>RANK(L254,L:L,0)</f>
        <v>255</v>
      </c>
      <c r="N254">
        <v>0.31769999999999998</v>
      </c>
      <c r="O254" s="15">
        <f>(N254+L254)/2</f>
        <v>0.314523</v>
      </c>
      <c r="P254" s="13">
        <f t="shared" si="6"/>
        <v>255</v>
      </c>
      <c r="Q254" s="15">
        <f>1.01*L254</f>
        <v>0.31445945999999997</v>
      </c>
      <c r="R254" s="13">
        <f>RANK(Q254,Q:Q,0)</f>
        <v>255</v>
      </c>
      <c r="S254" s="15">
        <f t="shared" si="7"/>
        <v>0.29879685</v>
      </c>
      <c r="T254" s="13">
        <f>RANK(S254,S:S,0)</f>
        <v>255</v>
      </c>
      <c r="U254">
        <f>(((I254+K254+P254+R254+T254)/5))</f>
        <v>223.4</v>
      </c>
      <c r="V254">
        <f>IF(C254=1,(U254/L254),REF)</f>
        <v>717.52969365272088</v>
      </c>
      <c r="W254" s="13">
        <f>RANK(V254,V:V,1)</f>
        <v>241</v>
      </c>
      <c r="X254">
        <f>IF(A254=1,(U254/N254),REF)</f>
        <v>703.17909977966644</v>
      </c>
      <c r="Y254" s="13">
        <f>RANK(X254,X:X,1)</f>
        <v>241</v>
      </c>
      <c r="Z254" t="str">
        <f>D254</f>
        <v>Iona</v>
      </c>
      <c r="AA254">
        <f>(N254*(($AI$2)/((V254)))^(1/10))</f>
        <v>0.17137614914876637</v>
      </c>
      <c r="AB254">
        <f>(N254*(($AH$2)/((X254)))^(1/8))</f>
        <v>0.14687019490681708</v>
      </c>
      <c r="AC254">
        <f>((AA254+AB254)/2)^(1/2.5)</f>
        <v>0.47939485752961125</v>
      </c>
      <c r="AD254" t="str">
        <f>Z254</f>
        <v>Iona</v>
      </c>
      <c r="AE254" s="13">
        <f>RANK(AC254,AC:AC,0)</f>
        <v>253</v>
      </c>
    </row>
    <row r="255" spans="1:31" x14ac:dyDescent="0.25">
      <c r="A255">
        <v>1</v>
      </c>
      <c r="B255">
        <v>1</v>
      </c>
      <c r="C255">
        <v>1</v>
      </c>
      <c r="D255" t="s">
        <v>300</v>
      </c>
      <c r="E255">
        <v>70.510377665108194</v>
      </c>
      <c r="F255">
        <v>98.602705030574398</v>
      </c>
      <c r="G255">
        <v>101.413061154563</v>
      </c>
      <c r="H255">
        <f>(F255-G255)/E255</f>
        <v>-3.9857340395147142E-2</v>
      </c>
      <c r="I255" s="13">
        <f>RANK(H255,H:H,0)</f>
        <v>196</v>
      </c>
      <c r="J255">
        <f>(F255^2)*E255</f>
        <v>685536.68425485562</v>
      </c>
      <c r="K255" s="13">
        <f>RANK(J255,J:J,0)</f>
        <v>205</v>
      </c>
      <c r="L255">
        <f>N255*(0.98)</f>
        <v>0.31154199999999999</v>
      </c>
      <c r="M255" s="13">
        <f>RANK(L255,L:L,0)</f>
        <v>254</v>
      </c>
      <c r="N255">
        <v>0.31790000000000002</v>
      </c>
      <c r="O255" s="15">
        <f>(N255+L255)/2</f>
        <v>0.31472100000000003</v>
      </c>
      <c r="P255" s="13">
        <f t="shared" si="6"/>
        <v>254</v>
      </c>
      <c r="Q255" s="15">
        <f>1.01*L255</f>
        <v>0.31465741999999997</v>
      </c>
      <c r="R255" s="13">
        <f>RANK(Q255,Q:Q,0)</f>
        <v>254</v>
      </c>
      <c r="S255" s="15">
        <f t="shared" si="7"/>
        <v>0.29898495000000003</v>
      </c>
      <c r="T255" s="13">
        <f>RANK(S255,S:S,0)</f>
        <v>254</v>
      </c>
      <c r="U255">
        <f>(((I255+K255+P255+R255+T255)/5))</f>
        <v>232.6</v>
      </c>
      <c r="V255">
        <f>IF(C255=1,(U255/L255),REF)</f>
        <v>746.60880394938727</v>
      </c>
      <c r="W255" s="13">
        <f>RANK(V255,V:V,1)</f>
        <v>246</v>
      </c>
      <c r="X255">
        <f>IF(A255=1,(U255/N255),REF)</f>
        <v>731.67662787039944</v>
      </c>
      <c r="Y255" s="13">
        <f>RANK(X255,X:X,1)</f>
        <v>246</v>
      </c>
      <c r="Z255" t="str">
        <f>D255</f>
        <v>Southern Utah</v>
      </c>
      <c r="AA255">
        <f>(N255*(($AI$2)/((V255)))^(1/10))</f>
        <v>0.17080413100667308</v>
      </c>
      <c r="AB255">
        <f>(N255*(($AH$2)/((X255)))^(1/8))</f>
        <v>0.1462346637148893</v>
      </c>
      <c r="AC255">
        <f>((AA255+AB255)/2)^(1/2.5)</f>
        <v>0.47866642403587684</v>
      </c>
      <c r="AD255" t="str">
        <f>Z255</f>
        <v>Southern Utah</v>
      </c>
      <c r="AE255" s="13">
        <f>RANK(AC255,AC:AC,0)</f>
        <v>254</v>
      </c>
    </row>
    <row r="256" spans="1:31" x14ac:dyDescent="0.25">
      <c r="A256">
        <v>1</v>
      </c>
      <c r="B256">
        <v>1</v>
      </c>
      <c r="C256">
        <v>1</v>
      </c>
      <c r="D256" t="s">
        <v>363</v>
      </c>
      <c r="E256">
        <v>72.427618834082807</v>
      </c>
      <c r="F256">
        <v>93.196561288625702</v>
      </c>
      <c r="G256">
        <v>101.24202757171</v>
      </c>
      <c r="H256">
        <f>(F256-G256)/E256</f>
        <v>-0.11108284950682763</v>
      </c>
      <c r="I256" s="13">
        <f>RANK(H256,H:H,0)</f>
        <v>266</v>
      </c>
      <c r="J256">
        <f>(F256^2)*E256</f>
        <v>629077.25632686436</v>
      </c>
      <c r="K256" s="13">
        <f>RANK(J256,J:J,0)</f>
        <v>298</v>
      </c>
      <c r="L256">
        <f>N256*(0.98)</f>
        <v>0.31193400000000004</v>
      </c>
      <c r="M256" s="13">
        <f>RANK(L256,L:L,0)</f>
        <v>253</v>
      </c>
      <c r="N256">
        <v>0.31830000000000003</v>
      </c>
      <c r="O256" s="15">
        <f>(N256+L256)/2</f>
        <v>0.31511700000000004</v>
      </c>
      <c r="P256" s="13">
        <f t="shared" si="6"/>
        <v>253</v>
      </c>
      <c r="Q256" s="15">
        <f>1.01*L256</f>
        <v>0.31505334000000007</v>
      </c>
      <c r="R256" s="13">
        <f>RANK(Q256,Q:Q,0)</f>
        <v>253</v>
      </c>
      <c r="S256" s="15">
        <f t="shared" si="7"/>
        <v>0.29936115000000002</v>
      </c>
      <c r="T256" s="13">
        <f>RANK(S256,S:S,0)</f>
        <v>253</v>
      </c>
      <c r="U256">
        <f>(((I256+K256+P256+R256+T256)/5))</f>
        <v>264.60000000000002</v>
      </c>
      <c r="V256">
        <f>IF(C256=1,(U256/L256),REF)</f>
        <v>848.2563619227144</v>
      </c>
      <c r="W256" s="13">
        <f>RANK(V256,V:V,1)</f>
        <v>262</v>
      </c>
      <c r="X256">
        <f>IF(A256=1,(U256/N256),REF)</f>
        <v>831.29123468426008</v>
      </c>
      <c r="Y256" s="13">
        <f>RANK(X256,X:X,1)</f>
        <v>262</v>
      </c>
      <c r="Z256" t="str">
        <f>D256</f>
        <v>Wagner</v>
      </c>
      <c r="AA256">
        <f>(N256*(($AI$2)/((V256)))^(1/10))</f>
        <v>0.16885000545401388</v>
      </c>
      <c r="AB256">
        <f>(N256*(($AH$2)/((X256)))^(1/8))</f>
        <v>0.14410106451936056</v>
      </c>
      <c r="AC256">
        <f>((AA256+AB256)/2)^(1/2.5)</f>
        <v>0.4761881437462222</v>
      </c>
      <c r="AD256" t="str">
        <f>Z256</f>
        <v>Wagner</v>
      </c>
      <c r="AE256" s="13">
        <f>RANK(AC256,AC:AC,0)</f>
        <v>255</v>
      </c>
    </row>
    <row r="257" spans="1:31" x14ac:dyDescent="0.25">
      <c r="A257">
        <v>1</v>
      </c>
      <c r="B257">
        <v>1</v>
      </c>
      <c r="C257">
        <v>1</v>
      </c>
      <c r="D257" t="s">
        <v>355</v>
      </c>
      <c r="E257">
        <v>69.020022097028999</v>
      </c>
      <c r="F257">
        <v>98.406093277029697</v>
      </c>
      <c r="G257">
        <v>102.978297285011</v>
      </c>
      <c r="H257">
        <f>(F257-G257)/E257</f>
        <v>-6.6244603653613024E-2</v>
      </c>
      <c r="I257" s="13">
        <f>RANK(H257,H:H,0)</f>
        <v>220</v>
      </c>
      <c r="J257">
        <f>(F257^2)*E257</f>
        <v>668373.27355546399</v>
      </c>
      <c r="K257" s="13">
        <f>RANK(J257,J:J,0)</f>
        <v>232</v>
      </c>
      <c r="L257">
        <f>N257*(0.98)</f>
        <v>0.30674000000000001</v>
      </c>
      <c r="M257" s="13">
        <f>RANK(L257,L:L,0)</f>
        <v>256</v>
      </c>
      <c r="N257">
        <v>0.313</v>
      </c>
      <c r="O257" s="15">
        <f>(N257+L257)/2</f>
        <v>0.30986999999999998</v>
      </c>
      <c r="P257" s="13">
        <f t="shared" si="6"/>
        <v>256</v>
      </c>
      <c r="Q257" s="15">
        <f>1.01*L257</f>
        <v>0.30980740000000001</v>
      </c>
      <c r="R257" s="13">
        <f>RANK(Q257,Q:Q,0)</f>
        <v>256</v>
      </c>
      <c r="S257" s="15">
        <f t="shared" si="7"/>
        <v>0.29437649999999999</v>
      </c>
      <c r="T257" s="13">
        <f>RANK(S257,S:S,0)</f>
        <v>256</v>
      </c>
      <c r="U257">
        <f>(((I257+K257+P257+R257+T257)/5))</f>
        <v>244</v>
      </c>
      <c r="V257">
        <f>IF(C257=1,(U257/L257),REF)</f>
        <v>795.46195474995102</v>
      </c>
      <c r="W257" s="13">
        <f>RANK(V257,V:V,1)</f>
        <v>253</v>
      </c>
      <c r="X257">
        <f>IF(A257=1,(U257/N257),REF)</f>
        <v>779.55271565495207</v>
      </c>
      <c r="Y257" s="13">
        <f>RANK(X257,X:X,1)</f>
        <v>253</v>
      </c>
      <c r="Z257" t="str">
        <f>D257</f>
        <v>Valparaiso</v>
      </c>
      <c r="AA257">
        <f>(N257*(($AI$2)/((V257)))^(1/10))</f>
        <v>0.16710888795906015</v>
      </c>
      <c r="AB257">
        <f>(N257*(($AH$2)/((X257)))^(1/8))</f>
        <v>0.14284444370717098</v>
      </c>
      <c r="AC257">
        <f>((AA257+AB257)/2)^(1/2.5)</f>
        <v>0.47435832329331057</v>
      </c>
      <c r="AD257" t="str">
        <f>Z257</f>
        <v>Valparaiso</v>
      </c>
      <c r="AE257" s="13">
        <f>RANK(AC257,AC:AC,0)</f>
        <v>256</v>
      </c>
    </row>
    <row r="258" spans="1:31" x14ac:dyDescent="0.25">
      <c r="A258">
        <v>1</v>
      </c>
      <c r="B258">
        <v>1</v>
      </c>
      <c r="C258">
        <v>1</v>
      </c>
      <c r="D258" t="s">
        <v>52</v>
      </c>
      <c r="E258">
        <v>69.116093920256105</v>
      </c>
      <c r="F258">
        <v>95.864314072532693</v>
      </c>
      <c r="G258">
        <v>102.259330082817</v>
      </c>
      <c r="H258">
        <f>(F258-G258)/E258</f>
        <v>-9.2525715033356326E-2</v>
      </c>
      <c r="I258" s="13">
        <f>RANK(H258,H:H,0)</f>
        <v>248</v>
      </c>
      <c r="J258">
        <f>(F258^2)*E258</f>
        <v>635174.60243189463</v>
      </c>
      <c r="K258" s="13">
        <f>RANK(J258,J:J,0)</f>
        <v>290</v>
      </c>
      <c r="L258">
        <f>N258*(0.98)</f>
        <v>0.30526999999999999</v>
      </c>
      <c r="M258" s="13">
        <f>RANK(L258,L:L,0)</f>
        <v>257</v>
      </c>
      <c r="N258">
        <v>0.3115</v>
      </c>
      <c r="O258" s="15">
        <f>(N258+L258)/2</f>
        <v>0.30838500000000002</v>
      </c>
      <c r="P258" s="13">
        <f t="shared" si="6"/>
        <v>257</v>
      </c>
      <c r="Q258" s="15">
        <f>1.01*L258</f>
        <v>0.30832270000000001</v>
      </c>
      <c r="R258" s="13">
        <f>RANK(Q258,Q:Q,0)</f>
        <v>257</v>
      </c>
      <c r="S258" s="15">
        <f t="shared" si="7"/>
        <v>0.29296575000000002</v>
      </c>
      <c r="T258" s="13">
        <f>RANK(S258,S:S,0)</f>
        <v>257</v>
      </c>
      <c r="U258">
        <f>(((I258+K258+P258+R258+T258)/5))</f>
        <v>261.8</v>
      </c>
      <c r="V258">
        <f>IF(C258=1,(U258/L258),REF)</f>
        <v>857.60146755331357</v>
      </c>
      <c r="W258" s="13">
        <f>RANK(V258,V:V,1)</f>
        <v>264</v>
      </c>
      <c r="X258">
        <f>IF(A258=1,(U258/N258),REF)</f>
        <v>840.44943820224728</v>
      </c>
      <c r="Y258" s="13">
        <f>RANK(X258,X:X,1)</f>
        <v>264</v>
      </c>
      <c r="Z258" t="str">
        <f>D258</f>
        <v>Bucknell</v>
      </c>
      <c r="AA258">
        <f>(N258*(($AI$2)/((V258)))^(1/10))</f>
        <v>0.16506182872998967</v>
      </c>
      <c r="AB258">
        <f>(N258*(($AH$2)/((X258)))^(1/8))</f>
        <v>0.14082955361765873</v>
      </c>
      <c r="AC258">
        <f>((AA258+AB258)/2)^(1/2.5)</f>
        <v>0.47186188530301815</v>
      </c>
      <c r="AD258" t="str">
        <f>Z258</f>
        <v>Bucknell</v>
      </c>
      <c r="AE258" s="13">
        <f>RANK(AC258,AC:AC,0)</f>
        <v>257</v>
      </c>
    </row>
    <row r="259" spans="1:31" x14ac:dyDescent="0.25">
      <c r="A259">
        <v>1</v>
      </c>
      <c r="B259">
        <v>1</v>
      </c>
      <c r="C259">
        <v>1</v>
      </c>
      <c r="D259" t="s">
        <v>106</v>
      </c>
      <c r="E259">
        <v>73.558311736912401</v>
      </c>
      <c r="F259">
        <v>95.083083813456199</v>
      </c>
      <c r="G259">
        <v>103.26277547715</v>
      </c>
      <c r="H259">
        <f>(F259-G259)/E259</f>
        <v>-0.11120010058073614</v>
      </c>
      <c r="I259" s="13">
        <f>RANK(H259,H:H,0)</f>
        <v>269</v>
      </c>
      <c r="J259">
        <f>(F259^2)*E259</f>
        <v>665025.45715237549</v>
      </c>
      <c r="K259" s="13">
        <f>RANK(J259,J:J,0)</f>
        <v>238</v>
      </c>
      <c r="L259">
        <f>N259*(0.98)</f>
        <v>0.30281999999999998</v>
      </c>
      <c r="M259" s="13">
        <f>RANK(L259,L:L,0)</f>
        <v>258</v>
      </c>
      <c r="N259">
        <v>0.309</v>
      </c>
      <c r="O259" s="15">
        <f>(N259+L259)/2</f>
        <v>0.30591000000000002</v>
      </c>
      <c r="P259" s="13">
        <f t="shared" ref="P259:P322" si="8">RANK(O259,O:O,0)</f>
        <v>258</v>
      </c>
      <c r="Q259" s="15">
        <f>1.01*L259</f>
        <v>0.30584819999999996</v>
      </c>
      <c r="R259" s="13">
        <f>RANK(Q259,Q:Q,0)</f>
        <v>258</v>
      </c>
      <c r="S259" s="15">
        <f t="shared" ref="S259:S322" si="9">0.95*O259</f>
        <v>0.2906145</v>
      </c>
      <c r="T259" s="13">
        <f>RANK(S259,S:S,0)</f>
        <v>258</v>
      </c>
      <c r="U259">
        <f>(((I259+K259+P259+R259+T259)/5))</f>
        <v>256.2</v>
      </c>
      <c r="V259">
        <f>IF(C259=1,(U259/L259),REF)</f>
        <v>846.04715672676843</v>
      </c>
      <c r="W259" s="13">
        <f>RANK(V259,V:V,1)</f>
        <v>261</v>
      </c>
      <c r="X259">
        <f>IF(A259=1,(U259/N259),REF)</f>
        <v>829.12621359223294</v>
      </c>
      <c r="Y259" s="13">
        <f>RANK(X259,X:X,1)</f>
        <v>261</v>
      </c>
      <c r="Z259" t="str">
        <f>D259</f>
        <v>FIU</v>
      </c>
      <c r="AA259">
        <f>(N259*(($AI$2)/((V259)))^(1/10))</f>
        <v>0.16395934524161854</v>
      </c>
      <c r="AB259">
        <f>(N259*(($AH$2)/((X259)))^(1/8))</f>
        <v>0.13993636849763608</v>
      </c>
      <c r="AC259">
        <f>((AA259+AB259)/2)^(1/2.5)</f>
        <v>0.47062807548224278</v>
      </c>
      <c r="AD259" t="str">
        <f>Z259</f>
        <v>FIU</v>
      </c>
      <c r="AE259" s="13">
        <f>RANK(AC259,AC:AC,0)</f>
        <v>258</v>
      </c>
    </row>
    <row r="260" spans="1:31" x14ac:dyDescent="0.25">
      <c r="A260">
        <v>1</v>
      </c>
      <c r="B260">
        <v>1</v>
      </c>
      <c r="C260">
        <v>1</v>
      </c>
      <c r="D260" t="s">
        <v>220</v>
      </c>
      <c r="E260">
        <v>69.740177494341907</v>
      </c>
      <c r="F260">
        <v>97.612018615621906</v>
      </c>
      <c r="G260">
        <v>102.86343232250501</v>
      </c>
      <c r="H260">
        <f>(F260-G260)/E260</f>
        <v>-7.5299689440984738E-2</v>
      </c>
      <c r="I260" s="13">
        <f>RANK(H260,H:H,0)</f>
        <v>230</v>
      </c>
      <c r="J260">
        <f>(F260^2)*E260</f>
        <v>664491.8160537557</v>
      </c>
      <c r="K260" s="13">
        <f>RANK(J260,J:J,0)</f>
        <v>239</v>
      </c>
      <c r="L260">
        <f>N260*(0.98)</f>
        <v>0.29782199999999998</v>
      </c>
      <c r="M260" s="13">
        <f>RANK(L260,L:L,0)</f>
        <v>260</v>
      </c>
      <c r="N260">
        <v>0.3039</v>
      </c>
      <c r="O260" s="15">
        <f>(N260+L260)/2</f>
        <v>0.30086099999999999</v>
      </c>
      <c r="P260" s="13">
        <f t="shared" si="8"/>
        <v>260</v>
      </c>
      <c r="Q260" s="15">
        <f>1.01*L260</f>
        <v>0.30080021999999995</v>
      </c>
      <c r="R260" s="13">
        <f>RANK(Q260,Q:Q,0)</f>
        <v>260</v>
      </c>
      <c r="S260" s="15">
        <f t="shared" si="9"/>
        <v>0.28581794999999999</v>
      </c>
      <c r="T260" s="13">
        <f>RANK(S260,S:S,0)</f>
        <v>260</v>
      </c>
      <c r="U260">
        <f>(((I260+K260+P260+R260+T260)/5))</f>
        <v>249.8</v>
      </c>
      <c r="V260">
        <f>IF(C260=1,(U260/L260),REF)</f>
        <v>838.75603548428262</v>
      </c>
      <c r="W260" s="13">
        <f>RANK(V260,V:V,1)</f>
        <v>259</v>
      </c>
      <c r="X260">
        <f>IF(A260=1,(U260/N260),REF)</f>
        <v>821.98091477459695</v>
      </c>
      <c r="Y260" s="13">
        <f>RANK(X260,X:X,1)</f>
        <v>259</v>
      </c>
      <c r="Z260" t="str">
        <f>D260</f>
        <v>Norfolk St.</v>
      </c>
      <c r="AA260">
        <f>(N260*(($AI$2)/((V260)))^(1/10))</f>
        <v>0.16139284866869125</v>
      </c>
      <c r="AB260">
        <f>(N260*(($AH$2)/((X260)))^(1/8))</f>
        <v>0.13777571831416083</v>
      </c>
      <c r="AC260">
        <f>((AA260+AB260)/2)^(1/2.5)</f>
        <v>0.46768601781045077</v>
      </c>
      <c r="AD260" t="str">
        <f>Z260</f>
        <v>Norfolk St.</v>
      </c>
      <c r="AE260" s="13">
        <f>RANK(AC260,AC:AC,0)</f>
        <v>259</v>
      </c>
    </row>
    <row r="261" spans="1:31" x14ac:dyDescent="0.25">
      <c r="A261">
        <v>1</v>
      </c>
      <c r="B261">
        <v>1</v>
      </c>
      <c r="C261">
        <v>1</v>
      </c>
      <c r="D261" t="s">
        <v>206</v>
      </c>
      <c r="E261">
        <v>70.828928476115806</v>
      </c>
      <c r="F261">
        <v>93.951248407584302</v>
      </c>
      <c r="G261">
        <v>101.70065450658301</v>
      </c>
      <c r="H261">
        <f>(F261-G261)/E261</f>
        <v>-0.10941018402688217</v>
      </c>
      <c r="I261" s="13">
        <f>RANK(H261,H:H,0)</f>
        <v>265</v>
      </c>
      <c r="J261">
        <f>(F261^2)*E261</f>
        <v>625195.41202149785</v>
      </c>
      <c r="K261" s="13">
        <f>RANK(J261,J:J,0)</f>
        <v>300</v>
      </c>
      <c r="L261">
        <f>N261*(0.98)</f>
        <v>0.2989</v>
      </c>
      <c r="M261" s="13">
        <f>RANK(L261,L:L,0)</f>
        <v>259</v>
      </c>
      <c r="N261">
        <v>0.30499999999999999</v>
      </c>
      <c r="O261" s="15">
        <f>(N261+L261)/2</f>
        <v>0.30195</v>
      </c>
      <c r="P261" s="13">
        <f t="shared" si="8"/>
        <v>259</v>
      </c>
      <c r="Q261" s="15">
        <f>1.01*L261</f>
        <v>0.30188900000000002</v>
      </c>
      <c r="R261" s="13">
        <f>RANK(Q261,Q:Q,0)</f>
        <v>259</v>
      </c>
      <c r="S261" s="15">
        <f t="shared" si="9"/>
        <v>0.28685250000000001</v>
      </c>
      <c r="T261" s="13">
        <f>RANK(S261,S:S,0)</f>
        <v>259</v>
      </c>
      <c r="U261">
        <f>(((I261+K261+P261+R261+T261)/5))</f>
        <v>268.39999999999998</v>
      </c>
      <c r="V261">
        <f>IF(C261=1,(U261/L261),REF)</f>
        <v>897.95918367346928</v>
      </c>
      <c r="W261" s="13">
        <f>RANK(V261,V:V,1)</f>
        <v>266</v>
      </c>
      <c r="X261">
        <f>IF(A261=1,(U261/N261),REF)</f>
        <v>880</v>
      </c>
      <c r="Y261" s="13">
        <f>RANK(X261,X:X,1)</f>
        <v>266</v>
      </c>
      <c r="Z261" t="str">
        <f>D261</f>
        <v>Mount St. Mary's</v>
      </c>
      <c r="AA261">
        <f>(N261*(($AI$2)/((V261)))^(1/10))</f>
        <v>0.16087602709778892</v>
      </c>
      <c r="AB261">
        <f>(N261*(($AH$2)/((X261)))^(1/8))</f>
        <v>0.13710055281677194</v>
      </c>
      <c r="AC261">
        <f>((AA261+AB261)/2)^(1/2.5)</f>
        <v>0.46693975832056145</v>
      </c>
      <c r="AD261" t="str">
        <f>Z261</f>
        <v>Mount St. Mary's</v>
      </c>
      <c r="AE261" s="13">
        <f>RANK(AC261,AC:AC,0)</f>
        <v>260</v>
      </c>
    </row>
    <row r="262" spans="1:31" x14ac:dyDescent="0.25">
      <c r="A262">
        <v>1</v>
      </c>
      <c r="B262">
        <v>1</v>
      </c>
      <c r="C262">
        <v>1</v>
      </c>
      <c r="D262" t="s">
        <v>22</v>
      </c>
      <c r="E262">
        <v>66.495972250010993</v>
      </c>
      <c r="F262">
        <v>100.347415617191</v>
      </c>
      <c r="G262">
        <v>104.287403923222</v>
      </c>
      <c r="H262">
        <f>(F262-G262)/E262</f>
        <v>-5.925153317884372E-2</v>
      </c>
      <c r="I262" s="13">
        <f>RANK(H262,H:H,0)</f>
        <v>212</v>
      </c>
      <c r="J262">
        <f>(F262^2)*E262</f>
        <v>669588.09625309694</v>
      </c>
      <c r="K262" s="13">
        <f>RANK(J262,J:J,0)</f>
        <v>228</v>
      </c>
      <c r="L262">
        <f>N262*(0.98)</f>
        <v>0.29566600000000004</v>
      </c>
      <c r="M262" s="13">
        <f>RANK(L262,L:L,0)</f>
        <v>261</v>
      </c>
      <c r="N262">
        <v>0.30170000000000002</v>
      </c>
      <c r="O262" s="15">
        <f>(N262+L262)/2</f>
        <v>0.29868300000000003</v>
      </c>
      <c r="P262" s="13">
        <f t="shared" si="8"/>
        <v>261</v>
      </c>
      <c r="Q262" s="15">
        <f>1.01*L262</f>
        <v>0.29862266000000004</v>
      </c>
      <c r="R262" s="13">
        <f>RANK(Q262,Q:Q,0)</f>
        <v>261</v>
      </c>
      <c r="S262" s="15">
        <f t="shared" si="9"/>
        <v>0.28374885</v>
      </c>
      <c r="T262" s="13">
        <f>RANK(S262,S:S,0)</f>
        <v>261</v>
      </c>
      <c r="U262">
        <f>(((I262+K262+P262+R262+T262)/5))</f>
        <v>244.6</v>
      </c>
      <c r="V262">
        <f>IF(C262=1,(U262/L262),REF)</f>
        <v>827.28484167946249</v>
      </c>
      <c r="W262" s="13">
        <f>RANK(V262,V:V,1)</f>
        <v>257</v>
      </c>
      <c r="X262">
        <f>IF(A262=1,(U262/N262),REF)</f>
        <v>810.73914484587328</v>
      </c>
      <c r="Y262" s="13">
        <f>RANK(X262,X:X,1)</f>
        <v>257</v>
      </c>
      <c r="Z262" t="str">
        <f>D262</f>
        <v>Air Force</v>
      </c>
      <c r="AA262">
        <f>(N262*(($AI$2)/((V262)))^(1/10))</f>
        <v>0.16044528404013028</v>
      </c>
      <c r="AB262">
        <f>(N262*(($AH$2)/((X262)))^(1/8))</f>
        <v>0.13701397559377645</v>
      </c>
      <c r="AC262">
        <f>((AA262+AB262)/2)^(1/2.5)</f>
        <v>0.46661532566263447</v>
      </c>
      <c r="AD262" t="str">
        <f>Z262</f>
        <v>Air Force</v>
      </c>
      <c r="AE262" s="13">
        <f>RANK(AC262,AC:AC,0)</f>
        <v>261</v>
      </c>
    </row>
    <row r="263" spans="1:31" x14ac:dyDescent="0.25">
      <c r="A263">
        <v>1</v>
      </c>
      <c r="B263">
        <v>1</v>
      </c>
      <c r="C263">
        <v>1</v>
      </c>
      <c r="D263" t="s">
        <v>68</v>
      </c>
      <c r="E263">
        <v>71.020214287648201</v>
      </c>
      <c r="F263">
        <v>98.517727209690904</v>
      </c>
      <c r="G263">
        <v>104.351342517264</v>
      </c>
      <c r="H263">
        <f>(F263-G263)/E263</f>
        <v>-8.2140209883704574E-2</v>
      </c>
      <c r="I263" s="13">
        <f>RANK(H263,H:H,0)</f>
        <v>238</v>
      </c>
      <c r="J263">
        <f>(F263^2)*E263</f>
        <v>689303.91746621975</v>
      </c>
      <c r="K263" s="13">
        <f>RANK(J263,J:J,0)</f>
        <v>197</v>
      </c>
      <c r="L263">
        <f>N263*(0.98)</f>
        <v>0.29527399999999998</v>
      </c>
      <c r="M263" s="13">
        <f>RANK(L263,L:L,0)</f>
        <v>262</v>
      </c>
      <c r="N263">
        <v>0.30130000000000001</v>
      </c>
      <c r="O263" s="15">
        <f>(N263+L263)/2</f>
        <v>0.29828699999999997</v>
      </c>
      <c r="P263" s="13">
        <f t="shared" si="8"/>
        <v>262</v>
      </c>
      <c r="Q263" s="15">
        <f>1.01*L263</f>
        <v>0.29822673999999999</v>
      </c>
      <c r="R263" s="13">
        <f>RANK(Q263,Q:Q,0)</f>
        <v>262</v>
      </c>
      <c r="S263" s="15">
        <f t="shared" si="9"/>
        <v>0.28337264999999995</v>
      </c>
      <c r="T263" s="13">
        <f>RANK(S263,S:S,0)</f>
        <v>262</v>
      </c>
      <c r="U263">
        <f>(((I263+K263+P263+R263+T263)/5))</f>
        <v>244.2</v>
      </c>
      <c r="V263">
        <f>IF(C263=1,(U263/L263),REF)</f>
        <v>827.02845492661061</v>
      </c>
      <c r="W263" s="13">
        <f>RANK(V263,V:V,1)</f>
        <v>256</v>
      </c>
      <c r="X263">
        <f>IF(A263=1,(U263/N263),REF)</f>
        <v>810.48788582807822</v>
      </c>
      <c r="Y263" s="13">
        <f>RANK(X263,X:X,1)</f>
        <v>256</v>
      </c>
      <c r="Z263" t="str">
        <f>D263</f>
        <v>Charleston Southern</v>
      </c>
      <c r="AA263">
        <f>(N263*(($AI$2)/((V263)))^(1/10))</f>
        <v>0.1602375290875504</v>
      </c>
      <c r="AB263">
        <f>(N263*(($AH$2)/((X263)))^(1/8))</f>
        <v>0.13683762137392078</v>
      </c>
      <c r="AC263">
        <f>((AA263+AB263)/2)^(1/2.5)</f>
        <v>0.46637421606388824</v>
      </c>
      <c r="AD263" t="str">
        <f>Z263</f>
        <v>Charleston Southern</v>
      </c>
      <c r="AE263" s="13">
        <f>RANK(AC263,AC:AC,0)</f>
        <v>262</v>
      </c>
    </row>
    <row r="264" spans="1:31" x14ac:dyDescent="0.25">
      <c r="A264">
        <v>1</v>
      </c>
      <c r="B264">
        <v>1</v>
      </c>
      <c r="C264">
        <v>1</v>
      </c>
      <c r="D264" t="s">
        <v>200</v>
      </c>
      <c r="E264">
        <v>73.585095960084104</v>
      </c>
      <c r="F264">
        <v>94.946283887148098</v>
      </c>
      <c r="G264">
        <v>99.519987807444394</v>
      </c>
      <c r="H264">
        <f>(F264-G264)/E264</f>
        <v>-6.2155302790897773E-2</v>
      </c>
      <c r="I264" s="13">
        <f>RANK(H264,H:H,0)</f>
        <v>214</v>
      </c>
      <c r="J264">
        <f>(F264^2)*E264</f>
        <v>663354.6893531502</v>
      </c>
      <c r="K264" s="13">
        <f>RANK(J264,J:J,0)</f>
        <v>241</v>
      </c>
      <c r="L264">
        <f>N264*(0.98)</f>
        <v>0.29184399999999999</v>
      </c>
      <c r="M264" s="13">
        <f>RANK(L264,L:L,0)</f>
        <v>263</v>
      </c>
      <c r="N264">
        <v>0.29780000000000001</v>
      </c>
      <c r="O264" s="15">
        <f>(N264+L264)/2</f>
        <v>0.29482200000000003</v>
      </c>
      <c r="P264" s="13">
        <f t="shared" si="8"/>
        <v>263</v>
      </c>
      <c r="Q264" s="15">
        <f>1.01*L264</f>
        <v>0.29476244000000001</v>
      </c>
      <c r="R264" s="13">
        <f>RANK(Q264,Q:Q,0)</f>
        <v>263</v>
      </c>
      <c r="S264" s="15">
        <f t="shared" si="9"/>
        <v>0.28008090000000002</v>
      </c>
      <c r="T264" s="13">
        <f>RANK(S264,S:S,0)</f>
        <v>263</v>
      </c>
      <c r="U264">
        <f>(((I264+K264+P264+R264+T264)/5))</f>
        <v>248.8</v>
      </c>
      <c r="V264">
        <f>IF(C264=1,(U264/L264),REF)</f>
        <v>852.51024519949021</v>
      </c>
      <c r="W264" s="13">
        <f>RANK(V264,V:V,1)</f>
        <v>263</v>
      </c>
      <c r="X264">
        <f>IF(A264=1,(U264/N264),REF)</f>
        <v>835.46004029550033</v>
      </c>
      <c r="Y264" s="13">
        <f>RANK(X264,X:X,1)</f>
        <v>263</v>
      </c>
      <c r="Z264" t="str">
        <f>D264</f>
        <v>Missouri St.</v>
      </c>
      <c r="AA264">
        <f>(N264*(($AI$2)/((V264)))^(1/10))</f>
        <v>0.1578962754214448</v>
      </c>
      <c r="AB264">
        <f>(N264*(($AH$2)/((X264)))^(1/8))</f>
        <v>0.13473601045754463</v>
      </c>
      <c r="AC264">
        <f>((AA264+AB264)/2)^(1/2.5)</f>
        <v>0.46357168104267038</v>
      </c>
      <c r="AD264" t="str">
        <f>Z264</f>
        <v>Missouri St.</v>
      </c>
      <c r="AE264" s="13">
        <f>RANK(AC264,AC:AC,0)</f>
        <v>263</v>
      </c>
    </row>
    <row r="265" spans="1:31" x14ac:dyDescent="0.25">
      <c r="A265">
        <v>1</v>
      </c>
      <c r="B265">
        <v>1</v>
      </c>
      <c r="C265">
        <v>1</v>
      </c>
      <c r="D265" t="s">
        <v>225</v>
      </c>
      <c r="E265">
        <v>72.665096915848096</v>
      </c>
      <c r="F265">
        <v>98.070126164152597</v>
      </c>
      <c r="G265">
        <v>104.702555733536</v>
      </c>
      <c r="H265">
        <f>(F265-G265)/E265</f>
        <v>-9.1273938257651815E-2</v>
      </c>
      <c r="I265" s="13">
        <f>RANK(H265,H:H,0)</f>
        <v>247</v>
      </c>
      <c r="J265">
        <f>(F265^2)*E265</f>
        <v>698874.71012825798</v>
      </c>
      <c r="K265" s="13">
        <f>RANK(J265,J:J,0)</f>
        <v>176</v>
      </c>
      <c r="L265">
        <f>N265*(0.98)</f>
        <v>0.289296</v>
      </c>
      <c r="M265" s="13">
        <f>RANK(L265,L:L,0)</f>
        <v>265</v>
      </c>
      <c r="N265">
        <v>0.29520000000000002</v>
      </c>
      <c r="O265" s="15">
        <f>(N265+L265)/2</f>
        <v>0.29224800000000001</v>
      </c>
      <c r="P265" s="13">
        <f t="shared" si="8"/>
        <v>265</v>
      </c>
      <c r="Q265" s="15">
        <f>1.01*L265</f>
        <v>0.29218896</v>
      </c>
      <c r="R265" s="13">
        <f>RANK(Q265,Q:Q,0)</f>
        <v>265</v>
      </c>
      <c r="S265" s="15">
        <f t="shared" si="9"/>
        <v>0.27763559999999998</v>
      </c>
      <c r="T265" s="13">
        <f>RANK(S265,S:S,0)</f>
        <v>265</v>
      </c>
      <c r="U265">
        <f>(((I265+K265+P265+R265+T265)/5))</f>
        <v>243.6</v>
      </c>
      <c r="V265">
        <f>IF(C265=1,(U265/L265),REF)</f>
        <v>842.04413472706153</v>
      </c>
      <c r="W265" s="13">
        <f>RANK(V265,V:V,1)</f>
        <v>260</v>
      </c>
      <c r="X265">
        <f>IF(A265=1,(U265/N265),REF)</f>
        <v>825.20325203252025</v>
      </c>
      <c r="Y265" s="13">
        <f>RANK(X265,X:X,1)</f>
        <v>260</v>
      </c>
      <c r="Z265" t="str">
        <f>D265</f>
        <v>North Dakota</v>
      </c>
      <c r="AA265">
        <f>(N265*(($AI$2)/((V265)))^(1/10))</f>
        <v>0.15671119436417499</v>
      </c>
      <c r="AB265">
        <f>(N265*(($AH$2)/((X265)))^(1/8))</f>
        <v>0.1337660606331488</v>
      </c>
      <c r="AC265">
        <f>((AA265+AB265)/2)^(1/2.5)</f>
        <v>0.46220310053835201</v>
      </c>
      <c r="AD265" t="str">
        <f>Z265</f>
        <v>North Dakota</v>
      </c>
      <c r="AE265" s="13">
        <f>RANK(AC265,AC:AC,0)</f>
        <v>264</v>
      </c>
    </row>
    <row r="266" spans="1:31" x14ac:dyDescent="0.25">
      <c r="A266">
        <v>1</v>
      </c>
      <c r="B266">
        <v>1</v>
      </c>
      <c r="C266">
        <v>1</v>
      </c>
      <c r="D266" t="s">
        <v>27</v>
      </c>
      <c r="E266">
        <v>73.816356047894999</v>
      </c>
      <c r="F266">
        <v>97.3964159507765</v>
      </c>
      <c r="G266">
        <v>103.00896498764401</v>
      </c>
      <c r="H266">
        <f>(F266-G266)/E266</f>
        <v>-7.603394880703486E-2</v>
      </c>
      <c r="I266" s="13">
        <f>RANK(H266,H:H,0)</f>
        <v>232</v>
      </c>
      <c r="J266">
        <f>(F266^2)*E266</f>
        <v>700226.51827797317</v>
      </c>
      <c r="K266" s="13">
        <f>RANK(J266,J:J,0)</f>
        <v>174</v>
      </c>
      <c r="L266">
        <f>N266*(0.98)</f>
        <v>0.28860999999999998</v>
      </c>
      <c r="M266" s="13">
        <f>RANK(L266,L:L,0)</f>
        <v>266</v>
      </c>
      <c r="N266">
        <v>0.29449999999999998</v>
      </c>
      <c r="O266" s="15">
        <f>(N266+L266)/2</f>
        <v>0.29155500000000001</v>
      </c>
      <c r="P266" s="13">
        <f t="shared" si="8"/>
        <v>266</v>
      </c>
      <c r="Q266" s="15">
        <f>1.01*L266</f>
        <v>0.29149609999999998</v>
      </c>
      <c r="R266" s="13">
        <f>RANK(Q266,Q:Q,0)</f>
        <v>266</v>
      </c>
      <c r="S266" s="15">
        <f t="shared" si="9"/>
        <v>0.27697725000000001</v>
      </c>
      <c r="T266" s="13">
        <f>RANK(S266,S:S,0)</f>
        <v>266</v>
      </c>
      <c r="U266">
        <f>(((I266+K266+P266+R266+T266)/5))</f>
        <v>240.8</v>
      </c>
      <c r="V266">
        <f>IF(C266=1,(U266/L266),REF)</f>
        <v>834.34392432694654</v>
      </c>
      <c r="W266" s="13">
        <f>RANK(V266,V:V,1)</f>
        <v>258</v>
      </c>
      <c r="X266">
        <f>IF(A266=1,(U266/N266),REF)</f>
        <v>817.65704584040759</v>
      </c>
      <c r="Y266" s="13">
        <f>RANK(X266,X:X,1)</f>
        <v>258</v>
      </c>
      <c r="Z266" t="str">
        <f>D266</f>
        <v>Albany</v>
      </c>
      <c r="AA266">
        <f>(N266*(($AI$2)/((V266)))^(1/10))</f>
        <v>0.15648328022362554</v>
      </c>
      <c r="AB266">
        <f>(N266*(($AH$2)/((X266)))^(1/8))</f>
        <v>0.13360219759457506</v>
      </c>
      <c r="AC266">
        <f>((AA266+AB266)/2)^(1/2.5)</f>
        <v>0.46195364355603474</v>
      </c>
      <c r="AD266" t="str">
        <f>Z266</f>
        <v>Albany</v>
      </c>
      <c r="AE266" s="13">
        <f>RANK(AC266,AC:AC,0)</f>
        <v>265</v>
      </c>
    </row>
    <row r="267" spans="1:31" x14ac:dyDescent="0.25">
      <c r="A267">
        <v>1</v>
      </c>
      <c r="B267">
        <v>1</v>
      </c>
      <c r="C267">
        <v>1</v>
      </c>
      <c r="D267" t="s">
        <v>47</v>
      </c>
      <c r="E267">
        <v>69.486079428813895</v>
      </c>
      <c r="F267">
        <v>96.407520472673994</v>
      </c>
      <c r="G267">
        <v>101.759686060329</v>
      </c>
      <c r="H267">
        <f>(F267-G267)/E267</f>
        <v>-7.7025004600210875E-2</v>
      </c>
      <c r="I267" s="13">
        <f>RANK(H267,H:H,0)</f>
        <v>233</v>
      </c>
      <c r="J267">
        <f>(F267^2)*E267</f>
        <v>645832.11176030023</v>
      </c>
      <c r="K267" s="13">
        <f>RANK(J267,J:J,0)</f>
        <v>274</v>
      </c>
      <c r="L267">
        <f>N267*(0.98)</f>
        <v>0.29047200000000001</v>
      </c>
      <c r="M267" s="13">
        <f>RANK(L267,L:L,0)</f>
        <v>264</v>
      </c>
      <c r="N267">
        <v>0.2964</v>
      </c>
      <c r="O267" s="15">
        <f>(N267+L267)/2</f>
        <v>0.29343600000000003</v>
      </c>
      <c r="P267" s="13">
        <f t="shared" si="8"/>
        <v>264</v>
      </c>
      <c r="Q267" s="15">
        <f>1.01*L267</f>
        <v>0.29337672000000004</v>
      </c>
      <c r="R267" s="13">
        <f>RANK(Q267,Q:Q,0)</f>
        <v>264</v>
      </c>
      <c r="S267" s="15">
        <f t="shared" si="9"/>
        <v>0.27876420000000002</v>
      </c>
      <c r="T267" s="13">
        <f>RANK(S267,S:S,0)</f>
        <v>264</v>
      </c>
      <c r="U267">
        <f>(((I267+K267+P267+R267+T267)/5))</f>
        <v>259.8</v>
      </c>
      <c r="V267">
        <f>IF(C267=1,(U267/L267),REF)</f>
        <v>894.4063455341651</v>
      </c>
      <c r="W267" s="13">
        <f>RANK(V267,V:V,1)</f>
        <v>265</v>
      </c>
      <c r="X267">
        <f>IF(A267=1,(U267/N267),REF)</f>
        <v>876.51821862348186</v>
      </c>
      <c r="Y267" s="13">
        <f>RANK(X267,X:X,1)</f>
        <v>265</v>
      </c>
      <c r="Z267" t="str">
        <f>D267</f>
        <v>Boston University</v>
      </c>
      <c r="AA267">
        <f>(N267*(($AI$2)/((V267)))^(1/10))</f>
        <v>0.15640184253000877</v>
      </c>
      <c r="AB267">
        <f>(N267*(($AH$2)/((X267)))^(1/8))</f>
        <v>0.13330080788244578</v>
      </c>
      <c r="AC267">
        <f>((AA267+AB267)/2)^(1/2.5)</f>
        <v>0.46170968983318139</v>
      </c>
      <c r="AD267" t="str">
        <f>Z267</f>
        <v>Boston University</v>
      </c>
      <c r="AE267" s="13">
        <f>RANK(AC267,AC:AC,0)</f>
        <v>266</v>
      </c>
    </row>
    <row r="268" spans="1:31" x14ac:dyDescent="0.25">
      <c r="A268">
        <v>1</v>
      </c>
      <c r="B268">
        <v>1</v>
      </c>
      <c r="C268">
        <v>1</v>
      </c>
      <c r="D268" t="s">
        <v>43</v>
      </c>
      <c r="E268">
        <v>72.383124009485499</v>
      </c>
      <c r="F268">
        <v>94.6479436073259</v>
      </c>
      <c r="G268">
        <v>105.18623324833</v>
      </c>
      <c r="H268">
        <f>(F268-G268)/E268</f>
        <v>-0.14559042297791819</v>
      </c>
      <c r="I268" s="13">
        <f>RANK(H268,H:H,0)</f>
        <v>302</v>
      </c>
      <c r="J268">
        <f>(F268^2)*E268</f>
        <v>648424.90672751644</v>
      </c>
      <c r="K268" s="13">
        <f>RANK(J268,J:J,0)</f>
        <v>268</v>
      </c>
      <c r="L268">
        <f>N268*(0.98)</f>
        <v>0.28860999999999998</v>
      </c>
      <c r="M268" s="13">
        <f>RANK(L268,L:L,0)</f>
        <v>266</v>
      </c>
      <c r="N268">
        <v>0.29449999999999998</v>
      </c>
      <c r="O268" s="15">
        <f>(N268+L268)/2</f>
        <v>0.29155500000000001</v>
      </c>
      <c r="P268" s="13">
        <f t="shared" si="8"/>
        <v>266</v>
      </c>
      <c r="Q268" s="15">
        <f>1.01*L268</f>
        <v>0.29149609999999998</v>
      </c>
      <c r="R268" s="13">
        <f>RANK(Q268,Q:Q,0)</f>
        <v>266</v>
      </c>
      <c r="S268" s="15">
        <f t="shared" si="9"/>
        <v>0.27697725000000001</v>
      </c>
      <c r="T268" s="13">
        <f>RANK(S268,S:S,0)</f>
        <v>266</v>
      </c>
      <c r="U268">
        <f>(((I268+K268+P268+R268+T268)/5))</f>
        <v>273.60000000000002</v>
      </c>
      <c r="V268">
        <f>IF(C268=1,(U268/L268),REF)</f>
        <v>947.99210006583291</v>
      </c>
      <c r="W268" s="13">
        <f>RANK(V268,V:V,1)</f>
        <v>272</v>
      </c>
      <c r="X268">
        <f>IF(A268=1,(U268/N268),REF)</f>
        <v>929.03225806451621</v>
      </c>
      <c r="Y268" s="13">
        <f>RANK(X268,X:X,1)</f>
        <v>272</v>
      </c>
      <c r="Z268" t="str">
        <f>D268</f>
        <v>Bethune Cookman</v>
      </c>
      <c r="AA268">
        <f>(N268*(($AI$2)/((V268)))^(1/10))</f>
        <v>0.15449768639093417</v>
      </c>
      <c r="AB268">
        <f>(N268*(($AH$2)/((X268)))^(1/8))</f>
        <v>0.13148649556081027</v>
      </c>
      <c r="AC268">
        <f>((AA268+AB268)/2)^(1/2.5)</f>
        <v>0.45932999529274204</v>
      </c>
      <c r="AD268" t="str">
        <f>Z268</f>
        <v>Bethune Cookman</v>
      </c>
      <c r="AE268" s="13">
        <f>RANK(AC268,AC:AC,0)</f>
        <v>267</v>
      </c>
    </row>
    <row r="269" spans="1:31" x14ac:dyDescent="0.25">
      <c r="A269">
        <v>1</v>
      </c>
      <c r="B269">
        <v>1</v>
      </c>
      <c r="C269">
        <v>1</v>
      </c>
      <c r="D269" t="s">
        <v>230</v>
      </c>
      <c r="E269">
        <v>70.905776713432999</v>
      </c>
      <c r="F269">
        <v>97.479661089082796</v>
      </c>
      <c r="G269">
        <v>106.08239717027701</v>
      </c>
      <c r="H269">
        <f>(F269-G269)/E269</f>
        <v>-0.12132630767112706</v>
      </c>
      <c r="I269" s="13">
        <f>RANK(H269,H:H,0)</f>
        <v>280</v>
      </c>
      <c r="J269">
        <f>(F269^2)*E269</f>
        <v>673766.85068991967</v>
      </c>
      <c r="K269" s="13">
        <f>RANK(J269,J:J,0)</f>
        <v>223</v>
      </c>
      <c r="L269">
        <f>N269*(0.98)</f>
        <v>0.28419999999999995</v>
      </c>
      <c r="M269" s="13">
        <f>RANK(L269,L:L,0)</f>
        <v>268</v>
      </c>
      <c r="N269">
        <v>0.28999999999999998</v>
      </c>
      <c r="O269" s="15">
        <f>(N269+L269)/2</f>
        <v>0.28709999999999997</v>
      </c>
      <c r="P269" s="13">
        <f t="shared" si="8"/>
        <v>268</v>
      </c>
      <c r="Q269" s="15">
        <f>1.01*L269</f>
        <v>0.28704199999999996</v>
      </c>
      <c r="R269" s="13">
        <f>RANK(Q269,Q:Q,0)</f>
        <v>268</v>
      </c>
      <c r="S269" s="15">
        <f t="shared" si="9"/>
        <v>0.27274499999999996</v>
      </c>
      <c r="T269" s="13">
        <f>RANK(S269,S:S,0)</f>
        <v>268</v>
      </c>
      <c r="U269">
        <f>(((I269+K269+P269+R269+T269)/5))</f>
        <v>261.39999999999998</v>
      </c>
      <c r="V269">
        <f>IF(C269=1,(U269/L269),REF)</f>
        <v>919.77480647431389</v>
      </c>
      <c r="W269" s="13">
        <f>RANK(V269,V:V,1)</f>
        <v>267</v>
      </c>
      <c r="X269">
        <f>IF(A269=1,(U269/N269),REF)</f>
        <v>901.37931034482756</v>
      </c>
      <c r="Y269" s="13">
        <f>RANK(X269,X:X,1)</f>
        <v>267</v>
      </c>
      <c r="Z269" t="str">
        <f>D269</f>
        <v>Northern Arizona</v>
      </c>
      <c r="AA269">
        <f>(N269*(($AI$2)/((V269)))^(1/10))</f>
        <v>0.15259735285442494</v>
      </c>
      <c r="AB269">
        <f>(N269*(($AH$2)/((X269)))^(1/8))</f>
        <v>0.12996734595398493</v>
      </c>
      <c r="AC269">
        <f>((AA269+AB269)/2)^(1/2.5)</f>
        <v>0.45712519993462186</v>
      </c>
      <c r="AD269" t="str">
        <f>Z269</f>
        <v>Northern Arizona</v>
      </c>
      <c r="AE269" s="13">
        <f>RANK(AC269,AC:AC,0)</f>
        <v>268</v>
      </c>
    </row>
    <row r="270" spans="1:31" x14ac:dyDescent="0.25">
      <c r="A270">
        <v>1</v>
      </c>
      <c r="B270">
        <v>1</v>
      </c>
      <c r="C270">
        <v>1</v>
      </c>
      <c r="D270" t="s">
        <v>167</v>
      </c>
      <c r="E270">
        <v>70.475740161332496</v>
      </c>
      <c r="F270">
        <v>97.054421255491704</v>
      </c>
      <c r="G270">
        <v>105.12031880702</v>
      </c>
      <c r="H270">
        <f>(F270-G270)/E270</f>
        <v>-0.11444927762466782</v>
      </c>
      <c r="I270" s="13">
        <f>RANK(H270,H:H,0)</f>
        <v>274</v>
      </c>
      <c r="J270">
        <f>(F270^2)*E270</f>
        <v>663850.51128676732</v>
      </c>
      <c r="K270" s="13">
        <f>RANK(J270,J:J,0)</f>
        <v>240</v>
      </c>
      <c r="L270">
        <f>N270*(0.98)</f>
        <v>0.28331800000000001</v>
      </c>
      <c r="M270" s="13">
        <f>RANK(L270,L:L,0)</f>
        <v>270</v>
      </c>
      <c r="N270">
        <v>0.28910000000000002</v>
      </c>
      <c r="O270" s="15">
        <f>(N270+L270)/2</f>
        <v>0.28620900000000005</v>
      </c>
      <c r="P270" s="13">
        <f t="shared" si="8"/>
        <v>270</v>
      </c>
      <c r="Q270" s="15">
        <f>1.01*L270</f>
        <v>0.28615118</v>
      </c>
      <c r="R270" s="13">
        <f>RANK(Q270,Q:Q,0)</f>
        <v>270</v>
      </c>
      <c r="S270" s="15">
        <f t="shared" si="9"/>
        <v>0.27189855000000002</v>
      </c>
      <c r="T270" s="13">
        <f>RANK(S270,S:S,0)</f>
        <v>270</v>
      </c>
      <c r="U270">
        <f>(((I270+K270+P270+R270+T270)/5))</f>
        <v>264.8</v>
      </c>
      <c r="V270">
        <f>IF(C270=1,(U270/L270),REF)</f>
        <v>934.63881574767572</v>
      </c>
      <c r="W270" s="13">
        <f>RANK(V270,V:V,1)</f>
        <v>269</v>
      </c>
      <c r="X270">
        <f>IF(A270=1,(U270/N270),REF)</f>
        <v>915.94603943272216</v>
      </c>
      <c r="Y270" s="13">
        <f>RANK(X270,X:X,1)</f>
        <v>269</v>
      </c>
      <c r="Z270" t="str">
        <f>D270</f>
        <v>Long Beach St.</v>
      </c>
      <c r="AA270">
        <f>(N270*(($AI$2)/((V270)))^(1/10))</f>
        <v>0.1518800961003377</v>
      </c>
      <c r="AB270">
        <f>(N270*(($AH$2)/((X270)))^(1/8))</f>
        <v>0.1293046241214518</v>
      </c>
      <c r="AC270">
        <f>((AA270+AB270)/2)^(1/2.5)</f>
        <v>0.45623089198790379</v>
      </c>
      <c r="AD270" t="str">
        <f>Z270</f>
        <v>Long Beach St.</v>
      </c>
      <c r="AE270" s="13">
        <f>RANK(AC270,AC:AC,0)</f>
        <v>269</v>
      </c>
    </row>
    <row r="271" spans="1:31" x14ac:dyDescent="0.25">
      <c r="A271">
        <v>1</v>
      </c>
      <c r="B271">
        <v>1</v>
      </c>
      <c r="C271">
        <v>1</v>
      </c>
      <c r="D271" t="s">
        <v>252</v>
      </c>
      <c r="E271">
        <v>69.9251041277452</v>
      </c>
      <c r="F271">
        <v>98.607830926674197</v>
      </c>
      <c r="G271">
        <v>106.743679940392</v>
      </c>
      <c r="H271">
        <f>(F271-G271)/E271</f>
        <v>-0.11635090308703055</v>
      </c>
      <c r="I271" s="13">
        <f>RANK(H271,H:H,0)</f>
        <v>275</v>
      </c>
      <c r="J271">
        <f>(F271^2)*E271</f>
        <v>679917.0520670251</v>
      </c>
      <c r="K271" s="13">
        <f>RANK(J271,J:J,0)</f>
        <v>214</v>
      </c>
      <c r="L271">
        <f>N271*(0.98)</f>
        <v>0.28253400000000001</v>
      </c>
      <c r="M271" s="13">
        <f>RANK(L271,L:L,0)</f>
        <v>272</v>
      </c>
      <c r="N271">
        <v>0.2883</v>
      </c>
      <c r="O271" s="15">
        <f>(N271+L271)/2</f>
        <v>0.28541700000000003</v>
      </c>
      <c r="P271" s="13">
        <f t="shared" si="8"/>
        <v>272</v>
      </c>
      <c r="Q271" s="15">
        <f>1.01*L271</f>
        <v>0.28535934000000002</v>
      </c>
      <c r="R271" s="13">
        <f>RANK(Q271,Q:Q,0)</f>
        <v>272</v>
      </c>
      <c r="S271" s="15">
        <f t="shared" si="9"/>
        <v>0.27114615000000003</v>
      </c>
      <c r="T271" s="13">
        <f>RANK(S271,S:S,0)</f>
        <v>272</v>
      </c>
      <c r="U271">
        <f>(((I271+K271+P271+R271+T271)/5))</f>
        <v>261</v>
      </c>
      <c r="V271">
        <f>IF(C271=1,(U271/L271),REF)</f>
        <v>923.78262439210857</v>
      </c>
      <c r="W271" s="13">
        <f>RANK(V271,V:V,1)</f>
        <v>268</v>
      </c>
      <c r="X271">
        <f>IF(A271=1,(U271/N271),REF)</f>
        <v>905.30697190426633</v>
      </c>
      <c r="Y271" s="13">
        <f>RANK(X271,X:X,1)</f>
        <v>268</v>
      </c>
      <c r="Z271" t="str">
        <f>D271</f>
        <v>Portland</v>
      </c>
      <c r="AA271">
        <f>(N271*(($AI$2)/((V271)))^(1/10))</f>
        <v>0.15163687174640036</v>
      </c>
      <c r="AB271">
        <f>(N271*(($AH$2)/((X271)))^(1/8))</f>
        <v>0.12913526553556631</v>
      </c>
      <c r="AC271">
        <f>((AA271+AB271)/2)^(1/2.5)</f>
        <v>0.45596300260067013</v>
      </c>
      <c r="AD271" t="str">
        <f>Z271</f>
        <v>Portland</v>
      </c>
      <c r="AE271" s="13">
        <f>RANK(AC271,AC:AC,0)</f>
        <v>270</v>
      </c>
    </row>
    <row r="272" spans="1:31" x14ac:dyDescent="0.25">
      <c r="A272">
        <v>1</v>
      </c>
      <c r="B272">
        <v>1</v>
      </c>
      <c r="C272">
        <v>1</v>
      </c>
      <c r="D272" t="s">
        <v>66</v>
      </c>
      <c r="E272">
        <v>70.869443022331097</v>
      </c>
      <c r="F272">
        <v>93.865429653627402</v>
      </c>
      <c r="G272">
        <v>101.82090334415599</v>
      </c>
      <c r="H272">
        <f>(F272-G272)/E272</f>
        <v>-0.11225534378789752</v>
      </c>
      <c r="I272" s="13">
        <f>RANK(H272,H:H,0)</f>
        <v>271</v>
      </c>
      <c r="J272">
        <f>(F272^2)*E272</f>
        <v>624410.73993967206</v>
      </c>
      <c r="K272" s="13">
        <f>RANK(J272,J:J,0)</f>
        <v>302</v>
      </c>
      <c r="L272">
        <f>N272*(0.98)</f>
        <v>0.28370999999999996</v>
      </c>
      <c r="M272" s="13">
        <f>RANK(L272,L:L,0)</f>
        <v>269</v>
      </c>
      <c r="N272">
        <v>0.28949999999999998</v>
      </c>
      <c r="O272" s="15">
        <f>(N272+L272)/2</f>
        <v>0.286605</v>
      </c>
      <c r="P272" s="13">
        <f t="shared" si="8"/>
        <v>269</v>
      </c>
      <c r="Q272" s="15">
        <f>1.01*L272</f>
        <v>0.28654709999999994</v>
      </c>
      <c r="R272" s="13">
        <f>RANK(Q272,Q:Q,0)</f>
        <v>269</v>
      </c>
      <c r="S272" s="15">
        <f t="shared" si="9"/>
        <v>0.27227475000000001</v>
      </c>
      <c r="T272" s="13">
        <f>RANK(S272,S:S,0)</f>
        <v>269</v>
      </c>
      <c r="U272">
        <f>(((I272+K272+P272+R272+T272)/5))</f>
        <v>276</v>
      </c>
      <c r="V272">
        <f>IF(C272=1,(U272/L272),REF)</f>
        <v>972.82436290578426</v>
      </c>
      <c r="W272" s="13">
        <f>RANK(V272,V:V,1)</f>
        <v>275</v>
      </c>
      <c r="X272">
        <f>IF(A272=1,(U272/N272),REF)</f>
        <v>953.36787564766848</v>
      </c>
      <c r="Y272" s="13">
        <f>RANK(X272,X:X,1)</f>
        <v>275</v>
      </c>
      <c r="Z272" t="str">
        <f>D272</f>
        <v>Central Michigan</v>
      </c>
      <c r="AA272">
        <f>(N272*(($AI$2)/((V272)))^(1/10))</f>
        <v>0.15148243486255336</v>
      </c>
      <c r="AB272">
        <f>(N272*(($AH$2)/((X272)))^(1/8))</f>
        <v>0.12883702991041676</v>
      </c>
      <c r="AC272">
        <f>((AA272+AB272)/2)^(1/2.5)</f>
        <v>0.45566881125354974</v>
      </c>
      <c r="AD272" t="str">
        <f>Z272</f>
        <v>Central Michigan</v>
      </c>
      <c r="AE272" s="13">
        <f>RANK(AC272,AC:AC,0)</f>
        <v>271</v>
      </c>
    </row>
    <row r="273" spans="1:31" x14ac:dyDescent="0.25">
      <c r="A273">
        <v>1</v>
      </c>
      <c r="B273">
        <v>1</v>
      </c>
      <c r="C273">
        <v>1</v>
      </c>
      <c r="D273" t="s">
        <v>26</v>
      </c>
      <c r="E273">
        <v>70.893379325696401</v>
      </c>
      <c r="F273">
        <v>93.637457097975002</v>
      </c>
      <c r="G273">
        <v>102.33574584342</v>
      </c>
      <c r="H273">
        <f>(F273-G273)/E273</f>
        <v>-0.12269536066948594</v>
      </c>
      <c r="I273" s="13">
        <f>RANK(H273,H:H,0)</f>
        <v>283</v>
      </c>
      <c r="J273">
        <f>(F273^2)*E273</f>
        <v>621591.26216285815</v>
      </c>
      <c r="K273" s="13">
        <f>RANK(J273,J:J,0)</f>
        <v>308</v>
      </c>
      <c r="L273">
        <f>N273*(0.98)</f>
        <v>0.28272999999999998</v>
      </c>
      <c r="M273" s="13">
        <f>RANK(L273,L:L,0)</f>
        <v>271</v>
      </c>
      <c r="N273">
        <v>0.28849999999999998</v>
      </c>
      <c r="O273" s="15">
        <f>(N273+L273)/2</f>
        <v>0.28561499999999995</v>
      </c>
      <c r="P273" s="13">
        <f t="shared" si="8"/>
        <v>271</v>
      </c>
      <c r="Q273" s="15">
        <f>1.01*L273</f>
        <v>0.28555729999999996</v>
      </c>
      <c r="R273" s="13">
        <f>RANK(Q273,Q:Q,0)</f>
        <v>271</v>
      </c>
      <c r="S273" s="15">
        <f t="shared" si="9"/>
        <v>0.27133424999999994</v>
      </c>
      <c r="T273" s="13">
        <f>RANK(S273,S:S,0)</f>
        <v>271</v>
      </c>
      <c r="U273">
        <f>(((I273+K273+P273+R273+T273)/5))</f>
        <v>280.8</v>
      </c>
      <c r="V273">
        <f>IF(C273=1,(U273/L273),REF)</f>
        <v>993.17369928907453</v>
      </c>
      <c r="W273" s="13">
        <f>RANK(V273,V:V,1)</f>
        <v>279</v>
      </c>
      <c r="X273">
        <f>IF(A273=1,(U273/N273),REF)</f>
        <v>973.31022530329301</v>
      </c>
      <c r="Y273" s="13">
        <f>RANK(X273,X:X,1)</f>
        <v>279</v>
      </c>
      <c r="Z273" t="str">
        <f>D273</f>
        <v>Alabama St.</v>
      </c>
      <c r="AA273">
        <f>(N273*(($AI$2)/((V273)))^(1/10))</f>
        <v>0.15064698677933938</v>
      </c>
      <c r="AB273">
        <f>(N273*(($AH$2)/((X273)))^(1/8))</f>
        <v>0.12806017983628878</v>
      </c>
      <c r="AC273">
        <f>((AA273+AB273)/2)^(1/2.5)</f>
        <v>0.45461865861593959</v>
      </c>
      <c r="AD273" t="str">
        <f>Z273</f>
        <v>Alabama St.</v>
      </c>
      <c r="AE273" s="13">
        <f>RANK(AC273,AC:AC,0)</f>
        <v>272</v>
      </c>
    </row>
    <row r="274" spans="1:31" x14ac:dyDescent="0.25">
      <c r="A274">
        <v>1</v>
      </c>
      <c r="B274">
        <v>1</v>
      </c>
      <c r="C274">
        <v>1</v>
      </c>
      <c r="D274" t="s">
        <v>124</v>
      </c>
      <c r="E274">
        <v>70.900945694078501</v>
      </c>
      <c r="F274">
        <v>95.062328395882503</v>
      </c>
      <c r="G274">
        <v>102.165822137006</v>
      </c>
      <c r="H274">
        <f>(F274-G274)/E274</f>
        <v>-0.10018898438637849</v>
      </c>
      <c r="I274" s="13">
        <f>RANK(H274,H:H,0)</f>
        <v>256</v>
      </c>
      <c r="J274">
        <f>(F274^2)*E274</f>
        <v>640720.94734732003</v>
      </c>
      <c r="K274" s="13">
        <f>RANK(J274,J:J,0)</f>
        <v>280</v>
      </c>
      <c r="L274">
        <f>N274*(0.98)</f>
        <v>0.28125999999999995</v>
      </c>
      <c r="M274" s="13">
        <f>RANK(L274,L:L,0)</f>
        <v>273</v>
      </c>
      <c r="N274">
        <v>0.28699999999999998</v>
      </c>
      <c r="O274" s="15">
        <f>(N274+L274)/2</f>
        <v>0.28412999999999999</v>
      </c>
      <c r="P274" s="13">
        <f t="shared" si="8"/>
        <v>273</v>
      </c>
      <c r="Q274" s="15">
        <f>1.01*L274</f>
        <v>0.28407259999999995</v>
      </c>
      <c r="R274" s="13">
        <f>RANK(Q274,Q:Q,0)</f>
        <v>273</v>
      </c>
      <c r="S274" s="15">
        <f t="shared" si="9"/>
        <v>0.26992349999999998</v>
      </c>
      <c r="T274" s="13">
        <f>RANK(S274,S:S,0)</f>
        <v>273</v>
      </c>
      <c r="U274">
        <f>(((I274+K274+P274+R274+T274)/5))</f>
        <v>271</v>
      </c>
      <c r="V274">
        <f>IF(C274=1,(U274/L274),REF)</f>
        <v>963.52129702055049</v>
      </c>
      <c r="W274" s="13">
        <f>RANK(V274,V:V,1)</f>
        <v>273</v>
      </c>
      <c r="X274">
        <f>IF(A274=1,(U274/N274),REF)</f>
        <v>944.2508710801394</v>
      </c>
      <c r="Y274" s="13">
        <f>RANK(X274,X:X,1)</f>
        <v>273</v>
      </c>
      <c r="Z274" t="str">
        <f>D274</f>
        <v>Grambling St.</v>
      </c>
      <c r="AA274">
        <f>(N274*(($AI$2)/((V274)))^(1/10))</f>
        <v>0.15031866767857982</v>
      </c>
      <c r="AB274">
        <f>(N274*(($AH$2)/((X274)))^(1/8))</f>
        <v>0.12787795223017726</v>
      </c>
      <c r="AC274">
        <f>((AA274+AB274)/2)^(1/2.5)</f>
        <v>0.45428536006489523</v>
      </c>
      <c r="AD274" t="str">
        <f>Z274</f>
        <v>Grambling St.</v>
      </c>
      <c r="AE274" s="13">
        <f>RANK(AC274,AC:AC,0)</f>
        <v>273</v>
      </c>
    </row>
    <row r="275" spans="1:31" x14ac:dyDescent="0.25">
      <c r="A275">
        <v>1</v>
      </c>
      <c r="B275">
        <v>1</v>
      </c>
      <c r="C275">
        <v>1</v>
      </c>
      <c r="D275" t="s">
        <v>99</v>
      </c>
      <c r="E275">
        <v>69.801807880385098</v>
      </c>
      <c r="F275">
        <v>97.001932294329706</v>
      </c>
      <c r="G275">
        <v>105.97702130671</v>
      </c>
      <c r="H275">
        <f>(F275-G275)/E275</f>
        <v>-0.12857960681706598</v>
      </c>
      <c r="I275" s="13">
        <f>RANK(H275,H:H,0)</f>
        <v>287</v>
      </c>
      <c r="J275">
        <f>(F275^2)*E275</f>
        <v>656791.37686885532</v>
      </c>
      <c r="K275" s="13">
        <f>RANK(J275,J:J,0)</f>
        <v>254</v>
      </c>
      <c r="L275">
        <f>N275*(0.98)</f>
        <v>0.280476</v>
      </c>
      <c r="M275" s="13">
        <f>RANK(L275,L:L,0)</f>
        <v>275</v>
      </c>
      <c r="N275">
        <v>0.28620000000000001</v>
      </c>
      <c r="O275" s="15">
        <f>(N275+L275)/2</f>
        <v>0.28333799999999998</v>
      </c>
      <c r="P275" s="13">
        <f t="shared" si="8"/>
        <v>275</v>
      </c>
      <c r="Q275" s="15">
        <f>1.01*L275</f>
        <v>0.28328076000000002</v>
      </c>
      <c r="R275" s="13">
        <f>RANK(Q275,Q:Q,0)</f>
        <v>275</v>
      </c>
      <c r="S275" s="15">
        <f t="shared" si="9"/>
        <v>0.26917109999999994</v>
      </c>
      <c r="T275" s="13">
        <f>RANK(S275,S:S,0)</f>
        <v>275</v>
      </c>
      <c r="U275">
        <f>(((I275+K275+P275+R275+T275)/5))</f>
        <v>273.2</v>
      </c>
      <c r="V275">
        <f>IF(C275=1,(U275/L275),REF)</f>
        <v>974.05838645730819</v>
      </c>
      <c r="W275" s="13">
        <f>RANK(V275,V:V,1)</f>
        <v>276</v>
      </c>
      <c r="X275">
        <f>IF(A275=1,(U275/N275),REF)</f>
        <v>954.57721872816205</v>
      </c>
      <c r="Y275" s="13">
        <f>RANK(X275,X:X,1)</f>
        <v>276</v>
      </c>
      <c r="Z275" t="str">
        <f>D275</f>
        <v>Eastern Kentucky</v>
      </c>
      <c r="AA275">
        <f>(N275*(($AI$2)/((V275)))^(1/10))</f>
        <v>0.14973670887766821</v>
      </c>
      <c r="AB275">
        <f>(N275*(($AH$2)/((X275)))^(1/8))</f>
        <v>0.12734823988932056</v>
      </c>
      <c r="AC275">
        <f>((AA275+AB275)/2)^(1/2.5)</f>
        <v>0.45355835967158986</v>
      </c>
      <c r="AD275" t="str">
        <f>Z275</f>
        <v>Eastern Kentucky</v>
      </c>
      <c r="AE275" s="13">
        <f>RANK(AC275,AC:AC,0)</f>
        <v>274</v>
      </c>
    </row>
    <row r="276" spans="1:31" x14ac:dyDescent="0.25">
      <c r="A276">
        <v>1</v>
      </c>
      <c r="B276">
        <v>1</v>
      </c>
      <c r="C276">
        <v>1</v>
      </c>
      <c r="D276" t="s">
        <v>58</v>
      </c>
      <c r="E276">
        <v>70.309533690115899</v>
      </c>
      <c r="F276">
        <v>92.333649849941295</v>
      </c>
      <c r="G276">
        <v>101.83336280111401</v>
      </c>
      <c r="H276">
        <f>(F276-G276)/E276</f>
        <v>-0.13511272870962276</v>
      </c>
      <c r="I276" s="13">
        <f>RANK(H276,H:H,0)</f>
        <v>293</v>
      </c>
      <c r="J276">
        <f>(F276^2)*E276</f>
        <v>599424.13299387239</v>
      </c>
      <c r="K276" s="13">
        <f>RANK(J276,J:J,0)</f>
        <v>330</v>
      </c>
      <c r="L276">
        <f>N276*(0.98)</f>
        <v>0.28086800000000001</v>
      </c>
      <c r="M276" s="13">
        <f>RANK(L276,L:L,0)</f>
        <v>274</v>
      </c>
      <c r="N276">
        <v>0.28660000000000002</v>
      </c>
      <c r="O276" s="15">
        <f>(N276+L276)/2</f>
        <v>0.28373400000000004</v>
      </c>
      <c r="P276" s="13">
        <f t="shared" si="8"/>
        <v>274</v>
      </c>
      <c r="Q276" s="15">
        <f>1.01*L276</f>
        <v>0.28367668000000001</v>
      </c>
      <c r="R276" s="13">
        <f>RANK(Q276,Q:Q,0)</f>
        <v>274</v>
      </c>
      <c r="S276" s="15">
        <f t="shared" si="9"/>
        <v>0.26954730000000005</v>
      </c>
      <c r="T276" s="13">
        <f>RANK(S276,S:S,0)</f>
        <v>274</v>
      </c>
      <c r="U276">
        <f>(((I276+K276+P276+R276+T276)/5))</f>
        <v>289</v>
      </c>
      <c r="V276">
        <f>IF(C276=1,(U276/L276),REF)</f>
        <v>1028.9531025250296</v>
      </c>
      <c r="W276" s="13">
        <f>RANK(V276,V:V,1)</f>
        <v>282</v>
      </c>
      <c r="X276">
        <f>IF(A276=1,(U276/N276),REF)</f>
        <v>1008.3740404745289</v>
      </c>
      <c r="Y276" s="13">
        <f>RANK(X276,X:X,1)</f>
        <v>282</v>
      </c>
      <c r="Z276" t="str">
        <f>D276</f>
        <v>Cal St. Bakersfield</v>
      </c>
      <c r="AA276">
        <f>(N276*(($AI$2)/((V276)))^(1/10))</f>
        <v>0.14912614145005246</v>
      </c>
      <c r="AB276">
        <f>(N276*(($AH$2)/((X276)))^(1/8))</f>
        <v>0.12665524507598408</v>
      </c>
      <c r="AC276">
        <f>((AA276+AB276)/2)^(1/2.5)</f>
        <v>0.45270363535169539</v>
      </c>
      <c r="AD276" t="str">
        <f>Z276</f>
        <v>Cal St. Bakersfield</v>
      </c>
      <c r="AE276" s="13">
        <f>RANK(AC276,AC:AC,0)</f>
        <v>275</v>
      </c>
    </row>
    <row r="277" spans="1:31" x14ac:dyDescent="0.25">
      <c r="A277">
        <v>1</v>
      </c>
      <c r="B277">
        <v>1</v>
      </c>
      <c r="C277">
        <v>1</v>
      </c>
      <c r="D277" t="s">
        <v>159</v>
      </c>
      <c r="E277">
        <v>71.370342186023393</v>
      </c>
      <c r="F277">
        <v>96.1091380383005</v>
      </c>
      <c r="G277">
        <v>104.667112017422</v>
      </c>
      <c r="H277">
        <f>(F277-G277)/E277</f>
        <v>-0.11990938696658547</v>
      </c>
      <c r="I277" s="13">
        <f>RANK(H277,H:H,0)</f>
        <v>279</v>
      </c>
      <c r="J277">
        <f>(F277^2)*E277</f>
        <v>659245.4537611797</v>
      </c>
      <c r="K277" s="13">
        <f>RANK(J277,J:J,0)</f>
        <v>252</v>
      </c>
      <c r="L277">
        <f>N277*(0.98)</f>
        <v>0.27782999999999997</v>
      </c>
      <c r="M277" s="13">
        <f>RANK(L277,L:L,0)</f>
        <v>276</v>
      </c>
      <c r="N277">
        <v>0.28349999999999997</v>
      </c>
      <c r="O277" s="15">
        <f>(N277+L277)/2</f>
        <v>0.28066499999999994</v>
      </c>
      <c r="P277" s="13">
        <f t="shared" si="8"/>
        <v>276</v>
      </c>
      <c r="Q277" s="15">
        <f>1.01*L277</f>
        <v>0.28060829999999998</v>
      </c>
      <c r="R277" s="13">
        <f>RANK(Q277,Q:Q,0)</f>
        <v>276</v>
      </c>
      <c r="S277" s="15">
        <f t="shared" si="9"/>
        <v>0.26663174999999995</v>
      </c>
      <c r="T277" s="13">
        <f>RANK(S277,S:S,0)</f>
        <v>276</v>
      </c>
      <c r="U277">
        <f>(((I277+K277+P277+R277+T277)/5))</f>
        <v>271.8</v>
      </c>
      <c r="V277">
        <f>IF(C277=1,(U277/L277),REF)</f>
        <v>978.29608033689681</v>
      </c>
      <c r="W277" s="13">
        <f>RANK(V277,V:V,1)</f>
        <v>277</v>
      </c>
      <c r="X277">
        <f>IF(A277=1,(U277/N277),REF)</f>
        <v>958.73015873015891</v>
      </c>
      <c r="Y277" s="13">
        <f>RANK(X277,X:X,1)</f>
        <v>277</v>
      </c>
      <c r="Z277" t="str">
        <f>D277</f>
        <v>Lamar</v>
      </c>
      <c r="AA277">
        <f>(N277*(($AI$2)/((V277)))^(1/10))</f>
        <v>0.14825972314962504</v>
      </c>
      <c r="AB277">
        <f>(N277*(($AH$2)/((X277)))^(1/8))</f>
        <v>0.12607840767882089</v>
      </c>
      <c r="AC277">
        <f>((AA277+AB277)/2)^(1/2.5)</f>
        <v>0.45175448389759326</v>
      </c>
      <c r="AD277" t="str">
        <f>Z277</f>
        <v>Lamar</v>
      </c>
      <c r="AE277" s="13">
        <f>RANK(AC277,AC:AC,0)</f>
        <v>276</v>
      </c>
    </row>
    <row r="278" spans="1:31" x14ac:dyDescent="0.25">
      <c r="A278">
        <v>1</v>
      </c>
      <c r="B278">
        <v>1</v>
      </c>
      <c r="C278">
        <v>1</v>
      </c>
      <c r="D278" t="s">
        <v>227</v>
      </c>
      <c r="E278">
        <v>70.511830873021694</v>
      </c>
      <c r="F278">
        <v>98.553283841362401</v>
      </c>
      <c r="G278">
        <v>105.434239741878</v>
      </c>
      <c r="H278">
        <f>(F278-G278)/E278</f>
        <v>-9.7585835104847668E-2</v>
      </c>
      <c r="I278" s="13">
        <f>RANK(H278,H:H,0)</f>
        <v>254</v>
      </c>
      <c r="J278">
        <f>(F278^2)*E278</f>
        <v>684863.7681011419</v>
      </c>
      <c r="K278" s="13">
        <f>RANK(J278,J:J,0)</f>
        <v>206</v>
      </c>
      <c r="L278">
        <f>N278*(0.98)</f>
        <v>0.27577199999999996</v>
      </c>
      <c r="M278" s="13">
        <f>RANK(L278,L:L,0)</f>
        <v>277</v>
      </c>
      <c r="N278">
        <v>0.28139999999999998</v>
      </c>
      <c r="O278" s="15">
        <f>(N278+L278)/2</f>
        <v>0.278586</v>
      </c>
      <c r="P278" s="13">
        <f t="shared" si="8"/>
        <v>277</v>
      </c>
      <c r="Q278" s="15">
        <f>1.01*L278</f>
        <v>0.27852971999999998</v>
      </c>
      <c r="R278" s="13">
        <f>RANK(Q278,Q:Q,0)</f>
        <v>277</v>
      </c>
      <c r="S278" s="15">
        <f t="shared" si="9"/>
        <v>0.26465669999999997</v>
      </c>
      <c r="T278" s="13">
        <f>RANK(S278,S:S,0)</f>
        <v>277</v>
      </c>
      <c r="U278">
        <f>(((I278+K278+P278+R278+T278)/5))</f>
        <v>258.2</v>
      </c>
      <c r="V278">
        <f>IF(C278=1,(U278/L278),REF)</f>
        <v>936.28069564712882</v>
      </c>
      <c r="W278" s="13">
        <f>RANK(V278,V:V,1)</f>
        <v>270</v>
      </c>
      <c r="X278">
        <f>IF(A278=1,(U278/N278),REF)</f>
        <v>917.55508173418627</v>
      </c>
      <c r="Y278" s="13">
        <f>RANK(X278,X:X,1)</f>
        <v>270</v>
      </c>
      <c r="Z278" t="str">
        <f>D278</f>
        <v>North Florida</v>
      </c>
      <c r="AA278">
        <f>(N278*(($AI$2)/((V278)))^(1/10))</f>
        <v>0.14780891842894162</v>
      </c>
      <c r="AB278">
        <f>(N278*(($AH$2)/((X278)))^(1/8))</f>
        <v>0.1258330651415723</v>
      </c>
      <c r="AC278">
        <f>((AA278+AB278)/2)^(1/2.5)</f>
        <v>0.45129559416551551</v>
      </c>
      <c r="AD278" t="str">
        <f>Z278</f>
        <v>North Florida</v>
      </c>
      <c r="AE278" s="13">
        <f>RANK(AC278,AC:AC,0)</f>
        <v>277</v>
      </c>
    </row>
    <row r="279" spans="1:31" x14ac:dyDescent="0.25">
      <c r="A279">
        <v>1</v>
      </c>
      <c r="B279">
        <v>1</v>
      </c>
      <c r="C279">
        <v>1</v>
      </c>
      <c r="D279" t="s">
        <v>310</v>
      </c>
      <c r="E279">
        <v>68.526231390557996</v>
      </c>
      <c r="F279">
        <v>98.333604677123503</v>
      </c>
      <c r="G279">
        <v>102.258974631416</v>
      </c>
      <c r="H279">
        <f>(F279-G279)/E279</f>
        <v>-5.7282735014570728E-2</v>
      </c>
      <c r="I279" s="13">
        <f>RANK(H279,H:H,0)</f>
        <v>208</v>
      </c>
      <c r="J279">
        <f>(F279^2)*E279</f>
        <v>662614.24427610333</v>
      </c>
      <c r="K279" s="13">
        <f>RANK(J279,J:J,0)</f>
        <v>243</v>
      </c>
      <c r="L279">
        <f>N279*(0.98)</f>
        <v>0.27391000000000004</v>
      </c>
      <c r="M279" s="13">
        <f>RANK(L279,L:L,0)</f>
        <v>278</v>
      </c>
      <c r="N279">
        <v>0.27950000000000003</v>
      </c>
      <c r="O279" s="15">
        <f>(N279+L279)/2</f>
        <v>0.27670500000000003</v>
      </c>
      <c r="P279" s="13">
        <f t="shared" si="8"/>
        <v>278</v>
      </c>
      <c r="Q279" s="15">
        <f>1.01*L279</f>
        <v>0.27664910000000004</v>
      </c>
      <c r="R279" s="13">
        <f>RANK(Q279,Q:Q,0)</f>
        <v>278</v>
      </c>
      <c r="S279" s="15">
        <f t="shared" si="9"/>
        <v>0.26286975000000001</v>
      </c>
      <c r="T279" s="13">
        <f>RANK(S279,S:S,0)</f>
        <v>278</v>
      </c>
      <c r="U279">
        <f>(((I279+K279+P279+R279+T279)/5))</f>
        <v>257</v>
      </c>
      <c r="V279">
        <f>IF(C279=1,(U279/L279),REF)</f>
        <v>938.26439341389494</v>
      </c>
      <c r="W279" s="13">
        <f>RANK(V279,V:V,1)</f>
        <v>271</v>
      </c>
      <c r="X279">
        <f>IF(A279=1,(U279/N279),REF)</f>
        <v>919.49910554561711</v>
      </c>
      <c r="Y279" s="13">
        <f>RANK(X279,X:X,1)</f>
        <v>271</v>
      </c>
      <c r="Z279" t="str">
        <f>D279</f>
        <v>Tarleton St.</v>
      </c>
      <c r="AA279">
        <f>(N279*(($AI$2)/((V279)))^(1/10))</f>
        <v>0.14677985070015412</v>
      </c>
      <c r="AB279">
        <f>(N279*(($AH$2)/((X279)))^(1/8))</f>
        <v>0.1249503850972897</v>
      </c>
      <c r="AC279">
        <f>((AA279+AB279)/2)^(1/2.5)</f>
        <v>0.45003178462291521</v>
      </c>
      <c r="AD279" t="str">
        <f>Z279</f>
        <v>Tarleton St.</v>
      </c>
      <c r="AE279" s="13">
        <f>RANK(AC279,AC:AC,0)</f>
        <v>278</v>
      </c>
    </row>
    <row r="280" spans="1:31" x14ac:dyDescent="0.25">
      <c r="A280">
        <v>1</v>
      </c>
      <c r="B280">
        <v>1</v>
      </c>
      <c r="C280">
        <v>1</v>
      </c>
      <c r="D280" t="s">
        <v>260</v>
      </c>
      <c r="E280">
        <v>70.756453776244498</v>
      </c>
      <c r="F280">
        <v>95.8784769477206</v>
      </c>
      <c r="G280">
        <v>105.83728934330399</v>
      </c>
      <c r="H280">
        <f>(F280-G280)/E280</f>
        <v>-0.14074776029726532</v>
      </c>
      <c r="I280" s="13">
        <f>RANK(H280,H:H,0)</f>
        <v>298</v>
      </c>
      <c r="J280">
        <f>(F280^2)*E280</f>
        <v>650441.60319830314</v>
      </c>
      <c r="K280" s="13">
        <f>RANK(J280,J:J,0)</f>
        <v>266</v>
      </c>
      <c r="L280">
        <f>N280*(0.98)</f>
        <v>0.273812</v>
      </c>
      <c r="M280" s="13">
        <f>RANK(L280,L:L,0)</f>
        <v>279</v>
      </c>
      <c r="N280">
        <v>0.27939999999999998</v>
      </c>
      <c r="O280" s="15">
        <f>(N280+L280)/2</f>
        <v>0.27660600000000002</v>
      </c>
      <c r="P280" s="13">
        <f t="shared" si="8"/>
        <v>279</v>
      </c>
      <c r="Q280" s="15">
        <f>1.01*L280</f>
        <v>0.27655012000000001</v>
      </c>
      <c r="R280" s="13">
        <f>RANK(Q280,Q:Q,0)</f>
        <v>279</v>
      </c>
      <c r="S280" s="15">
        <f t="shared" si="9"/>
        <v>0.2627757</v>
      </c>
      <c r="T280" s="13">
        <f>RANK(S280,S:S,0)</f>
        <v>279</v>
      </c>
      <c r="U280">
        <f>(((I280+K280+P280+R280+T280)/5))</f>
        <v>280.2</v>
      </c>
      <c r="V280">
        <f>IF(C280=1,(U280/L280),REF)</f>
        <v>1023.3298759732955</v>
      </c>
      <c r="W280" s="13">
        <f>RANK(V280,V:V,1)</f>
        <v>281</v>
      </c>
      <c r="X280">
        <f>IF(A280=1,(U280/N280),REF)</f>
        <v>1002.8632784538297</v>
      </c>
      <c r="Y280" s="13">
        <f>RANK(X280,X:X,1)</f>
        <v>281</v>
      </c>
      <c r="Z280" t="str">
        <f>D280</f>
        <v>Queens</v>
      </c>
      <c r="AA280">
        <f>(N280*(($AI$2)/((V280)))^(1/10))</f>
        <v>0.14545946615873767</v>
      </c>
      <c r="AB280">
        <f>(N280*(($AH$2)/((X280)))^(1/8))</f>
        <v>0.12355800466014798</v>
      </c>
      <c r="AC280">
        <f>((AA280+AB280)/2)^(1/2.5)</f>
        <v>0.44822925214867365</v>
      </c>
      <c r="AD280" t="str">
        <f>Z280</f>
        <v>Queens</v>
      </c>
      <c r="AE280" s="13">
        <f>RANK(AC280,AC:AC,0)</f>
        <v>279</v>
      </c>
    </row>
    <row r="281" spans="1:31" x14ac:dyDescent="0.25">
      <c r="A281">
        <v>1</v>
      </c>
      <c r="B281">
        <v>1</v>
      </c>
      <c r="C281">
        <v>1</v>
      </c>
      <c r="D281" t="s">
        <v>102</v>
      </c>
      <c r="E281">
        <v>71.973745587549104</v>
      </c>
      <c r="F281">
        <v>94.847181705971707</v>
      </c>
      <c r="G281">
        <v>104.801016192033</v>
      </c>
      <c r="H281">
        <f>(F281-G281)/E281</f>
        <v>-0.13829813086430828</v>
      </c>
      <c r="I281" s="13">
        <f>RANK(H281,H:H,0)</f>
        <v>296</v>
      </c>
      <c r="J281">
        <f>(F281^2)*E281</f>
        <v>647474.94280858338</v>
      </c>
      <c r="K281" s="13">
        <f>RANK(J281,J:J,0)</f>
        <v>271</v>
      </c>
      <c r="L281">
        <f>N281*(0.98)</f>
        <v>0.27244000000000002</v>
      </c>
      <c r="M281" s="13">
        <f>RANK(L281,L:L,0)</f>
        <v>280</v>
      </c>
      <c r="N281">
        <v>0.27800000000000002</v>
      </c>
      <c r="O281" s="15">
        <f>(N281+L281)/2</f>
        <v>0.27522000000000002</v>
      </c>
      <c r="P281" s="13">
        <f t="shared" si="8"/>
        <v>280</v>
      </c>
      <c r="Q281" s="15">
        <f>1.01*L281</f>
        <v>0.27516440000000003</v>
      </c>
      <c r="R281" s="13">
        <f>RANK(Q281,Q:Q,0)</f>
        <v>280</v>
      </c>
      <c r="S281" s="15">
        <f t="shared" si="9"/>
        <v>0.261459</v>
      </c>
      <c r="T281" s="13">
        <f>RANK(S281,S:S,0)</f>
        <v>280</v>
      </c>
      <c r="U281">
        <f>(((I281+K281+P281+R281+T281)/5))</f>
        <v>281.39999999999998</v>
      </c>
      <c r="V281">
        <f>IF(C281=1,(U281/L281),REF)</f>
        <v>1032.8879753340184</v>
      </c>
      <c r="W281" s="13">
        <f>RANK(V281,V:V,1)</f>
        <v>283</v>
      </c>
      <c r="X281">
        <f>IF(A281=1,(U281/N281),REF)</f>
        <v>1012.2302158273379</v>
      </c>
      <c r="Y281" s="13">
        <f>RANK(X281,X:X,1)</f>
        <v>283</v>
      </c>
      <c r="Z281" t="str">
        <f>D281</f>
        <v>Elon</v>
      </c>
      <c r="AA281">
        <f>(N281*(($AI$2)/((V281)))^(1/10))</f>
        <v>0.14459611572755063</v>
      </c>
      <c r="AB281">
        <f>(N281*(($AH$2)/((X281)))^(1/8))</f>
        <v>0.12279610298339981</v>
      </c>
      <c r="AC281">
        <f>((AA281+AB281)/2)^(1/2.5)</f>
        <v>0.44714410309046143</v>
      </c>
      <c r="AD281" t="str">
        <f>Z281</f>
        <v>Elon</v>
      </c>
      <c r="AE281" s="13">
        <f>RANK(AC281,AC:AC,0)</f>
        <v>280</v>
      </c>
    </row>
    <row r="282" spans="1:31" x14ac:dyDescent="0.25">
      <c r="A282">
        <v>1</v>
      </c>
      <c r="B282">
        <v>1</v>
      </c>
      <c r="C282">
        <v>1</v>
      </c>
      <c r="D282" t="s">
        <v>48</v>
      </c>
      <c r="E282">
        <v>71.832782855720396</v>
      </c>
      <c r="F282">
        <v>97.704177589542098</v>
      </c>
      <c r="G282">
        <v>105.21701712397</v>
      </c>
      <c r="H282">
        <f>(F282-G282)/E282</f>
        <v>-0.10458789477107962</v>
      </c>
      <c r="I282" s="13">
        <f>RANK(H282,H:H,0)</f>
        <v>260</v>
      </c>
      <c r="J282">
        <f>(F282^2)*E282</f>
        <v>685723.38229075179</v>
      </c>
      <c r="K282" s="13">
        <f>RANK(J282,J:J,0)</f>
        <v>204</v>
      </c>
      <c r="L282">
        <f>N282*(0.98)</f>
        <v>0.26871600000000001</v>
      </c>
      <c r="M282" s="13">
        <f>RANK(L282,L:L,0)</f>
        <v>281</v>
      </c>
      <c r="N282">
        <v>0.2742</v>
      </c>
      <c r="O282" s="15">
        <f>(N282+L282)/2</f>
        <v>0.27145799999999998</v>
      </c>
      <c r="P282" s="13">
        <f t="shared" si="8"/>
        <v>281</v>
      </c>
      <c r="Q282" s="15">
        <f>1.01*L282</f>
        <v>0.27140316000000003</v>
      </c>
      <c r="R282" s="13">
        <f>RANK(Q282,Q:Q,0)</f>
        <v>281</v>
      </c>
      <c r="S282" s="15">
        <f t="shared" si="9"/>
        <v>0.25788509999999998</v>
      </c>
      <c r="T282" s="13">
        <f>RANK(S282,S:S,0)</f>
        <v>281</v>
      </c>
      <c r="U282">
        <f>(((I282+K282+P282+R282+T282)/5))</f>
        <v>261.39999999999998</v>
      </c>
      <c r="V282">
        <f>IF(C282=1,(U282/L282),REF)</f>
        <v>972.77423004212619</v>
      </c>
      <c r="W282" s="13">
        <f>RANK(V282,V:V,1)</f>
        <v>274</v>
      </c>
      <c r="X282">
        <f>IF(A282=1,(U282/N282),REF)</f>
        <v>953.31874544128368</v>
      </c>
      <c r="Y282" s="13">
        <f>RANK(X282,X:X,1)</f>
        <v>274</v>
      </c>
      <c r="Z282" t="str">
        <f>D282</f>
        <v>Bowling Green</v>
      </c>
      <c r="AA282">
        <f>(N282*(($AI$2)/((V282)))^(1/10))</f>
        <v>0.14347736682779252</v>
      </c>
      <c r="AB282">
        <f>(N282*(($AH$2)/((X282)))^(1/8))</f>
        <v>0.12202881234348589</v>
      </c>
      <c r="AC282">
        <f>((AA282+AB282)/2)^(1/2.5)</f>
        <v>0.4458798587872696</v>
      </c>
      <c r="AD282" t="str">
        <f>Z282</f>
        <v>Bowling Green</v>
      </c>
      <c r="AE282" s="13">
        <f>RANK(AC282,AC:AC,0)</f>
        <v>281</v>
      </c>
    </row>
    <row r="283" spans="1:31" x14ac:dyDescent="0.25">
      <c r="A283">
        <v>1</v>
      </c>
      <c r="B283">
        <v>1</v>
      </c>
      <c r="C283">
        <v>1</v>
      </c>
      <c r="D283" t="s">
        <v>253</v>
      </c>
      <c r="E283">
        <v>73.450899736341597</v>
      </c>
      <c r="F283">
        <v>95.433222929091102</v>
      </c>
      <c r="G283">
        <v>100.60770711203099</v>
      </c>
      <c r="H283">
        <f>(F283-G283)/E283</f>
        <v>-7.0448206918011264E-2</v>
      </c>
      <c r="I283" s="13">
        <f>RANK(H283,H:H,0)</f>
        <v>225</v>
      </c>
      <c r="J283">
        <f>(F283^2)*E283</f>
        <v>668954.07218640379</v>
      </c>
      <c r="K283" s="13">
        <f>RANK(J283,J:J,0)</f>
        <v>231</v>
      </c>
      <c r="L283">
        <f>N283*(0.98)</f>
        <v>0.26411000000000001</v>
      </c>
      <c r="M283" s="13">
        <f>RANK(L283,L:L,0)</f>
        <v>284</v>
      </c>
      <c r="N283">
        <v>0.26950000000000002</v>
      </c>
      <c r="O283" s="15">
        <f>(N283+L283)/2</f>
        <v>0.26680500000000001</v>
      </c>
      <c r="P283" s="13">
        <f t="shared" si="8"/>
        <v>284</v>
      </c>
      <c r="Q283" s="15">
        <f>1.01*L283</f>
        <v>0.26675110000000002</v>
      </c>
      <c r="R283" s="13">
        <f>RANK(Q283,Q:Q,0)</f>
        <v>284</v>
      </c>
      <c r="S283" s="15">
        <f t="shared" si="9"/>
        <v>0.25346475000000002</v>
      </c>
      <c r="T283" s="13">
        <f>RANK(S283,S:S,0)</f>
        <v>284</v>
      </c>
      <c r="U283">
        <f>(((I283+K283+P283+R283+T283)/5))</f>
        <v>261.60000000000002</v>
      </c>
      <c r="V283">
        <f>IF(C283=1,(U283/L283),REF)</f>
        <v>990.49638408238991</v>
      </c>
      <c r="W283" s="13">
        <f>RANK(V283,V:V,1)</f>
        <v>278</v>
      </c>
      <c r="X283">
        <f>IF(A283=1,(U283/N283),REF)</f>
        <v>970.68645640074214</v>
      </c>
      <c r="Y283" s="13">
        <f>RANK(X283,X:X,1)</f>
        <v>278</v>
      </c>
      <c r="Z283" t="str">
        <f>D283</f>
        <v>Portland St.</v>
      </c>
      <c r="AA283">
        <f>(N283*(($AI$2)/((V283)))^(1/10))</f>
        <v>0.14076368677170614</v>
      </c>
      <c r="AB283">
        <f>(N283*(($AH$2)/((X283)))^(1/8))</f>
        <v>0.11966677826836924</v>
      </c>
      <c r="AC283">
        <f>((AA283+AB283)/2)^(1/2.5)</f>
        <v>0.4424505265799788</v>
      </c>
      <c r="AD283" t="str">
        <f>Z283</f>
        <v>Portland St.</v>
      </c>
      <c r="AE283" s="13">
        <f>RANK(AC283,AC:AC,0)</f>
        <v>282</v>
      </c>
    </row>
    <row r="284" spans="1:31" x14ac:dyDescent="0.25">
      <c r="A284">
        <v>1</v>
      </c>
      <c r="B284">
        <v>1</v>
      </c>
      <c r="C284">
        <v>1</v>
      </c>
      <c r="D284" t="s">
        <v>158</v>
      </c>
      <c r="E284">
        <v>69.444960470311599</v>
      </c>
      <c r="F284">
        <v>93.182783549908706</v>
      </c>
      <c r="G284">
        <v>101.346104305593</v>
      </c>
      <c r="H284">
        <f>(F284-G284)/E284</f>
        <v>-0.11755094538752306</v>
      </c>
      <c r="I284" s="13">
        <f>RANK(H284,H:H,0)</f>
        <v>276</v>
      </c>
      <c r="J284">
        <f>(F284^2)*E284</f>
        <v>602992.75498181325</v>
      </c>
      <c r="K284" s="13">
        <f>RANK(J284,J:J,0)</f>
        <v>329</v>
      </c>
      <c r="L284">
        <f>N284*(0.98)</f>
        <v>0.26675599999999999</v>
      </c>
      <c r="M284" s="13">
        <f>RANK(L284,L:L,0)</f>
        <v>282</v>
      </c>
      <c r="N284">
        <v>0.2722</v>
      </c>
      <c r="O284" s="15">
        <f>(N284+L284)/2</f>
        <v>0.269478</v>
      </c>
      <c r="P284" s="13">
        <f t="shared" si="8"/>
        <v>282</v>
      </c>
      <c r="Q284" s="15">
        <f>1.01*L284</f>
        <v>0.26942356000000001</v>
      </c>
      <c r="R284" s="13">
        <f>RANK(Q284,Q:Q,0)</f>
        <v>282</v>
      </c>
      <c r="S284" s="15">
        <f t="shared" si="9"/>
        <v>0.25600409999999996</v>
      </c>
      <c r="T284" s="13">
        <f>RANK(S284,S:S,0)</f>
        <v>282</v>
      </c>
      <c r="U284">
        <f>(((I284+K284+P284+R284+T284)/5))</f>
        <v>290.2</v>
      </c>
      <c r="V284">
        <f>IF(C284=1,(U284/L284),REF)</f>
        <v>1087.8855583379568</v>
      </c>
      <c r="W284" s="13">
        <f>RANK(V284,V:V,1)</f>
        <v>288</v>
      </c>
      <c r="X284">
        <f>IF(A284=1,(U284/N284),REF)</f>
        <v>1066.1278471711976</v>
      </c>
      <c r="Y284" s="13">
        <f>RANK(X284,X:X,1)</f>
        <v>288</v>
      </c>
      <c r="Z284" t="str">
        <f>D284</f>
        <v>Lafayette</v>
      </c>
      <c r="AA284">
        <f>(N284*(($AI$2)/((V284)))^(1/10))</f>
        <v>0.1408467897066874</v>
      </c>
      <c r="AB284">
        <f>(N284*(($AH$2)/((X284)))^(1/8))</f>
        <v>0.11945701561155911</v>
      </c>
      <c r="AC284">
        <f>((AA284+AB284)/2)^(1/2.5)</f>
        <v>0.44236444012415005</v>
      </c>
      <c r="AD284" t="str">
        <f>Z284</f>
        <v>Lafayette</v>
      </c>
      <c r="AE284" s="13">
        <f>RANK(AC284,AC:AC,0)</f>
        <v>283</v>
      </c>
    </row>
    <row r="285" spans="1:31" x14ac:dyDescent="0.25">
      <c r="A285">
        <v>1</v>
      </c>
      <c r="B285">
        <v>1</v>
      </c>
      <c r="C285">
        <v>1</v>
      </c>
      <c r="D285" t="s">
        <v>351</v>
      </c>
      <c r="E285">
        <v>72.205783342729305</v>
      </c>
      <c r="F285">
        <v>96.736848917721503</v>
      </c>
      <c r="G285">
        <v>104.295764147162</v>
      </c>
      <c r="H285">
        <f>(F285-G285)/E285</f>
        <v>-0.10468573124623042</v>
      </c>
      <c r="I285" s="13">
        <f>RANK(H285,H:H,0)</f>
        <v>261</v>
      </c>
      <c r="J285">
        <f>(F285^2)*E285</f>
        <v>675703.01578687702</v>
      </c>
      <c r="K285" s="13">
        <f>RANK(J285,J:J,0)</f>
        <v>220</v>
      </c>
      <c r="L285">
        <f>N285*(0.98)</f>
        <v>0.26362000000000002</v>
      </c>
      <c r="M285" s="13">
        <f>RANK(L285,L:L,0)</f>
        <v>285</v>
      </c>
      <c r="N285">
        <v>0.26900000000000002</v>
      </c>
      <c r="O285" s="15">
        <f>(N285+L285)/2</f>
        <v>0.26631000000000005</v>
      </c>
      <c r="P285" s="13">
        <f t="shared" si="8"/>
        <v>285</v>
      </c>
      <c r="Q285" s="15">
        <f>1.01*L285</f>
        <v>0.2662562</v>
      </c>
      <c r="R285" s="13">
        <f>RANK(Q285,Q:Q,0)</f>
        <v>285</v>
      </c>
      <c r="S285" s="15">
        <f t="shared" si="9"/>
        <v>0.25299450000000001</v>
      </c>
      <c r="T285" s="13">
        <f>RANK(S285,S:S,0)</f>
        <v>285</v>
      </c>
      <c r="U285">
        <f>(((I285+K285+P285+R285+T285)/5))</f>
        <v>267.2</v>
      </c>
      <c r="V285">
        <f>IF(C285=1,(U285/L285),REF)</f>
        <v>1013.5801532508913</v>
      </c>
      <c r="W285" s="13">
        <f>RANK(V285,V:V,1)</f>
        <v>280</v>
      </c>
      <c r="X285">
        <f>IF(A285=1,(U285/N285),REF)</f>
        <v>993.30855018587351</v>
      </c>
      <c r="Y285" s="13">
        <f>RANK(X285,X:X,1)</f>
        <v>280</v>
      </c>
      <c r="Z285" t="str">
        <f>D285</f>
        <v>Utah Tech</v>
      </c>
      <c r="AA285">
        <f>(N285*(($AI$2)/((V285)))^(1/10))</f>
        <v>0.14017921484103063</v>
      </c>
      <c r="AB285">
        <f>(N285*(($AH$2)/((X285)))^(1/8))</f>
        <v>0.11910128821789837</v>
      </c>
      <c r="AC285">
        <f>((AA285+AB285)/2)^(1/2.5)</f>
        <v>0.4416680115576842</v>
      </c>
      <c r="AD285" t="str">
        <f>Z285</f>
        <v>Utah Tech</v>
      </c>
      <c r="AE285" s="13">
        <f>RANK(AC285,AC:AC,0)</f>
        <v>284</v>
      </c>
    </row>
    <row r="286" spans="1:31" x14ac:dyDescent="0.25">
      <c r="A286">
        <v>1</v>
      </c>
      <c r="B286">
        <v>1</v>
      </c>
      <c r="C286">
        <v>1</v>
      </c>
      <c r="D286" t="s">
        <v>65</v>
      </c>
      <c r="E286">
        <v>69.838421465024595</v>
      </c>
      <c r="F286">
        <v>93.240538403315995</v>
      </c>
      <c r="G286">
        <v>103.91562056946501</v>
      </c>
      <c r="H286">
        <f>(F286-G286)/E286</f>
        <v>-0.15285400131065593</v>
      </c>
      <c r="I286" s="13">
        <f>RANK(H286,H:H,0)</f>
        <v>304</v>
      </c>
      <c r="J286">
        <f>(F286^2)*E286</f>
        <v>607161.12897732377</v>
      </c>
      <c r="K286" s="13">
        <f>RANK(J286,J:J,0)</f>
        <v>322</v>
      </c>
      <c r="L286">
        <f>N286*(0.98)</f>
        <v>0.26607000000000003</v>
      </c>
      <c r="M286" s="13">
        <f>RANK(L286,L:L,0)</f>
        <v>283</v>
      </c>
      <c r="N286">
        <v>0.27150000000000002</v>
      </c>
      <c r="O286" s="15">
        <f>(N286+L286)/2</f>
        <v>0.26878500000000005</v>
      </c>
      <c r="P286" s="13">
        <f t="shared" si="8"/>
        <v>283</v>
      </c>
      <c r="Q286" s="15">
        <f>1.01*L286</f>
        <v>0.26873070000000004</v>
      </c>
      <c r="R286" s="13">
        <f>RANK(Q286,Q:Q,0)</f>
        <v>283</v>
      </c>
      <c r="S286" s="15">
        <f t="shared" si="9"/>
        <v>0.25534575000000004</v>
      </c>
      <c r="T286" s="13">
        <f>RANK(S286,S:S,0)</f>
        <v>283</v>
      </c>
      <c r="U286">
        <f>(((I286+K286+P286+R286+T286)/5))</f>
        <v>295</v>
      </c>
      <c r="V286">
        <f>IF(C286=1,(U286/L286),REF)</f>
        <v>1108.7307851317321</v>
      </c>
      <c r="W286" s="13">
        <f>RANK(V286,V:V,1)</f>
        <v>289</v>
      </c>
      <c r="X286">
        <f>IF(A286=1,(U286/N286),REF)</f>
        <v>1086.5561694290975</v>
      </c>
      <c r="Y286" s="13">
        <f>RANK(X286,X:X,1)</f>
        <v>289</v>
      </c>
      <c r="Z286" t="str">
        <f>D286</f>
        <v>Central Connecticut</v>
      </c>
      <c r="AA286">
        <f>(N286*(($AI$2)/((V286)))^(1/10))</f>
        <v>0.14021819628915425</v>
      </c>
      <c r="AB286">
        <f>(N286*(($AH$2)/((X286)))^(1/8))</f>
        <v>0.11886746797595829</v>
      </c>
      <c r="AC286">
        <f>((AA286+AB286)/2)^(1/2.5)</f>
        <v>0.44153522336999546</v>
      </c>
      <c r="AD286" t="str">
        <f>Z286</f>
        <v>Central Connecticut</v>
      </c>
      <c r="AE286" s="13">
        <f>RANK(AC286,AC:AC,0)</f>
        <v>285</v>
      </c>
    </row>
    <row r="287" spans="1:31" x14ac:dyDescent="0.25">
      <c r="A287">
        <v>1</v>
      </c>
      <c r="B287">
        <v>1</v>
      </c>
      <c r="C287">
        <v>1</v>
      </c>
      <c r="D287" t="s">
        <v>308</v>
      </c>
      <c r="E287">
        <v>71.974460855043404</v>
      </c>
      <c r="F287">
        <v>95.709930308476302</v>
      </c>
      <c r="G287">
        <v>103.52998349571899</v>
      </c>
      <c r="H287">
        <f>(F287-G287)/E287</f>
        <v>-0.10865038924004283</v>
      </c>
      <c r="I287" s="13">
        <f>RANK(H287,H:H,0)</f>
        <v>264</v>
      </c>
      <c r="J287">
        <f>(F287^2)*E287</f>
        <v>659314.18614757422</v>
      </c>
      <c r="K287" s="13">
        <f>RANK(J287,J:J,0)</f>
        <v>251</v>
      </c>
      <c r="L287">
        <f>N287*(0.98)</f>
        <v>0.263326</v>
      </c>
      <c r="M287" s="13">
        <f>RANK(L287,L:L,0)</f>
        <v>286</v>
      </c>
      <c r="N287">
        <v>0.26869999999999999</v>
      </c>
      <c r="O287" s="15">
        <f>(N287+L287)/2</f>
        <v>0.266013</v>
      </c>
      <c r="P287" s="13">
        <f t="shared" si="8"/>
        <v>286</v>
      </c>
      <c r="Q287" s="15">
        <f>1.01*L287</f>
        <v>0.26595926000000003</v>
      </c>
      <c r="R287" s="13">
        <f>RANK(Q287,Q:Q,0)</f>
        <v>286</v>
      </c>
      <c r="S287" s="15">
        <f t="shared" si="9"/>
        <v>0.25271234999999997</v>
      </c>
      <c r="T287" s="13">
        <f>RANK(S287,S:S,0)</f>
        <v>286</v>
      </c>
      <c r="U287">
        <f>(((I287+K287+P287+R287+T287)/5))</f>
        <v>274.60000000000002</v>
      </c>
      <c r="V287">
        <f>IF(C287=1,(U287/L287),REF)</f>
        <v>1042.8138505122929</v>
      </c>
      <c r="W287" s="13">
        <f>RANK(V287,V:V,1)</f>
        <v>284</v>
      </c>
      <c r="X287">
        <f>IF(A287=1,(U287/N287),REF)</f>
        <v>1021.957573502047</v>
      </c>
      <c r="Y287" s="13">
        <f>RANK(X287,X:X,1)</f>
        <v>284</v>
      </c>
      <c r="Z287" t="str">
        <f>D287</f>
        <v>Stony Brook</v>
      </c>
      <c r="AA287">
        <f>(N287*(($AI$2)/((V287)))^(1/10))</f>
        <v>0.1396253067626877</v>
      </c>
      <c r="AB287">
        <f>(N287*(($AH$2)/((X287)))^(1/8))</f>
        <v>0.11854636965455972</v>
      </c>
      <c r="AC287">
        <f>((AA287+AB287)/2)^(1/2.5)</f>
        <v>0.4409115134789679</v>
      </c>
      <c r="AD287" t="str">
        <f>Z287</f>
        <v>Stony Brook</v>
      </c>
      <c r="AE287" s="13">
        <f>RANK(AC287,AC:AC,0)</f>
        <v>286</v>
      </c>
    </row>
    <row r="288" spans="1:31" x14ac:dyDescent="0.25">
      <c r="A288">
        <v>1</v>
      </c>
      <c r="B288">
        <v>1</v>
      </c>
      <c r="C288">
        <v>1</v>
      </c>
      <c r="D288" t="s">
        <v>170</v>
      </c>
      <c r="E288">
        <v>71.240924476678401</v>
      </c>
      <c r="F288">
        <v>93.560152691006095</v>
      </c>
      <c r="G288">
        <v>104.38711644807699</v>
      </c>
      <c r="H288">
        <f>(F288-G288)/E288</f>
        <v>-0.15197674421834939</v>
      </c>
      <c r="I288" s="13">
        <f>RANK(H288,H:H,0)</f>
        <v>303</v>
      </c>
      <c r="J288">
        <f>(F288^2)*E288</f>
        <v>623607.58711085794</v>
      </c>
      <c r="K288" s="13">
        <f>RANK(J288,J:J,0)</f>
        <v>304</v>
      </c>
      <c r="L288">
        <f>N288*(0.98)</f>
        <v>0.25891599999999998</v>
      </c>
      <c r="M288" s="13">
        <f>RANK(L288,L:L,0)</f>
        <v>287</v>
      </c>
      <c r="N288">
        <v>0.26419999999999999</v>
      </c>
      <c r="O288" s="15">
        <f>(N288+L288)/2</f>
        <v>0.26155799999999996</v>
      </c>
      <c r="P288" s="13">
        <f t="shared" si="8"/>
        <v>287</v>
      </c>
      <c r="Q288" s="15">
        <f>1.01*L288</f>
        <v>0.26150515999999996</v>
      </c>
      <c r="R288" s="13">
        <f>RANK(Q288,Q:Q,0)</f>
        <v>287</v>
      </c>
      <c r="S288" s="15">
        <f t="shared" si="9"/>
        <v>0.24848009999999995</v>
      </c>
      <c r="T288" s="13">
        <f>RANK(S288,S:S,0)</f>
        <v>287</v>
      </c>
      <c r="U288">
        <f>(((I288+K288+P288+R288+T288)/5))</f>
        <v>293.60000000000002</v>
      </c>
      <c r="V288">
        <f>IF(C288=1,(U288/L288),REF)</f>
        <v>1133.9585039163283</v>
      </c>
      <c r="W288" s="13">
        <f>RANK(V288,V:V,1)</f>
        <v>291</v>
      </c>
      <c r="X288">
        <f>IF(A288=1,(U288/N288),REF)</f>
        <v>1111.2793338380015</v>
      </c>
      <c r="Y288" s="13">
        <f>RANK(X288,X:X,1)</f>
        <v>291</v>
      </c>
      <c r="Z288" t="str">
        <f>D288</f>
        <v>Louisiana Monroe</v>
      </c>
      <c r="AA288">
        <f>(N288*(($AI$2)/((V288)))^(1/10))</f>
        <v>0.13614141180457257</v>
      </c>
      <c r="AB288">
        <f>(N288*(($AH$2)/((X288)))^(1/8))</f>
        <v>0.11534654994654929</v>
      </c>
      <c r="AC288">
        <f>((AA288+AB288)/2)^(1/2.5)</f>
        <v>0.43630971392324319</v>
      </c>
      <c r="AD288" t="str">
        <f>Z288</f>
        <v>Louisiana Monroe</v>
      </c>
      <c r="AE288" s="13">
        <f>RANK(AC288,AC:AC,0)</f>
        <v>287</v>
      </c>
    </row>
    <row r="289" spans="1:31" x14ac:dyDescent="0.25">
      <c r="A289">
        <v>1</v>
      </c>
      <c r="B289">
        <v>1</v>
      </c>
      <c r="C289">
        <v>1</v>
      </c>
      <c r="D289" t="s">
        <v>262</v>
      </c>
      <c r="E289">
        <v>72.057723439713399</v>
      </c>
      <c r="F289">
        <v>96.707014265105599</v>
      </c>
      <c r="G289">
        <v>104.18936881219599</v>
      </c>
      <c r="H289">
        <f>(F289-G289)/E289</f>
        <v>-0.10383834223336873</v>
      </c>
      <c r="I289" s="13">
        <f>RANK(H289,H:H,0)</f>
        <v>258</v>
      </c>
      <c r="J289">
        <f>(F289^2)*E289</f>
        <v>673901.59962440224</v>
      </c>
      <c r="K289" s="13">
        <f>RANK(J289,J:J,0)</f>
        <v>222</v>
      </c>
      <c r="L289">
        <f>N289*(0.98)</f>
        <v>0.25656399999999996</v>
      </c>
      <c r="M289" s="13">
        <f>RANK(L289,L:L,0)</f>
        <v>289</v>
      </c>
      <c r="N289">
        <v>0.26179999999999998</v>
      </c>
      <c r="O289" s="15">
        <f>(N289+L289)/2</f>
        <v>0.25918199999999997</v>
      </c>
      <c r="P289" s="13">
        <f t="shared" si="8"/>
        <v>289</v>
      </c>
      <c r="Q289" s="15">
        <f>1.01*L289</f>
        <v>0.25912963999999994</v>
      </c>
      <c r="R289" s="13">
        <f>RANK(Q289,Q:Q,0)</f>
        <v>289</v>
      </c>
      <c r="S289" s="15">
        <f t="shared" si="9"/>
        <v>0.24622289999999997</v>
      </c>
      <c r="T289" s="13">
        <f>RANK(S289,S:S,0)</f>
        <v>289</v>
      </c>
      <c r="U289">
        <f>(((I289+K289+P289+R289+T289)/5))</f>
        <v>269.39999999999998</v>
      </c>
      <c r="V289">
        <f>IF(C289=1,(U289/L289),REF)</f>
        <v>1050.0304017710982</v>
      </c>
      <c r="W289" s="13">
        <f>RANK(V289,V:V,1)</f>
        <v>285</v>
      </c>
      <c r="X289">
        <f>IF(A289=1,(U289/N289),REF)</f>
        <v>1029.0297937356761</v>
      </c>
      <c r="Y289" s="13">
        <f>RANK(X289,X:X,1)</f>
        <v>285</v>
      </c>
      <c r="Z289" t="str">
        <f>D289</f>
        <v>Radford</v>
      </c>
      <c r="AA289">
        <f>(N289*(($AI$2)/((V289)))^(1/10))</f>
        <v>0.13594605450697617</v>
      </c>
      <c r="AB289">
        <f>(N289*(($AH$2)/((X289)))^(1/8))</f>
        <v>0.11540266794254431</v>
      </c>
      <c r="AC289">
        <f>((AA289+AB289)/2)^(1/2.5)</f>
        <v>0.43621307064356213</v>
      </c>
      <c r="AD289" t="str">
        <f>Z289</f>
        <v>Radford</v>
      </c>
      <c r="AE289" s="13">
        <f>RANK(AC289,AC:AC,0)</f>
        <v>288</v>
      </c>
    </row>
    <row r="290" spans="1:31" x14ac:dyDescent="0.25">
      <c r="A290">
        <v>1</v>
      </c>
      <c r="B290">
        <v>1</v>
      </c>
      <c r="C290">
        <v>1</v>
      </c>
      <c r="D290" t="s">
        <v>295</v>
      </c>
      <c r="E290">
        <v>72.468557915758893</v>
      </c>
      <c r="F290">
        <v>95.649029494051604</v>
      </c>
      <c r="G290">
        <v>104.50607891712001</v>
      </c>
      <c r="H290">
        <f>(F290-G290)/E290</f>
        <v>-0.12221920344219192</v>
      </c>
      <c r="I290" s="13">
        <f>RANK(H290,H:H,0)</f>
        <v>281</v>
      </c>
      <c r="J290">
        <f>(F290^2)*E290</f>
        <v>662995.76577413955</v>
      </c>
      <c r="K290" s="13">
        <f>RANK(J290,J:J,0)</f>
        <v>242</v>
      </c>
      <c r="L290">
        <f>N290*(0.98)</f>
        <v>0.25705399999999995</v>
      </c>
      <c r="M290" s="13">
        <f>RANK(L290,L:L,0)</f>
        <v>288</v>
      </c>
      <c r="N290">
        <v>0.26229999999999998</v>
      </c>
      <c r="O290" s="15">
        <f>(N290+L290)/2</f>
        <v>0.25967699999999994</v>
      </c>
      <c r="P290" s="13">
        <f t="shared" si="8"/>
        <v>288</v>
      </c>
      <c r="Q290" s="15">
        <f>1.01*L290</f>
        <v>0.25962453999999996</v>
      </c>
      <c r="R290" s="13">
        <f>RANK(Q290,Q:Q,0)</f>
        <v>288</v>
      </c>
      <c r="S290" s="15">
        <f t="shared" si="9"/>
        <v>0.24669314999999992</v>
      </c>
      <c r="T290" s="13">
        <f>RANK(S290,S:S,0)</f>
        <v>288</v>
      </c>
      <c r="U290">
        <f>(((I290+K290+P290+R290+T290)/5))</f>
        <v>277.39999999999998</v>
      </c>
      <c r="V290">
        <f>IF(C290=1,(U290/L290),REF)</f>
        <v>1079.1506842920166</v>
      </c>
      <c r="W290" s="13">
        <f>RANK(V290,V:V,1)</f>
        <v>287</v>
      </c>
      <c r="X290">
        <f>IF(A290=1,(U290/N290),REF)</f>
        <v>1057.5676706061761</v>
      </c>
      <c r="Y290" s="13">
        <f>RANK(X290,X:X,1)</f>
        <v>287</v>
      </c>
      <c r="Z290" t="str">
        <f>D290</f>
        <v>Southeastern Louisiana</v>
      </c>
      <c r="AA290">
        <f>(N290*(($AI$2)/((V290)))^(1/10))</f>
        <v>0.13583360735603126</v>
      </c>
      <c r="AB290">
        <f>(N290*(($AH$2)/((X290)))^(1/8))</f>
        <v>0.11522838378966278</v>
      </c>
      <c r="AC290">
        <f>((AA290+AB290)/2)^(1/2.5)</f>
        <v>0.43601395481399641</v>
      </c>
      <c r="AD290" t="str">
        <f>Z290</f>
        <v>Southeastern Louisiana</v>
      </c>
      <c r="AE290" s="13">
        <f>RANK(AC290,AC:AC,0)</f>
        <v>289</v>
      </c>
    </row>
    <row r="291" spans="1:31" x14ac:dyDescent="0.25">
      <c r="A291">
        <v>1</v>
      </c>
      <c r="B291">
        <v>1</v>
      </c>
      <c r="C291">
        <v>1</v>
      </c>
      <c r="D291" t="s">
        <v>38</v>
      </c>
      <c r="E291">
        <v>72.647435732824803</v>
      </c>
      <c r="F291">
        <v>96.932235238831694</v>
      </c>
      <c r="G291">
        <v>105.007865388236</v>
      </c>
      <c r="H291">
        <f>(F291-G291)/E291</f>
        <v>-0.11116194354201321</v>
      </c>
      <c r="I291" s="13">
        <f>RANK(H291,H:H,0)</f>
        <v>268</v>
      </c>
      <c r="J291">
        <f>(F291^2)*E291</f>
        <v>682585.00680214632</v>
      </c>
      <c r="K291" s="13">
        <f>RANK(J291,J:J,0)</f>
        <v>210</v>
      </c>
      <c r="L291">
        <f>N291*(0.98)</f>
        <v>0.24294199999999999</v>
      </c>
      <c r="M291" s="13">
        <f>RANK(L291,L:L,0)</f>
        <v>290</v>
      </c>
      <c r="N291">
        <v>0.24790000000000001</v>
      </c>
      <c r="O291" s="15">
        <f>(N291+L291)/2</f>
        <v>0.245421</v>
      </c>
      <c r="P291" s="13">
        <f t="shared" si="8"/>
        <v>290</v>
      </c>
      <c r="Q291" s="15">
        <f>1.01*L291</f>
        <v>0.24537142000000001</v>
      </c>
      <c r="R291" s="13">
        <f>RANK(Q291,Q:Q,0)</f>
        <v>290</v>
      </c>
      <c r="S291" s="15">
        <f t="shared" si="9"/>
        <v>0.23314994999999999</v>
      </c>
      <c r="T291" s="13">
        <f>RANK(S291,S:S,0)</f>
        <v>290</v>
      </c>
      <c r="U291">
        <f>(((I291+K291+P291+R291+T291)/5))</f>
        <v>269.60000000000002</v>
      </c>
      <c r="V291">
        <f>IF(C291=1,(U291/L291),REF)</f>
        <v>1109.7298943780822</v>
      </c>
      <c r="W291" s="13">
        <f>RANK(V291,V:V,1)</f>
        <v>290</v>
      </c>
      <c r="X291">
        <f>IF(A291=1,(U291/N291),REF)</f>
        <v>1087.5352964905205</v>
      </c>
      <c r="Y291" s="13">
        <f>RANK(X291,X:X,1)</f>
        <v>290</v>
      </c>
      <c r="Z291" t="str">
        <f>D291</f>
        <v>Austin Peay</v>
      </c>
      <c r="AA291">
        <f>(N291*(($AI$2)/((V291)))^(1/10))</f>
        <v>0.12801826916994993</v>
      </c>
      <c r="AB291">
        <f>(N291*(($AH$2)/((X291)))^(1/8))</f>
        <v>0.10852275421617143</v>
      </c>
      <c r="AC291">
        <f>((AA291+AB291)/2)^(1/2.5)</f>
        <v>0.42574601369623649</v>
      </c>
      <c r="AD291" t="str">
        <f>Z291</f>
        <v>Austin Peay</v>
      </c>
      <c r="AE291" s="13">
        <f>RANK(AC291,AC:AC,0)</f>
        <v>290</v>
      </c>
    </row>
    <row r="292" spans="1:31" x14ac:dyDescent="0.25">
      <c r="A292">
        <v>1</v>
      </c>
      <c r="B292">
        <v>1</v>
      </c>
      <c r="C292">
        <v>1</v>
      </c>
      <c r="D292" t="s">
        <v>113</v>
      </c>
      <c r="E292">
        <v>71.586300079987794</v>
      </c>
      <c r="F292">
        <v>94.228163118321206</v>
      </c>
      <c r="G292">
        <v>102.361797355262</v>
      </c>
      <c r="H292">
        <f>(F292-G292)/E292</f>
        <v>-0.11361998354227808</v>
      </c>
      <c r="I292" s="13">
        <f>RANK(H292,H:H,0)</f>
        <v>273</v>
      </c>
      <c r="J292">
        <f>(F292^2)*E292</f>
        <v>635610.94462523074</v>
      </c>
      <c r="K292" s="13">
        <f>RANK(J292,J:J,0)</f>
        <v>288</v>
      </c>
      <c r="L292">
        <f>N292*(0.98)</f>
        <v>0.24215799999999998</v>
      </c>
      <c r="M292" s="13">
        <f>RANK(L292,L:L,0)</f>
        <v>291</v>
      </c>
      <c r="N292">
        <v>0.24709999999999999</v>
      </c>
      <c r="O292" s="15">
        <f>(N292+L292)/2</f>
        <v>0.24462899999999999</v>
      </c>
      <c r="P292" s="13">
        <f t="shared" si="8"/>
        <v>291</v>
      </c>
      <c r="Q292" s="15">
        <f>1.01*L292</f>
        <v>0.24457957999999999</v>
      </c>
      <c r="R292" s="13">
        <f>RANK(Q292,Q:Q,0)</f>
        <v>291</v>
      </c>
      <c r="S292" s="15">
        <f t="shared" si="9"/>
        <v>0.23239754999999998</v>
      </c>
      <c r="T292" s="13">
        <f>RANK(S292,S:S,0)</f>
        <v>291</v>
      </c>
      <c r="U292">
        <f>(((I292+K292+P292+R292+T292)/5))</f>
        <v>286.8</v>
      </c>
      <c r="V292">
        <f>IF(C292=1,(U292/L292),REF)</f>
        <v>1184.3507131707399</v>
      </c>
      <c r="W292" s="13">
        <f>RANK(V292,V:V,1)</f>
        <v>292</v>
      </c>
      <c r="X292">
        <f>IF(A292=1,(U292/N292),REF)</f>
        <v>1160.6636989073252</v>
      </c>
      <c r="Y292" s="13">
        <f>RANK(X292,X:X,1)</f>
        <v>292</v>
      </c>
      <c r="Z292" t="str">
        <f>D292</f>
        <v>Fresno St.</v>
      </c>
      <c r="AA292">
        <f>(N292*(($AI$2)/((V292)))^(1/10))</f>
        <v>0.12677740726764802</v>
      </c>
      <c r="AB292">
        <f>(N292*(($AH$2)/((X292)))^(1/8))</f>
        <v>0.10729615171386928</v>
      </c>
      <c r="AC292">
        <f>((AA292+AB292)/2)^(1/2.5)</f>
        <v>0.42396396499355538</v>
      </c>
      <c r="AD292" t="str">
        <f>Z292</f>
        <v>Fresno St.</v>
      </c>
      <c r="AE292" s="13">
        <f>RANK(AC292,AC:AC,0)</f>
        <v>291</v>
      </c>
    </row>
    <row r="293" spans="1:31" x14ac:dyDescent="0.25">
      <c r="A293">
        <v>1</v>
      </c>
      <c r="B293">
        <v>1</v>
      </c>
      <c r="C293">
        <v>1</v>
      </c>
      <c r="D293" t="s">
        <v>154</v>
      </c>
      <c r="E293">
        <v>75.488029988948298</v>
      </c>
      <c r="F293">
        <v>98.8987409805532</v>
      </c>
      <c r="G293">
        <v>103.688822576836</v>
      </c>
      <c r="H293">
        <f>(F293-G293)/E293</f>
        <v>-6.3454849689203535E-2</v>
      </c>
      <c r="I293" s="13">
        <f>RANK(H293,H:H,0)</f>
        <v>217</v>
      </c>
      <c r="J293">
        <f>(F293^2)*E293</f>
        <v>738345.47483828303</v>
      </c>
      <c r="K293" s="13">
        <f>RANK(J293,J:J,0)</f>
        <v>133</v>
      </c>
      <c r="L293">
        <f>N293*(0.98)</f>
        <v>0.23147599999999999</v>
      </c>
      <c r="M293" s="13">
        <f>RANK(L293,L:L,0)</f>
        <v>293</v>
      </c>
      <c r="N293">
        <v>0.23619999999999999</v>
      </c>
      <c r="O293" s="15">
        <f>(N293+L293)/2</f>
        <v>0.23383799999999999</v>
      </c>
      <c r="P293" s="13">
        <f t="shared" si="8"/>
        <v>293</v>
      </c>
      <c r="Q293" s="15">
        <f>1.01*L293</f>
        <v>0.23379075999999999</v>
      </c>
      <c r="R293" s="13">
        <f>RANK(Q293,Q:Q,0)</f>
        <v>293</v>
      </c>
      <c r="S293" s="15">
        <f t="shared" si="9"/>
        <v>0.22214609999999999</v>
      </c>
      <c r="T293" s="13">
        <f>RANK(S293,S:S,0)</f>
        <v>293</v>
      </c>
      <c r="U293">
        <f>(((I293+K293+P293+R293+T293)/5))</f>
        <v>245.8</v>
      </c>
      <c r="V293">
        <f>IF(C293=1,(U293/L293),REF)</f>
        <v>1061.8811453455219</v>
      </c>
      <c r="W293" s="13">
        <f>RANK(V293,V:V,1)</f>
        <v>286</v>
      </c>
      <c r="X293">
        <f>IF(A293=1,(U293/N293),REF)</f>
        <v>1040.6435224386114</v>
      </c>
      <c r="Y293" s="13">
        <f>RANK(X293,X:X,1)</f>
        <v>286</v>
      </c>
      <c r="Z293" t="str">
        <f>D293</f>
        <v>Kennesaw St.</v>
      </c>
      <c r="AA293">
        <f>(N293*(($AI$2)/((V293)))^(1/10))</f>
        <v>0.12251505385050439</v>
      </c>
      <c r="AB293">
        <f>(N293*(($AH$2)/((X293)))^(1/8))</f>
        <v>0.10397210716387441</v>
      </c>
      <c r="AC293">
        <f>((AA293+AB293)/2)^(1/2.5)</f>
        <v>0.41841325764745629</v>
      </c>
      <c r="AD293" t="str">
        <f>Z293</f>
        <v>Kennesaw St.</v>
      </c>
      <c r="AE293" s="13">
        <f>RANK(AC293,AC:AC,0)</f>
        <v>292</v>
      </c>
    </row>
    <row r="294" spans="1:31" x14ac:dyDescent="0.25">
      <c r="A294">
        <v>1</v>
      </c>
      <c r="B294">
        <v>1</v>
      </c>
      <c r="C294">
        <v>1</v>
      </c>
      <c r="D294" t="s">
        <v>141</v>
      </c>
      <c r="E294">
        <v>71.610330784410607</v>
      </c>
      <c r="F294">
        <v>94.010773488025094</v>
      </c>
      <c r="G294">
        <v>106.915873799591</v>
      </c>
      <c r="H294">
        <f>(F294-G294)/E294</f>
        <v>-0.18021282921339768</v>
      </c>
      <c r="I294" s="13">
        <f>RANK(H294,H:H,0)</f>
        <v>322</v>
      </c>
      <c r="J294">
        <f>(F294^2)*E294</f>
        <v>632893.93181446474</v>
      </c>
      <c r="K294" s="13">
        <f>RANK(J294,J:J,0)</f>
        <v>293</v>
      </c>
      <c r="L294">
        <f>N294*(0.98)</f>
        <v>0.23294599999999999</v>
      </c>
      <c r="M294" s="13">
        <f>RANK(L294,L:L,0)</f>
        <v>292</v>
      </c>
      <c r="N294">
        <v>0.23769999999999999</v>
      </c>
      <c r="O294" s="15">
        <f>(N294+L294)/2</f>
        <v>0.235323</v>
      </c>
      <c r="P294" s="13">
        <f t="shared" si="8"/>
        <v>292</v>
      </c>
      <c r="Q294" s="15">
        <f>1.01*L294</f>
        <v>0.23527545999999999</v>
      </c>
      <c r="R294" s="13">
        <f>RANK(Q294,Q:Q,0)</f>
        <v>292</v>
      </c>
      <c r="S294" s="15">
        <f t="shared" si="9"/>
        <v>0.22355685</v>
      </c>
      <c r="T294" s="13">
        <f>RANK(S294,S:S,0)</f>
        <v>292</v>
      </c>
      <c r="U294">
        <f>(((I294+K294+P294+R294+T294)/5))</f>
        <v>298.2</v>
      </c>
      <c r="V294">
        <f>IF(C294=1,(U294/L294),REF)</f>
        <v>1280.1250075124708</v>
      </c>
      <c r="W294" s="13">
        <f>RANK(V294,V:V,1)</f>
        <v>294</v>
      </c>
      <c r="X294">
        <f>IF(A294=1,(U294/N294),REF)</f>
        <v>1254.5225073622212</v>
      </c>
      <c r="Y294" s="13">
        <f>RANK(X294,X:X,1)</f>
        <v>294</v>
      </c>
      <c r="Z294" t="str">
        <f>D294</f>
        <v>Incarnate Word</v>
      </c>
      <c r="AA294">
        <f>(N294*(($AI$2)/((V294)))^(1/10))</f>
        <v>0.12100995417878424</v>
      </c>
      <c r="AB294">
        <f>(N294*(($AH$2)/((X294)))^(1/8))</f>
        <v>0.10221604551794519</v>
      </c>
      <c r="AC294">
        <f>((AA294+AB294)/2)^(1/2.5)</f>
        <v>0.41599289429475533</v>
      </c>
      <c r="AD294" t="str">
        <f>Z294</f>
        <v>Incarnate Word</v>
      </c>
      <c r="AE294" s="13">
        <f>RANK(AC294,AC:AC,0)</f>
        <v>293</v>
      </c>
    </row>
    <row r="295" spans="1:31" x14ac:dyDescent="0.25">
      <c r="A295">
        <v>1</v>
      </c>
      <c r="B295">
        <v>1</v>
      </c>
      <c r="C295">
        <v>1</v>
      </c>
      <c r="D295" t="s">
        <v>290</v>
      </c>
      <c r="E295">
        <v>72.240224532670794</v>
      </c>
      <c r="F295">
        <v>95.296551042069595</v>
      </c>
      <c r="G295">
        <v>103.484760307705</v>
      </c>
      <c r="H295">
        <f>(F295-G295)/E295</f>
        <v>-0.11334695204238011</v>
      </c>
      <c r="I295" s="13">
        <f>RANK(H295,H:H,0)</f>
        <v>272</v>
      </c>
      <c r="J295">
        <f>(F295^2)*E295</f>
        <v>656044.73302904062</v>
      </c>
      <c r="K295" s="13">
        <f>RANK(J295,J:J,0)</f>
        <v>257</v>
      </c>
      <c r="L295">
        <f>N295*(0.98)</f>
        <v>0.23127999999999999</v>
      </c>
      <c r="M295" s="13">
        <f>RANK(L295,L:L,0)</f>
        <v>294</v>
      </c>
      <c r="N295">
        <v>0.23599999999999999</v>
      </c>
      <c r="O295" s="15">
        <f>(N295+L295)/2</f>
        <v>0.23363999999999999</v>
      </c>
      <c r="P295" s="13">
        <f t="shared" si="8"/>
        <v>294</v>
      </c>
      <c r="Q295" s="15">
        <f>1.01*L295</f>
        <v>0.23359279999999999</v>
      </c>
      <c r="R295" s="13">
        <f>RANK(Q295,Q:Q,0)</f>
        <v>294</v>
      </c>
      <c r="S295" s="15">
        <f t="shared" si="9"/>
        <v>0.22195799999999999</v>
      </c>
      <c r="T295" s="13">
        <f>RANK(S295,S:S,0)</f>
        <v>294</v>
      </c>
      <c r="U295">
        <f>(((I295+K295+P295+R295+T295)/5))</f>
        <v>282.2</v>
      </c>
      <c r="V295">
        <f>IF(C295=1,(U295/L295),REF)</f>
        <v>1220.1660325147009</v>
      </c>
      <c r="W295" s="13">
        <f>RANK(V295,V:V,1)</f>
        <v>293</v>
      </c>
      <c r="X295">
        <f>IF(A295=1,(U295/N295),REF)</f>
        <v>1195.7627118644068</v>
      </c>
      <c r="Y295" s="13">
        <f>RANK(X295,X:X,1)</f>
        <v>293</v>
      </c>
      <c r="Z295" t="str">
        <f>D295</f>
        <v>South Carolina St.</v>
      </c>
      <c r="AA295">
        <f>(N295*(($AI$2)/((V295)))^(1/10))</f>
        <v>0.12072223378859297</v>
      </c>
      <c r="AB295">
        <f>(N295*(($AH$2)/((X295)))^(1/8))</f>
        <v>0.10209537714791288</v>
      </c>
      <c r="AC295">
        <f>((AA295+AB295)/2)^(1/2.5)</f>
        <v>0.41568830584120453</v>
      </c>
      <c r="AD295" t="str">
        <f>Z295</f>
        <v>South Carolina St.</v>
      </c>
      <c r="AE295" s="13">
        <f>RANK(AC295,AC:AC,0)</f>
        <v>294</v>
      </c>
    </row>
    <row r="296" spans="1:31" x14ac:dyDescent="0.25">
      <c r="A296">
        <v>1</v>
      </c>
      <c r="B296">
        <v>1</v>
      </c>
      <c r="C296">
        <v>1</v>
      </c>
      <c r="D296" t="s">
        <v>278</v>
      </c>
      <c r="E296">
        <v>71.234257858136601</v>
      </c>
      <c r="F296">
        <v>93.056366570338298</v>
      </c>
      <c r="G296">
        <v>102.897455786553</v>
      </c>
      <c r="H296">
        <f>(F296-G296)/E296</f>
        <v>-0.13815107382480601</v>
      </c>
      <c r="I296" s="13">
        <f>RANK(H296,H:H,0)</f>
        <v>295</v>
      </c>
      <c r="J296">
        <f>(F296^2)*E296</f>
        <v>616852.15546973969</v>
      </c>
      <c r="K296" s="13">
        <f>RANK(J296,J:J,0)</f>
        <v>314</v>
      </c>
      <c r="L296">
        <f>N296*(0.98)</f>
        <v>0.23079</v>
      </c>
      <c r="M296" s="13">
        <f>RANK(L296,L:L,0)</f>
        <v>295</v>
      </c>
      <c r="N296">
        <v>0.23549999999999999</v>
      </c>
      <c r="O296" s="15">
        <f>(N296+L296)/2</f>
        <v>0.23314499999999999</v>
      </c>
      <c r="P296" s="13">
        <f t="shared" si="8"/>
        <v>295</v>
      </c>
      <c r="Q296" s="15">
        <f>1.01*L296</f>
        <v>0.2330979</v>
      </c>
      <c r="R296" s="13">
        <f>RANK(Q296,Q:Q,0)</f>
        <v>295</v>
      </c>
      <c r="S296" s="15">
        <f t="shared" si="9"/>
        <v>0.22148774999999998</v>
      </c>
      <c r="T296" s="13">
        <f>RANK(S296,S:S,0)</f>
        <v>295</v>
      </c>
      <c r="U296">
        <f>(((I296+K296+P296+R296+T296)/5))</f>
        <v>298.8</v>
      </c>
      <c r="V296">
        <f>IF(C296=1,(U296/L296),REF)</f>
        <v>1294.6834784869363</v>
      </c>
      <c r="W296" s="13">
        <f>RANK(V296,V:V,1)</f>
        <v>296</v>
      </c>
      <c r="X296">
        <f>IF(A296=1,(U296/N296),REF)</f>
        <v>1268.7898089171977</v>
      </c>
      <c r="Y296" s="13">
        <f>RANK(X296,X:X,1)</f>
        <v>296</v>
      </c>
      <c r="Z296" t="str">
        <f>D296</f>
        <v>San Diego</v>
      </c>
      <c r="AA296">
        <f>(N296*(($AI$2)/((V296)))^(1/10))</f>
        <v>0.11975446194046022</v>
      </c>
      <c r="AB296">
        <f>(N296*(($AH$2)/((X296)))^(1/8))</f>
        <v>0.10112694832661538</v>
      </c>
      <c r="AC296">
        <f>((AA296+AB296)/2)^(1/2.5)</f>
        <v>0.41423965208370384</v>
      </c>
      <c r="AD296" t="str">
        <f>Z296</f>
        <v>San Diego</v>
      </c>
      <c r="AE296" s="13">
        <f>RANK(AC296,AC:AC,0)</f>
        <v>295</v>
      </c>
    </row>
    <row r="297" spans="1:31" x14ac:dyDescent="0.25">
      <c r="A297">
        <v>1</v>
      </c>
      <c r="B297">
        <v>1</v>
      </c>
      <c r="C297">
        <v>1</v>
      </c>
      <c r="D297" t="s">
        <v>126</v>
      </c>
      <c r="E297">
        <v>71.822768326332394</v>
      </c>
      <c r="F297">
        <v>95.166691782767003</v>
      </c>
      <c r="G297">
        <v>107.946340844687</v>
      </c>
      <c r="H297">
        <f>(F297-G297)/E297</f>
        <v>-0.17793311730696118</v>
      </c>
      <c r="I297" s="13">
        <f>RANK(H297,H:H,0)</f>
        <v>319</v>
      </c>
      <c r="J297">
        <f>(F297^2)*E297</f>
        <v>650477.21022955549</v>
      </c>
      <c r="K297" s="13">
        <f>RANK(J297,J:J,0)</f>
        <v>265</v>
      </c>
      <c r="L297">
        <f>N297*(0.98)</f>
        <v>0.22902599999999998</v>
      </c>
      <c r="M297" s="13">
        <f>RANK(L297,L:L,0)</f>
        <v>296</v>
      </c>
      <c r="N297">
        <v>0.23369999999999999</v>
      </c>
      <c r="O297" s="15">
        <f>(N297+L297)/2</f>
        <v>0.23136299999999999</v>
      </c>
      <c r="P297" s="13">
        <f t="shared" si="8"/>
        <v>296</v>
      </c>
      <c r="Q297" s="15">
        <f>1.01*L297</f>
        <v>0.23131625999999997</v>
      </c>
      <c r="R297" s="13">
        <f>RANK(Q297,Q:Q,0)</f>
        <v>296</v>
      </c>
      <c r="S297" s="15">
        <f t="shared" si="9"/>
        <v>0.21979484999999999</v>
      </c>
      <c r="T297" s="13">
        <f>RANK(S297,S:S,0)</f>
        <v>296</v>
      </c>
      <c r="U297">
        <f>(((I297+K297+P297+R297+T297)/5))</f>
        <v>294.39999999999998</v>
      </c>
      <c r="V297">
        <f>IF(C297=1,(U297/L297),REF)</f>
        <v>1285.4435740920244</v>
      </c>
      <c r="W297" s="13">
        <f>RANK(V297,V:V,1)</f>
        <v>295</v>
      </c>
      <c r="X297">
        <f>IF(A297=1,(U297/N297),REF)</f>
        <v>1259.7347026101841</v>
      </c>
      <c r="Y297" s="13">
        <f>RANK(X297,X:X,1)</f>
        <v>295</v>
      </c>
      <c r="Z297" t="str">
        <f>D297</f>
        <v>Green Bay</v>
      </c>
      <c r="AA297">
        <f>(N297*(($AI$2)/((V297)))^(1/10))</f>
        <v>0.11892428898275755</v>
      </c>
      <c r="AB297">
        <f>(N297*(($AH$2)/((X297)))^(1/8))</f>
        <v>0.10044389060080955</v>
      </c>
      <c r="AC297">
        <f>((AA297+AB297)/2)^(1/2.5)</f>
        <v>0.41310214902216952</v>
      </c>
      <c r="AD297" t="str">
        <f>Z297</f>
        <v>Green Bay</v>
      </c>
      <c r="AE297" s="13">
        <f>RANK(AC297,AC:AC,0)</f>
        <v>296</v>
      </c>
    </row>
    <row r="298" spans="1:31" x14ac:dyDescent="0.25">
      <c r="A298">
        <v>1</v>
      </c>
      <c r="B298">
        <v>1</v>
      </c>
      <c r="C298">
        <v>1</v>
      </c>
      <c r="D298" t="s">
        <v>370</v>
      </c>
      <c r="E298">
        <v>68.298188029469102</v>
      </c>
      <c r="F298">
        <v>94.037932118085706</v>
      </c>
      <c r="G298">
        <v>103.812912423288</v>
      </c>
      <c r="H298">
        <f>(F298-G298)/E298</f>
        <v>-0.1431221030488336</v>
      </c>
      <c r="I298" s="13">
        <f>RANK(H298,H:H,0)</f>
        <v>301</v>
      </c>
      <c r="J298">
        <f>(F298^2)*E298</f>
        <v>603969.93834640936</v>
      </c>
      <c r="K298" s="13">
        <f>RANK(J298,J:J,0)</f>
        <v>325</v>
      </c>
      <c r="L298">
        <f>N298*(0.98)</f>
        <v>0.22373399999999999</v>
      </c>
      <c r="M298" s="13">
        <f>RANK(L298,L:L,0)</f>
        <v>297</v>
      </c>
      <c r="N298">
        <v>0.2283</v>
      </c>
      <c r="O298" s="15">
        <f>(N298+L298)/2</f>
        <v>0.226017</v>
      </c>
      <c r="P298" s="13">
        <f t="shared" si="8"/>
        <v>297</v>
      </c>
      <c r="Q298" s="15">
        <f>1.01*L298</f>
        <v>0.22597133999999999</v>
      </c>
      <c r="R298" s="13">
        <f>RANK(Q298,Q:Q,0)</f>
        <v>297</v>
      </c>
      <c r="S298" s="15">
        <f t="shared" si="9"/>
        <v>0.21471614999999999</v>
      </c>
      <c r="T298" s="13">
        <f>RANK(S298,S:S,0)</f>
        <v>297</v>
      </c>
      <c r="U298">
        <f>(((I298+K298+P298+R298+T298)/5))</f>
        <v>303.39999999999998</v>
      </c>
      <c r="V298">
        <f>IF(C298=1,(U298/L298),REF)</f>
        <v>1356.0746243306783</v>
      </c>
      <c r="W298" s="13">
        <f>RANK(V298,V:V,1)</f>
        <v>299</v>
      </c>
      <c r="X298">
        <f>IF(A298=1,(U298/N298),REF)</f>
        <v>1328.9531318440647</v>
      </c>
      <c r="Y298" s="13">
        <f>RANK(X298,X:X,1)</f>
        <v>299</v>
      </c>
      <c r="Z298" t="str">
        <f>D298</f>
        <v>Western Illinois</v>
      </c>
      <c r="AA298">
        <f>(N298*(($AI$2)/((V298)))^(1/10))</f>
        <v>0.11555658677590469</v>
      </c>
      <c r="AB298">
        <f>(N298*(($AH$2)/((X298)))^(1/8))</f>
        <v>9.7469088342399632E-2</v>
      </c>
      <c r="AC298">
        <f>((AA298+AB298)/2)^(1/2.5)</f>
        <v>0.40828251549947148</v>
      </c>
      <c r="AD298" t="str">
        <f>Z298</f>
        <v>Western Illinois</v>
      </c>
      <c r="AE298" s="13">
        <f>RANK(AC298,AC:AC,0)</f>
        <v>297</v>
      </c>
    </row>
    <row r="299" spans="1:31" x14ac:dyDescent="0.25">
      <c r="A299">
        <v>1</v>
      </c>
      <c r="B299">
        <v>1</v>
      </c>
      <c r="C299">
        <v>1</v>
      </c>
      <c r="D299" t="s">
        <v>315</v>
      </c>
      <c r="E299">
        <v>74.206760121008898</v>
      </c>
      <c r="F299">
        <v>93.141859906917801</v>
      </c>
      <c r="G299">
        <v>103.696731854902</v>
      </c>
      <c r="H299">
        <f>(F299-G299)/E299</f>
        <v>-0.14223598942700605</v>
      </c>
      <c r="I299" s="13">
        <f>RANK(H299,H:H,0)</f>
        <v>300</v>
      </c>
      <c r="J299">
        <f>(F299^2)*E299</f>
        <v>643773.77696027048</v>
      </c>
      <c r="K299" s="13">
        <f>RANK(J299,J:J,0)</f>
        <v>276</v>
      </c>
      <c r="L299">
        <f>N299*(0.98)</f>
        <v>0.222166</v>
      </c>
      <c r="M299" s="13">
        <f>RANK(L299,L:L,0)</f>
        <v>298</v>
      </c>
      <c r="N299">
        <v>0.22670000000000001</v>
      </c>
      <c r="O299" s="15">
        <f>(N299+L299)/2</f>
        <v>0.22443299999999999</v>
      </c>
      <c r="P299" s="13">
        <f t="shared" si="8"/>
        <v>298</v>
      </c>
      <c r="Q299" s="15">
        <f>1.01*L299</f>
        <v>0.22438766000000002</v>
      </c>
      <c r="R299" s="13">
        <f>RANK(Q299,Q:Q,0)</f>
        <v>298</v>
      </c>
      <c r="S299" s="15">
        <f t="shared" si="9"/>
        <v>0.21321134999999999</v>
      </c>
      <c r="T299" s="13">
        <f>RANK(S299,S:S,0)</f>
        <v>298</v>
      </c>
      <c r="U299">
        <f>(((I299+K299+P299+R299+T299)/5))</f>
        <v>294</v>
      </c>
      <c r="V299">
        <f>IF(C299=1,(U299/L299),REF)</f>
        <v>1323.3348037053374</v>
      </c>
      <c r="W299" s="13">
        <f>RANK(V299,V:V,1)</f>
        <v>297</v>
      </c>
      <c r="X299">
        <f>IF(A299=1,(U299/N299),REF)</f>
        <v>1296.8681076312307</v>
      </c>
      <c r="Y299" s="13">
        <f>RANK(X299,X:X,1)</f>
        <v>297</v>
      </c>
      <c r="Z299" t="str">
        <f>D299</f>
        <v>Tennessee St.</v>
      </c>
      <c r="AA299">
        <f>(N299*(($AI$2)/((V299)))^(1/10))</f>
        <v>0.11502750493511772</v>
      </c>
      <c r="AB299">
        <f>(N299*(($AH$2)/((X299)))^(1/8))</f>
        <v>9.7082118420997912E-2</v>
      </c>
      <c r="AC299">
        <f>((AA299+AB299)/2)^(1/2.5)</f>
        <v>0.40757932980272044</v>
      </c>
      <c r="AD299" t="str">
        <f>Z299</f>
        <v>Tennessee St.</v>
      </c>
      <c r="AE299" s="13">
        <f>RANK(AC299,AC:AC,0)</f>
        <v>298</v>
      </c>
    </row>
    <row r="300" spans="1:31" x14ac:dyDescent="0.25">
      <c r="A300">
        <v>1</v>
      </c>
      <c r="B300">
        <v>1</v>
      </c>
      <c r="C300">
        <v>1</v>
      </c>
      <c r="D300" t="s">
        <v>84</v>
      </c>
      <c r="E300">
        <v>69.493698530505199</v>
      </c>
      <c r="F300">
        <v>91.250410482517495</v>
      </c>
      <c r="G300">
        <v>103.418880231473</v>
      </c>
      <c r="H300">
        <f>(F300-G300)/E300</f>
        <v>-0.17510177190546258</v>
      </c>
      <c r="I300" s="13">
        <f>RANK(H300,H:H,0)</f>
        <v>315</v>
      </c>
      <c r="J300">
        <f>(F300^2)*E300</f>
        <v>578648.83016768796</v>
      </c>
      <c r="K300" s="13">
        <f>RANK(J300,J:J,0)</f>
        <v>348</v>
      </c>
      <c r="L300">
        <f>N300*(0.98)</f>
        <v>0.22167600000000001</v>
      </c>
      <c r="M300" s="13">
        <f>RANK(L300,L:L,0)</f>
        <v>299</v>
      </c>
      <c r="N300">
        <v>0.22620000000000001</v>
      </c>
      <c r="O300" s="15">
        <f>(N300+L300)/2</f>
        <v>0.22393800000000003</v>
      </c>
      <c r="P300" s="13">
        <f t="shared" si="8"/>
        <v>299</v>
      </c>
      <c r="Q300" s="15">
        <f>1.01*L300</f>
        <v>0.22389276000000002</v>
      </c>
      <c r="R300" s="13">
        <f>RANK(Q300,Q:Q,0)</f>
        <v>299</v>
      </c>
      <c r="S300" s="15">
        <f t="shared" si="9"/>
        <v>0.21274110000000002</v>
      </c>
      <c r="T300" s="13">
        <f>RANK(S300,S:S,0)</f>
        <v>299</v>
      </c>
      <c r="U300">
        <f>(((I300+K300+P300+R300+T300)/5))</f>
        <v>312</v>
      </c>
      <c r="V300">
        <f>IF(C300=1,(U300/L300),REF)</f>
        <v>1407.4595355383533</v>
      </c>
      <c r="W300" s="13">
        <f>RANK(V300,V:V,1)</f>
        <v>305</v>
      </c>
      <c r="X300">
        <f>IF(A300=1,(U300/N300),REF)</f>
        <v>1379.3103448275861</v>
      </c>
      <c r="Y300" s="13">
        <f>RANK(X300,X:X,1)</f>
        <v>305</v>
      </c>
      <c r="Z300" t="str">
        <f>D300</f>
        <v>Dartmouth</v>
      </c>
      <c r="AA300">
        <f>(N300*(($AI$2)/((V300)))^(1/10))</f>
        <v>0.11406861323813335</v>
      </c>
      <c r="AB300">
        <f>(N300*(($AH$2)/((X300)))^(1/8))</f>
        <v>9.6124601425239459E-2</v>
      </c>
      <c r="AC300">
        <f>((AA300+AB300)/2)^(1/2.5)</f>
        <v>0.40610232756409059</v>
      </c>
      <c r="AD300" t="str">
        <f>Z300</f>
        <v>Dartmouth</v>
      </c>
      <c r="AE300" s="13">
        <f>RANK(AC300,AC:AC,0)</f>
        <v>299</v>
      </c>
    </row>
    <row r="301" spans="1:31" x14ac:dyDescent="0.25">
      <c r="A301">
        <v>1</v>
      </c>
      <c r="B301">
        <v>1</v>
      </c>
      <c r="C301">
        <v>1</v>
      </c>
      <c r="D301" t="s">
        <v>267</v>
      </c>
      <c r="E301">
        <v>70.981419470801399</v>
      </c>
      <c r="F301">
        <v>95.108949349371997</v>
      </c>
      <c r="G301">
        <v>104.383883922092</v>
      </c>
      <c r="H301">
        <f>(F301-G301)/E301</f>
        <v>-0.13066707656551296</v>
      </c>
      <c r="I301" s="13">
        <f>RANK(H301,H:H,0)</f>
        <v>288</v>
      </c>
      <c r="J301">
        <f>(F301^2)*E301</f>
        <v>642077.4953697247</v>
      </c>
      <c r="K301" s="13">
        <f>RANK(J301,J:J,0)</f>
        <v>278</v>
      </c>
      <c r="L301">
        <f>N301*(0.98)</f>
        <v>0.22001000000000001</v>
      </c>
      <c r="M301" s="13">
        <f>RANK(L301,L:L,0)</f>
        <v>300</v>
      </c>
      <c r="N301">
        <v>0.22450000000000001</v>
      </c>
      <c r="O301" s="15">
        <f>(N301+L301)/2</f>
        <v>0.22225500000000001</v>
      </c>
      <c r="P301" s="13">
        <f t="shared" si="8"/>
        <v>300</v>
      </c>
      <c r="Q301" s="15">
        <f>1.01*L301</f>
        <v>0.22221010000000002</v>
      </c>
      <c r="R301" s="13">
        <f>RANK(Q301,Q:Q,0)</f>
        <v>300</v>
      </c>
      <c r="S301" s="15">
        <f t="shared" si="9"/>
        <v>0.21114225</v>
      </c>
      <c r="T301" s="13">
        <f>RANK(S301,S:S,0)</f>
        <v>300</v>
      </c>
      <c r="U301">
        <f>(((I301+K301+P301+R301+T301)/5))</f>
        <v>293.2</v>
      </c>
      <c r="V301">
        <f>IF(C301=1,(U301/L301),REF)</f>
        <v>1332.6666969683195</v>
      </c>
      <c r="W301" s="13">
        <f>RANK(V301,V:V,1)</f>
        <v>298</v>
      </c>
      <c r="X301">
        <f>IF(A301=1,(U301/N301),REF)</f>
        <v>1306.0133630289531</v>
      </c>
      <c r="Y301" s="13">
        <f>RANK(X301,X:X,1)</f>
        <v>298</v>
      </c>
      <c r="Z301" t="str">
        <f>D301</f>
        <v>Robert Morris</v>
      </c>
      <c r="AA301">
        <f>(N301*(($AI$2)/((V301)))^(1/10))</f>
        <v>0.11383120775931681</v>
      </c>
      <c r="AB301">
        <f>(N301*(($AH$2)/((X301)))^(1/8))</f>
        <v>9.6055578827043298E-2</v>
      </c>
      <c r="AC301">
        <f>((AA301+AB301)/2)^(1/2.5)</f>
        <v>0.40586541102527735</v>
      </c>
      <c r="AD301" t="str">
        <f>Z301</f>
        <v>Robert Morris</v>
      </c>
      <c r="AE301" s="13">
        <f>RANK(AC301,AC:AC,0)</f>
        <v>300</v>
      </c>
    </row>
    <row r="302" spans="1:31" x14ac:dyDescent="0.25">
      <c r="A302">
        <v>1</v>
      </c>
      <c r="B302">
        <v>1</v>
      </c>
      <c r="C302">
        <v>1</v>
      </c>
      <c r="D302" t="s">
        <v>75</v>
      </c>
      <c r="E302">
        <v>71.065008204382806</v>
      </c>
      <c r="F302">
        <v>94.225141481196701</v>
      </c>
      <c r="G302">
        <v>104.079585644495</v>
      </c>
      <c r="H302">
        <f>(F302-G302)/E302</f>
        <v>-0.13866802259357991</v>
      </c>
      <c r="I302" s="13">
        <f>RANK(H302,H:H,0)</f>
        <v>297</v>
      </c>
      <c r="J302">
        <f>(F302^2)*E302</f>
        <v>630941.95475302986</v>
      </c>
      <c r="K302" s="13">
        <f>RANK(J302,J:J,0)</f>
        <v>295</v>
      </c>
      <c r="L302">
        <f>N302*(0.98)</f>
        <v>0.22001000000000001</v>
      </c>
      <c r="M302" s="13">
        <f>RANK(L302,L:L,0)</f>
        <v>300</v>
      </c>
      <c r="N302">
        <v>0.22450000000000001</v>
      </c>
      <c r="O302" s="15">
        <f>(N302+L302)/2</f>
        <v>0.22225500000000001</v>
      </c>
      <c r="P302" s="13">
        <f t="shared" si="8"/>
        <v>300</v>
      </c>
      <c r="Q302" s="15">
        <f>1.01*L302</f>
        <v>0.22221010000000002</v>
      </c>
      <c r="R302" s="13">
        <f>RANK(Q302,Q:Q,0)</f>
        <v>300</v>
      </c>
      <c r="S302" s="15">
        <f t="shared" si="9"/>
        <v>0.21114225</v>
      </c>
      <c r="T302" s="13">
        <f>RANK(S302,S:S,0)</f>
        <v>300</v>
      </c>
      <c r="U302">
        <f>(((I302+K302+P302+R302+T302)/5))</f>
        <v>298.39999999999998</v>
      </c>
      <c r="V302">
        <f>IF(C302=1,(U302/L302),REF)</f>
        <v>1356.3019862733511</v>
      </c>
      <c r="W302" s="13">
        <f>RANK(V302,V:V,1)</f>
        <v>300</v>
      </c>
      <c r="X302">
        <f>IF(A302=1,(U302/N302),REF)</f>
        <v>1329.175946547884</v>
      </c>
      <c r="Y302" s="13">
        <f>RANK(X302,X:X,1)</f>
        <v>300</v>
      </c>
      <c r="Z302" t="str">
        <f>D302</f>
        <v>Coastal Carolina</v>
      </c>
      <c r="AA302">
        <f>(N302*(($AI$2)/((V302)))^(1/10))</f>
        <v>0.11363126944979503</v>
      </c>
      <c r="AB302">
        <f>(N302*(($AH$2)/((X302)))^(1/8))</f>
        <v>9.5844729667494397E-2</v>
      </c>
      <c r="AC302">
        <f>((AA302+AB302)/2)^(1/2.5)</f>
        <v>0.40554748263499341</v>
      </c>
      <c r="AD302" t="str">
        <f>Z302</f>
        <v>Coastal Carolina</v>
      </c>
      <c r="AE302" s="13">
        <f>RANK(AC302,AC:AC,0)</f>
        <v>301</v>
      </c>
    </row>
    <row r="303" spans="1:31" x14ac:dyDescent="0.25">
      <c r="A303">
        <v>1</v>
      </c>
      <c r="B303">
        <v>1</v>
      </c>
      <c r="C303">
        <v>1</v>
      </c>
      <c r="D303" t="s">
        <v>205</v>
      </c>
      <c r="E303">
        <v>71.0265992061547</v>
      </c>
      <c r="F303">
        <v>93.857824734043405</v>
      </c>
      <c r="G303">
        <v>105.52151773305</v>
      </c>
      <c r="H303">
        <f>(F303-G303)/E303</f>
        <v>-0.16421584489991886</v>
      </c>
      <c r="I303" s="13">
        <f>RANK(H303,H:H,0)</f>
        <v>309</v>
      </c>
      <c r="J303">
        <f>(F303^2)*E303</f>
        <v>625693.99988465791</v>
      </c>
      <c r="K303" s="13">
        <f>RANK(J303,J:J,0)</f>
        <v>299</v>
      </c>
      <c r="L303">
        <f>N303*(0.98)</f>
        <v>0.21912799999999999</v>
      </c>
      <c r="M303" s="13">
        <f>RANK(L303,L:L,0)</f>
        <v>302</v>
      </c>
      <c r="N303">
        <v>0.22359999999999999</v>
      </c>
      <c r="O303" s="15">
        <f>(N303+L303)/2</f>
        <v>0.22136400000000001</v>
      </c>
      <c r="P303" s="13">
        <f t="shared" si="8"/>
        <v>302</v>
      </c>
      <c r="Q303" s="15">
        <f>1.01*L303</f>
        <v>0.22131927999999998</v>
      </c>
      <c r="R303" s="13">
        <f>RANK(Q303,Q:Q,0)</f>
        <v>302</v>
      </c>
      <c r="S303" s="15">
        <f t="shared" si="9"/>
        <v>0.2102958</v>
      </c>
      <c r="T303" s="13">
        <f>RANK(S303,S:S,0)</f>
        <v>302</v>
      </c>
      <c r="U303">
        <f>(((I303+K303+P303+R303+T303)/5))</f>
        <v>302.8</v>
      </c>
      <c r="V303">
        <f>IF(C303=1,(U303/L303),REF)</f>
        <v>1381.8407506115147</v>
      </c>
      <c r="W303" s="13">
        <f>RANK(V303,V:V,1)</f>
        <v>303</v>
      </c>
      <c r="X303">
        <f>IF(A303=1,(U303/N303),REF)</f>
        <v>1354.2039355992845</v>
      </c>
      <c r="Y303" s="13">
        <f>RANK(X303,X:X,1)</f>
        <v>303</v>
      </c>
      <c r="Z303" t="str">
        <f>D303</f>
        <v>Morgan St.</v>
      </c>
      <c r="AA303">
        <f>(N303*(($AI$2)/((V303)))^(1/10))</f>
        <v>0.11296480384944271</v>
      </c>
      <c r="AB303">
        <f>(N303*(($AH$2)/((X303)))^(1/8))</f>
        <v>9.5238158824466873E-2</v>
      </c>
      <c r="AC303">
        <f>((AA303+AB303)/2)^(1/2.5)</f>
        <v>0.40455983526409056</v>
      </c>
      <c r="AD303" t="str">
        <f>Z303</f>
        <v>Morgan St.</v>
      </c>
      <c r="AE303" s="13">
        <f>RANK(AC303,AC:AC,0)</f>
        <v>302</v>
      </c>
    </row>
    <row r="304" spans="1:31" x14ac:dyDescent="0.25">
      <c r="A304">
        <v>1</v>
      </c>
      <c r="B304">
        <v>1</v>
      </c>
      <c r="C304">
        <v>1</v>
      </c>
      <c r="D304" t="s">
        <v>372</v>
      </c>
      <c r="E304">
        <v>70.074727758917106</v>
      </c>
      <c r="F304">
        <v>95.348702239343893</v>
      </c>
      <c r="G304">
        <v>107.501041733237</v>
      </c>
      <c r="H304">
        <f>(F304-G304)/E304</f>
        <v>-0.17341971752928725</v>
      </c>
      <c r="I304" s="13">
        <f>RANK(H304,H:H,0)</f>
        <v>314</v>
      </c>
      <c r="J304">
        <f>(F304^2)*E304</f>
        <v>637075.62939151889</v>
      </c>
      <c r="K304" s="13">
        <f>RANK(J304,J:J,0)</f>
        <v>285</v>
      </c>
      <c r="L304">
        <f>N304*(0.98)</f>
        <v>0.21844199999999997</v>
      </c>
      <c r="M304" s="13">
        <f>RANK(L304,L:L,0)</f>
        <v>303</v>
      </c>
      <c r="N304">
        <v>0.22289999999999999</v>
      </c>
      <c r="O304" s="15">
        <f>(N304+L304)/2</f>
        <v>0.22067099999999998</v>
      </c>
      <c r="P304" s="13">
        <f t="shared" si="8"/>
        <v>303</v>
      </c>
      <c r="Q304" s="15">
        <f>1.01*L304</f>
        <v>0.22062641999999996</v>
      </c>
      <c r="R304" s="13">
        <f>RANK(Q304,Q:Q,0)</f>
        <v>303</v>
      </c>
      <c r="S304" s="15">
        <f t="shared" si="9"/>
        <v>0.20963744999999998</v>
      </c>
      <c r="T304" s="13">
        <f>RANK(S304,S:S,0)</f>
        <v>303</v>
      </c>
      <c r="U304">
        <f>(((I304+K304+P304+R304+T304)/5))</f>
        <v>301.60000000000002</v>
      </c>
      <c r="V304">
        <f>IF(C304=1,(U304/L304),REF)</f>
        <v>1380.6868642477182</v>
      </c>
      <c r="W304" s="13">
        <f>RANK(V304,V:V,1)</f>
        <v>302</v>
      </c>
      <c r="X304">
        <f>IF(A304=1,(U304/N304),REF)</f>
        <v>1353.0731269627638</v>
      </c>
      <c r="Y304" s="13">
        <f>RANK(X304,X:X,1)</f>
        <v>302</v>
      </c>
      <c r="Z304" t="str">
        <f>D304</f>
        <v>Western Michigan</v>
      </c>
      <c r="AA304">
        <f>(N304*(($AI$2)/((V304)))^(1/10))</f>
        <v>0.11262056508070331</v>
      </c>
      <c r="AB304">
        <f>(N304*(($AH$2)/((X304)))^(1/8))</f>
        <v>9.4949921608882173E-2</v>
      </c>
      <c r="AC304">
        <f>((AA304+AB304)/2)^(1/2.5)</f>
        <v>0.40406780010235277</v>
      </c>
      <c r="AD304" t="str">
        <f>Z304</f>
        <v>Western Michigan</v>
      </c>
      <c r="AE304" s="13">
        <f>RANK(AC304,AC:AC,0)</f>
        <v>303</v>
      </c>
    </row>
    <row r="305" spans="1:31" x14ac:dyDescent="0.25">
      <c r="A305">
        <v>1</v>
      </c>
      <c r="B305">
        <v>1</v>
      </c>
      <c r="C305">
        <v>1</v>
      </c>
      <c r="D305" t="s">
        <v>41</v>
      </c>
      <c r="E305">
        <v>69.8118835267598</v>
      </c>
      <c r="F305">
        <v>96.208130309835397</v>
      </c>
      <c r="G305">
        <v>107.271213227446</v>
      </c>
      <c r="H305">
        <f>(F305-G305)/E305</f>
        <v>-0.15846991026062171</v>
      </c>
      <c r="I305" s="13">
        <f>RANK(H305,H:H,0)</f>
        <v>308</v>
      </c>
      <c r="J305">
        <f>(F305^2)*E305</f>
        <v>646179.09674769198</v>
      </c>
      <c r="K305" s="13">
        <f>RANK(J305,J:J,0)</f>
        <v>273</v>
      </c>
      <c r="L305">
        <f>N305*(0.98)</f>
        <v>0.216972</v>
      </c>
      <c r="M305" s="13">
        <f>RANK(L305,L:L,0)</f>
        <v>304</v>
      </c>
      <c r="N305">
        <v>0.22140000000000001</v>
      </c>
      <c r="O305" s="15">
        <f>(N305+L305)/2</f>
        <v>0.21918599999999999</v>
      </c>
      <c r="P305" s="13">
        <f t="shared" si="8"/>
        <v>304</v>
      </c>
      <c r="Q305" s="15">
        <f>1.01*L305</f>
        <v>0.21914172000000001</v>
      </c>
      <c r="R305" s="13">
        <f>RANK(Q305,Q:Q,0)</f>
        <v>304</v>
      </c>
      <c r="S305" s="15">
        <f t="shared" si="9"/>
        <v>0.20822669999999999</v>
      </c>
      <c r="T305" s="13">
        <f>RANK(S305,S:S,0)</f>
        <v>304</v>
      </c>
      <c r="U305">
        <f>(((I305+K305+P305+R305+T305)/5))</f>
        <v>298.60000000000002</v>
      </c>
      <c r="V305">
        <f>IF(C305=1,(U305/L305),REF)</f>
        <v>1376.2144424165331</v>
      </c>
      <c r="W305" s="13">
        <f>RANK(V305,V:V,1)</f>
        <v>301</v>
      </c>
      <c r="X305">
        <f>IF(A305=1,(U305/N305),REF)</f>
        <v>1348.6901535682023</v>
      </c>
      <c r="Y305" s="13">
        <f>RANK(X305,X:X,1)</f>
        <v>301</v>
      </c>
      <c r="Z305" t="str">
        <f>D305</f>
        <v>Bellarmine</v>
      </c>
      <c r="AA305">
        <f>(N305*(($AI$2)/((V305)))^(1/10))</f>
        <v>0.11189898787549504</v>
      </c>
      <c r="AB305">
        <f>(N305*(($AH$2)/((X305)))^(1/8))</f>
        <v>9.4349215585460389E-2</v>
      </c>
      <c r="AC305">
        <f>((AA305+AB305)/2)^(1/2.5)</f>
        <v>0.40303621484134039</v>
      </c>
      <c r="AD305" t="str">
        <f>Z305</f>
        <v>Bellarmine</v>
      </c>
      <c r="AE305" s="13">
        <f>RANK(AC305,AC:AC,0)</f>
        <v>304</v>
      </c>
    </row>
    <row r="306" spans="1:31" x14ac:dyDescent="0.25">
      <c r="A306">
        <v>1</v>
      </c>
      <c r="B306">
        <v>1</v>
      </c>
      <c r="C306">
        <v>1</v>
      </c>
      <c r="D306" t="s">
        <v>211</v>
      </c>
      <c r="E306">
        <v>69.914897241820199</v>
      </c>
      <c r="F306">
        <v>94.511026192854402</v>
      </c>
      <c r="G306">
        <v>106.957944655028</v>
      </c>
      <c r="H306">
        <f>(F306-G306)/E306</f>
        <v>-0.17802956098358344</v>
      </c>
      <c r="I306" s="13">
        <f>RANK(H306,H:H,0)</f>
        <v>320</v>
      </c>
      <c r="J306">
        <f>(F306^2)*E306</f>
        <v>624503.21877533593</v>
      </c>
      <c r="K306" s="13">
        <f>RANK(J306,J:J,0)</f>
        <v>301</v>
      </c>
      <c r="L306">
        <f>N306*(0.98)</f>
        <v>0.21569799999999997</v>
      </c>
      <c r="M306" s="13">
        <f>RANK(L306,L:L,0)</f>
        <v>305</v>
      </c>
      <c r="N306">
        <v>0.22009999999999999</v>
      </c>
      <c r="O306" s="15">
        <f>(N306+L306)/2</f>
        <v>0.21789899999999998</v>
      </c>
      <c r="P306" s="13">
        <f t="shared" si="8"/>
        <v>305</v>
      </c>
      <c r="Q306" s="15">
        <f>1.01*L306</f>
        <v>0.21785497999999998</v>
      </c>
      <c r="R306" s="13">
        <f>RANK(Q306,Q:Q,0)</f>
        <v>305</v>
      </c>
      <c r="S306" s="15">
        <f t="shared" si="9"/>
        <v>0.20700404999999997</v>
      </c>
      <c r="T306" s="13">
        <f>RANK(S306,S:S,0)</f>
        <v>305</v>
      </c>
      <c r="U306">
        <f>(((I306+K306+P306+R306+T306)/5))</f>
        <v>307.2</v>
      </c>
      <c r="V306">
        <f>IF(C306=1,(U306/L306),REF)</f>
        <v>1424.2134836669788</v>
      </c>
      <c r="W306" s="13">
        <f>RANK(V306,V:V,1)</f>
        <v>306</v>
      </c>
      <c r="X306">
        <f>IF(A306=1,(U306/N306),REF)</f>
        <v>1395.7292139936392</v>
      </c>
      <c r="Y306" s="13">
        <f>RANK(X306,X:X,1)</f>
        <v>306</v>
      </c>
      <c r="Z306" t="str">
        <f>D306</f>
        <v>Nebraska Omaha</v>
      </c>
      <c r="AA306">
        <f>(N306*(($AI$2)/((V306)))^(1/10))</f>
        <v>0.11086122831901987</v>
      </c>
      <c r="AB306">
        <f>(N306*(($AH$2)/((X306)))^(1/8))</f>
        <v>9.3394133490645334E-2</v>
      </c>
      <c r="AC306">
        <f>((AA306+AB306)/2)^(1/2.5)</f>
        <v>0.40147396582582684</v>
      </c>
      <c r="AD306" t="str">
        <f>Z306</f>
        <v>Nebraska Omaha</v>
      </c>
      <c r="AE306" s="13">
        <f>RANK(AC306,AC:AC,0)</f>
        <v>305</v>
      </c>
    </row>
    <row r="307" spans="1:31" x14ac:dyDescent="0.25">
      <c r="A307">
        <v>1</v>
      </c>
      <c r="B307">
        <v>1</v>
      </c>
      <c r="C307">
        <v>1</v>
      </c>
      <c r="D307" t="s">
        <v>255</v>
      </c>
      <c r="E307">
        <v>71.388650016925695</v>
      </c>
      <c r="F307">
        <v>94.890439387829005</v>
      </c>
      <c r="G307">
        <v>104.387412033242</v>
      </c>
      <c r="H307">
        <f>(F307-G307)/E307</f>
        <v>-0.13303196857149333</v>
      </c>
      <c r="I307" s="13">
        <f>RANK(H307,H:H,0)</f>
        <v>291</v>
      </c>
      <c r="J307">
        <f>(F307^2)*E307</f>
        <v>642797.36032079125</v>
      </c>
      <c r="K307" s="13">
        <f>RANK(J307,J:J,0)</f>
        <v>277</v>
      </c>
      <c r="L307">
        <f>N307*(0.98)</f>
        <v>0.21393399999999999</v>
      </c>
      <c r="M307" s="13">
        <f>RANK(L307,L:L,0)</f>
        <v>306</v>
      </c>
      <c r="N307">
        <v>0.21829999999999999</v>
      </c>
      <c r="O307" s="15">
        <f>(N307+L307)/2</f>
        <v>0.216117</v>
      </c>
      <c r="P307" s="13">
        <f t="shared" si="8"/>
        <v>306</v>
      </c>
      <c r="Q307" s="15">
        <f>1.01*L307</f>
        <v>0.21607333999999997</v>
      </c>
      <c r="R307" s="13">
        <f>RANK(Q307,Q:Q,0)</f>
        <v>306</v>
      </c>
      <c r="S307" s="15">
        <f t="shared" si="9"/>
        <v>0.20531115</v>
      </c>
      <c r="T307" s="13">
        <f>RANK(S307,S:S,0)</f>
        <v>306</v>
      </c>
      <c r="U307">
        <f>(((I307+K307+P307+R307+T307)/5))</f>
        <v>297.2</v>
      </c>
      <c r="V307">
        <f>IF(C307=1,(U307/L307),REF)</f>
        <v>1389.2134957510261</v>
      </c>
      <c r="W307" s="13">
        <f>RANK(V307,V:V,1)</f>
        <v>304</v>
      </c>
      <c r="X307">
        <f>IF(A307=1,(U307/N307),REF)</f>
        <v>1361.4292258360056</v>
      </c>
      <c r="Y307" s="13">
        <f>RANK(X307,X:X,1)</f>
        <v>304</v>
      </c>
      <c r="Z307" t="str">
        <f>D307</f>
        <v>Presbyterian</v>
      </c>
      <c r="AA307">
        <f>(N307*(($AI$2)/((V307)))^(1/10))</f>
        <v>0.11022852328455779</v>
      </c>
      <c r="AB307">
        <f>(N307*(($AH$2)/((X307)))^(1/8))</f>
        <v>9.2918898460596047E-2</v>
      </c>
      <c r="AC307">
        <f>((AA307+AB307)/2)^(1/2.5)</f>
        <v>0.40060145991761215</v>
      </c>
      <c r="AD307" t="str">
        <f>Z307</f>
        <v>Presbyterian</v>
      </c>
      <c r="AE307" s="13">
        <f>RANK(AC307,AC:AC,0)</f>
        <v>306</v>
      </c>
    </row>
    <row r="308" spans="1:31" x14ac:dyDescent="0.25">
      <c r="A308">
        <v>1</v>
      </c>
      <c r="B308">
        <v>1</v>
      </c>
      <c r="C308">
        <v>1</v>
      </c>
      <c r="D308" t="s">
        <v>88</v>
      </c>
      <c r="E308">
        <v>72.634024384260499</v>
      </c>
      <c r="F308">
        <v>89.681474339688293</v>
      </c>
      <c r="G308">
        <v>103.59525527114999</v>
      </c>
      <c r="H308">
        <f>(F308-G308)/E308</f>
        <v>-0.19156009940813307</v>
      </c>
      <c r="I308" s="13">
        <f>RANK(H308,H:H,0)</f>
        <v>328</v>
      </c>
      <c r="J308">
        <f>(F308^2)*E308</f>
        <v>584178.52275460924</v>
      </c>
      <c r="K308" s="13">
        <f>RANK(J308,J:J,0)</f>
        <v>344</v>
      </c>
      <c r="L308">
        <f>N308*(0.98)</f>
        <v>0.21295399999999998</v>
      </c>
      <c r="M308" s="13">
        <f>RANK(L308,L:L,0)</f>
        <v>307</v>
      </c>
      <c r="N308">
        <v>0.21729999999999999</v>
      </c>
      <c r="O308" s="15">
        <f>(N308+L308)/2</f>
        <v>0.21512699999999998</v>
      </c>
      <c r="P308" s="13">
        <f t="shared" si="8"/>
        <v>307</v>
      </c>
      <c r="Q308" s="15">
        <f>1.01*L308</f>
        <v>0.21508353999999999</v>
      </c>
      <c r="R308" s="13">
        <f>RANK(Q308,Q:Q,0)</f>
        <v>307</v>
      </c>
      <c r="S308" s="15">
        <f t="shared" si="9"/>
        <v>0.20437064999999999</v>
      </c>
      <c r="T308" s="13">
        <f>RANK(S308,S:S,0)</f>
        <v>307</v>
      </c>
      <c r="U308">
        <f>(((I308+K308+P308+R308+T308)/5))</f>
        <v>318.60000000000002</v>
      </c>
      <c r="V308">
        <f>IF(C308=1,(U308/L308),REF)</f>
        <v>1496.0977488096023</v>
      </c>
      <c r="W308" s="13">
        <f>RANK(V308,V:V,1)</f>
        <v>311</v>
      </c>
      <c r="X308">
        <f>IF(A308=1,(U308/N308),REF)</f>
        <v>1466.1757938334101</v>
      </c>
      <c r="Y308" s="13">
        <f>RANK(X308,X:X,1)</f>
        <v>311</v>
      </c>
      <c r="Z308" t="str">
        <f>D308</f>
        <v>Delaware St.</v>
      </c>
      <c r="AA308">
        <f>(N308*(($AI$2)/((V308)))^(1/10))</f>
        <v>0.10891329128130718</v>
      </c>
      <c r="AB308">
        <f>(N308*(($AH$2)/((X308)))^(1/8))</f>
        <v>9.1640230166069758E-2</v>
      </c>
      <c r="AC308">
        <f>((AA308+AB308)/2)^(1/2.5)</f>
        <v>0.3985475268837812</v>
      </c>
      <c r="AD308" t="str">
        <f>Z308</f>
        <v>Delaware St.</v>
      </c>
      <c r="AE308" s="13">
        <f>RANK(AC308,AC:AC,0)</f>
        <v>307</v>
      </c>
    </row>
    <row r="309" spans="1:31" x14ac:dyDescent="0.25">
      <c r="A309">
        <v>1</v>
      </c>
      <c r="B309">
        <v>1</v>
      </c>
      <c r="C309">
        <v>1</v>
      </c>
      <c r="D309" t="s">
        <v>298</v>
      </c>
      <c r="E309">
        <v>73.172643835483498</v>
      </c>
      <c r="F309">
        <v>92.834641378179597</v>
      </c>
      <c r="G309">
        <v>106.005773736232</v>
      </c>
      <c r="H309">
        <f>(F309-G309)/E309</f>
        <v>-0.18000077170459361</v>
      </c>
      <c r="I309" s="13">
        <f>RANK(H309,H:H,0)</f>
        <v>321</v>
      </c>
      <c r="J309">
        <f>(F309^2)*E309</f>
        <v>630621.64800500323</v>
      </c>
      <c r="K309" s="13">
        <f>RANK(J309,J:J,0)</f>
        <v>296</v>
      </c>
      <c r="L309">
        <f>N309*(0.98)</f>
        <v>0.211092</v>
      </c>
      <c r="M309" s="13">
        <f>RANK(L309,L:L,0)</f>
        <v>308</v>
      </c>
      <c r="N309">
        <v>0.21540000000000001</v>
      </c>
      <c r="O309" s="15">
        <f>(N309+L309)/2</f>
        <v>0.21324599999999999</v>
      </c>
      <c r="P309" s="13">
        <f t="shared" si="8"/>
        <v>308</v>
      </c>
      <c r="Q309" s="15">
        <f>1.01*L309</f>
        <v>0.21320291999999999</v>
      </c>
      <c r="R309" s="13">
        <f>RANK(Q309,Q:Q,0)</f>
        <v>308</v>
      </c>
      <c r="S309" s="15">
        <f t="shared" si="9"/>
        <v>0.20258369999999998</v>
      </c>
      <c r="T309" s="13">
        <f>RANK(S309,S:S,0)</f>
        <v>308</v>
      </c>
      <c r="U309">
        <f>(((I309+K309+P309+R309+T309)/5))</f>
        <v>308.2</v>
      </c>
      <c r="V309">
        <f>IF(C309=1,(U309/L309),REF)</f>
        <v>1460.0269076990128</v>
      </c>
      <c r="W309" s="13">
        <f>RANK(V309,V:V,1)</f>
        <v>309</v>
      </c>
      <c r="X309">
        <f>IF(A309=1,(U309/N309),REF)</f>
        <v>1430.8263695450323</v>
      </c>
      <c r="Y309" s="13">
        <f>RANK(X309,X:X,1)</f>
        <v>309</v>
      </c>
      <c r="Z309" t="str">
        <f>D309</f>
        <v>Southern Indiana</v>
      </c>
      <c r="AA309">
        <f>(N309*(($AI$2)/((V309)))^(1/10))</f>
        <v>0.10822479352438849</v>
      </c>
      <c r="AB309">
        <f>(N309*(($AH$2)/((X309)))^(1/8))</f>
        <v>9.1116500744152437E-2</v>
      </c>
      <c r="AC309">
        <f>((AA309+AB309)/2)^(1/2.5)</f>
        <v>0.39758218048329808</v>
      </c>
      <c r="AD309" t="str">
        <f>Z309</f>
        <v>Southern Indiana</v>
      </c>
      <c r="AE309" s="13">
        <f>RANK(AC309,AC:AC,0)</f>
        <v>308</v>
      </c>
    </row>
    <row r="310" spans="1:31" x14ac:dyDescent="0.25">
      <c r="A310">
        <v>1</v>
      </c>
      <c r="B310">
        <v>1</v>
      </c>
      <c r="C310">
        <v>1</v>
      </c>
      <c r="D310" t="s">
        <v>63</v>
      </c>
      <c r="E310">
        <v>72.694745401898999</v>
      </c>
      <c r="F310">
        <v>93.936484579588594</v>
      </c>
      <c r="G310">
        <v>105.314926847744</v>
      </c>
      <c r="H310">
        <f>(F310-G310)/E310</f>
        <v>-0.15652358647449327</v>
      </c>
      <c r="I310" s="13">
        <f>RANK(H310,H:H,0)</f>
        <v>306</v>
      </c>
      <c r="J310">
        <f>(F310^2)*E310</f>
        <v>641463.02302155923</v>
      </c>
      <c r="K310" s="13">
        <f>RANK(J310,J:J,0)</f>
        <v>279</v>
      </c>
      <c r="L310">
        <f>N310*(0.98)</f>
        <v>0.20913200000000001</v>
      </c>
      <c r="M310" s="13">
        <f>RANK(L310,L:L,0)</f>
        <v>309</v>
      </c>
      <c r="N310">
        <v>0.21340000000000001</v>
      </c>
      <c r="O310" s="15">
        <f>(N310+L310)/2</f>
        <v>0.21126600000000001</v>
      </c>
      <c r="P310" s="13">
        <f t="shared" si="8"/>
        <v>309</v>
      </c>
      <c r="Q310" s="15">
        <f>1.01*L310</f>
        <v>0.21122332000000002</v>
      </c>
      <c r="R310" s="13">
        <f>RANK(Q310,Q:Q,0)</f>
        <v>309</v>
      </c>
      <c r="S310" s="15">
        <f t="shared" si="9"/>
        <v>0.20070270000000001</v>
      </c>
      <c r="T310" s="13">
        <f>RANK(S310,S:S,0)</f>
        <v>309</v>
      </c>
      <c r="U310">
        <f>(((I310+K310+P310+R310+T310)/5))</f>
        <v>302.39999999999998</v>
      </c>
      <c r="V310">
        <f>IF(C310=1,(U310/L310),REF)</f>
        <v>1445.9767037086622</v>
      </c>
      <c r="W310" s="13">
        <f>RANK(V310,V:V,1)</f>
        <v>308</v>
      </c>
      <c r="X310">
        <f>IF(A310=1,(U310/N310),REF)</f>
        <v>1417.0571696344891</v>
      </c>
      <c r="Y310" s="13">
        <f>RANK(X310,X:X,1)</f>
        <v>308</v>
      </c>
      <c r="Z310" t="str">
        <f>D310</f>
        <v>Canisius</v>
      </c>
      <c r="AA310">
        <f>(N310*(($AI$2)/((V310)))^(1/10))</f>
        <v>0.10732365101876658</v>
      </c>
      <c r="AB310">
        <f>(N310*(($AH$2)/((X310)))^(1/8))</f>
        <v>9.0379658132375959E-2</v>
      </c>
      <c r="AC310">
        <f>((AA310+AB310)/2)^(1/2.5)</f>
        <v>0.39627217369520873</v>
      </c>
      <c r="AD310" t="str">
        <f>Z310</f>
        <v>Canisius</v>
      </c>
      <c r="AE310" s="13">
        <f>RANK(AC310,AC:AC,0)</f>
        <v>309</v>
      </c>
    </row>
    <row r="311" spans="1:31" x14ac:dyDescent="0.25">
      <c r="A311">
        <v>1</v>
      </c>
      <c r="B311">
        <v>1</v>
      </c>
      <c r="C311">
        <v>1</v>
      </c>
      <c r="D311" t="s">
        <v>223</v>
      </c>
      <c r="E311">
        <v>69.647461658492304</v>
      </c>
      <c r="F311">
        <v>95.850317512685706</v>
      </c>
      <c r="G311">
        <v>105.23447898842301</v>
      </c>
      <c r="H311">
        <f>(F311-G311)/E311</f>
        <v>-0.13473802565485263</v>
      </c>
      <c r="I311" s="13">
        <f>RANK(H311,H:H,0)</f>
        <v>292</v>
      </c>
      <c r="J311">
        <f>(F311^2)*E311</f>
        <v>639870.96606852335</v>
      </c>
      <c r="K311" s="13">
        <f>RANK(J311,J:J,0)</f>
        <v>282</v>
      </c>
      <c r="L311">
        <f>N311*(0.98)</f>
        <v>0.20893600000000001</v>
      </c>
      <c r="M311" s="13">
        <f>RANK(L311,L:L,0)</f>
        <v>310</v>
      </c>
      <c r="N311">
        <v>0.2132</v>
      </c>
      <c r="O311" s="15">
        <f>(N311+L311)/2</f>
        <v>0.21106800000000001</v>
      </c>
      <c r="P311" s="13">
        <f t="shared" si="8"/>
        <v>310</v>
      </c>
      <c r="Q311" s="15">
        <f>1.01*L311</f>
        <v>0.21102536000000002</v>
      </c>
      <c r="R311" s="13">
        <f>RANK(Q311,Q:Q,0)</f>
        <v>310</v>
      </c>
      <c r="S311" s="15">
        <f t="shared" si="9"/>
        <v>0.20051459999999999</v>
      </c>
      <c r="T311" s="13">
        <f>RANK(S311,S:S,0)</f>
        <v>310</v>
      </c>
      <c r="U311">
        <f>(((I311+K311+P311+R311+T311)/5))</f>
        <v>300.8</v>
      </c>
      <c r="V311">
        <f>IF(C311=1,(U311/L311),REF)</f>
        <v>1439.675307271126</v>
      </c>
      <c r="W311" s="13">
        <f>RANK(V311,V:V,1)</f>
        <v>307</v>
      </c>
      <c r="X311">
        <f>IF(A311=1,(U311/N311),REF)</f>
        <v>1410.8818011257035</v>
      </c>
      <c r="Y311" s="13">
        <f>RANK(X311,X:X,1)</f>
        <v>307</v>
      </c>
      <c r="Z311" t="str">
        <f>D311</f>
        <v>North Carolina A&amp;T</v>
      </c>
      <c r="AA311">
        <f>(N311*(($AI$2)/((V311)))^(1/10))</f>
        <v>0.10726990541876355</v>
      </c>
      <c r="AB311">
        <f>(N311*(($AH$2)/((X311)))^(1/8))</f>
        <v>9.0344261467388887E-2</v>
      </c>
      <c r="AC311">
        <f>((AA311+AB311)/2)^(1/2.5)</f>
        <v>0.396200694105596</v>
      </c>
      <c r="AD311" t="str">
        <f>Z311</f>
        <v>North Carolina A&amp;T</v>
      </c>
      <c r="AE311" s="13">
        <f>RANK(AC311,AC:AC,0)</f>
        <v>310</v>
      </c>
    </row>
    <row r="312" spans="1:31" x14ac:dyDescent="0.25">
      <c r="A312">
        <v>1</v>
      </c>
      <c r="B312">
        <v>1</v>
      </c>
      <c r="C312">
        <v>1</v>
      </c>
      <c r="D312" t="s">
        <v>98</v>
      </c>
      <c r="E312">
        <v>72.869056955600101</v>
      </c>
      <c r="F312">
        <v>91.048638940437201</v>
      </c>
      <c r="G312">
        <v>105.076148115129</v>
      </c>
      <c r="H312">
        <f>(F312-G312)/E312</f>
        <v>-0.19250296025154975</v>
      </c>
      <c r="I312" s="13">
        <f>RANK(H312,H:H,0)</f>
        <v>330</v>
      </c>
      <c r="J312">
        <f>(F312^2)*E312</f>
        <v>604073.8908562609</v>
      </c>
      <c r="K312" s="13">
        <f>RANK(J312,J:J,0)</f>
        <v>324</v>
      </c>
      <c r="L312">
        <f>N312*(0.98)</f>
        <v>0.208838</v>
      </c>
      <c r="M312" s="13">
        <f>RANK(L312,L:L,0)</f>
        <v>311</v>
      </c>
      <c r="N312">
        <v>0.21310000000000001</v>
      </c>
      <c r="O312" s="15">
        <f>(N312+L312)/2</f>
        <v>0.21096900000000002</v>
      </c>
      <c r="P312" s="13">
        <f t="shared" si="8"/>
        <v>311</v>
      </c>
      <c r="Q312" s="15">
        <f>1.01*L312</f>
        <v>0.21092638</v>
      </c>
      <c r="R312" s="13">
        <f>RANK(Q312,Q:Q,0)</f>
        <v>311</v>
      </c>
      <c r="S312" s="15">
        <f t="shared" si="9"/>
        <v>0.20042055</v>
      </c>
      <c r="T312" s="13">
        <f>RANK(S312,S:S,0)</f>
        <v>311</v>
      </c>
      <c r="U312">
        <f>(((I312+K312+P312+R312+T312)/5))</f>
        <v>317.39999999999998</v>
      </c>
      <c r="V312">
        <f>IF(C312=1,(U312/L312),REF)</f>
        <v>1519.8383435964718</v>
      </c>
      <c r="W312" s="13">
        <f>RANK(V312,V:V,1)</f>
        <v>313</v>
      </c>
      <c r="X312">
        <f>IF(A312=1,(U312/N312),REF)</f>
        <v>1489.4415767245423</v>
      </c>
      <c r="Y312" s="13">
        <f>RANK(X312,X:X,1)</f>
        <v>313</v>
      </c>
      <c r="Z312" t="str">
        <f>D312</f>
        <v>Eastern Illinois</v>
      </c>
      <c r="AA312">
        <f>(N312*(($AI$2)/((V312)))^(1/10))</f>
        <v>0.10664017840024152</v>
      </c>
      <c r="AB312">
        <f>(N312*(($AH$2)/((X312)))^(1/8))</f>
        <v>8.9692311438028208E-2</v>
      </c>
      <c r="AC312">
        <f>((AA312+AB312)/2)^(1/2.5)</f>
        <v>0.39517082298109285</v>
      </c>
      <c r="AD312" t="str">
        <f>Z312</f>
        <v>Eastern Illinois</v>
      </c>
      <c r="AE312" s="13">
        <f>RANK(AC312,AC:AC,0)</f>
        <v>311</v>
      </c>
    </row>
    <row r="313" spans="1:31" x14ac:dyDescent="0.25">
      <c r="A313">
        <v>1</v>
      </c>
      <c r="B313">
        <v>1</v>
      </c>
      <c r="C313">
        <v>1</v>
      </c>
      <c r="D313" t="s">
        <v>101</v>
      </c>
      <c r="E313">
        <v>70.559861492930693</v>
      </c>
      <c r="F313">
        <v>97.094208599036193</v>
      </c>
      <c r="G313">
        <v>105.82686619661</v>
      </c>
      <c r="H313">
        <f>(F313-G313)/E313</f>
        <v>-0.12376239710233444</v>
      </c>
      <c r="I313" s="13">
        <f>RANK(H313,H:H,0)</f>
        <v>284</v>
      </c>
      <c r="J313">
        <f>(F313^2)*E313</f>
        <v>665187.94808980124</v>
      </c>
      <c r="K313" s="13">
        <f>RANK(J313,J:J,0)</f>
        <v>237</v>
      </c>
      <c r="L313">
        <f>N313*(0.98)</f>
        <v>0.20031199999999999</v>
      </c>
      <c r="M313" s="13">
        <f>RANK(L313,L:L,0)</f>
        <v>314</v>
      </c>
      <c r="N313">
        <v>0.2044</v>
      </c>
      <c r="O313" s="15">
        <f>(N313+L313)/2</f>
        <v>0.20235599999999998</v>
      </c>
      <c r="P313" s="13">
        <f t="shared" si="8"/>
        <v>314</v>
      </c>
      <c r="Q313" s="15">
        <f>1.01*L313</f>
        <v>0.20231511999999999</v>
      </c>
      <c r="R313" s="13">
        <f>RANK(Q313,Q:Q,0)</f>
        <v>314</v>
      </c>
      <c r="S313" s="15">
        <f t="shared" si="9"/>
        <v>0.19223819999999997</v>
      </c>
      <c r="T313" s="13">
        <f>RANK(S313,S:S,0)</f>
        <v>314</v>
      </c>
      <c r="U313">
        <f>(((I313+K313+P313+R313+T313)/5))</f>
        <v>292.60000000000002</v>
      </c>
      <c r="V313">
        <f>IF(C313=1,(U313/L313),REF)</f>
        <v>1460.7212748112945</v>
      </c>
      <c r="W313" s="13">
        <f>RANK(V313,V:V,1)</f>
        <v>310</v>
      </c>
      <c r="X313">
        <f>IF(A313=1,(U313/N313),REF)</f>
        <v>1431.5068493150686</v>
      </c>
      <c r="Y313" s="13">
        <f>RANK(X313,X:X,1)</f>
        <v>310</v>
      </c>
      <c r="Z313" t="str">
        <f>D313</f>
        <v>Eastern Washington</v>
      </c>
      <c r="AA313">
        <f>(N313*(($AI$2)/((V313)))^(1/10))</f>
        <v>0.10269311059677805</v>
      </c>
      <c r="AB313">
        <f>(N313*(($AH$2)/((X313)))^(1/8))</f>
        <v>8.6458244537240395E-2</v>
      </c>
      <c r="AC313">
        <f>((AA313+AB313)/2)^(1/2.5)</f>
        <v>0.38932454485573392</v>
      </c>
      <c r="AD313" t="str">
        <f>Z313</f>
        <v>Eastern Washington</v>
      </c>
      <c r="AE313" s="13">
        <f>RANK(AC313,AC:AC,0)</f>
        <v>312</v>
      </c>
    </row>
    <row r="314" spans="1:31" x14ac:dyDescent="0.25">
      <c r="A314">
        <v>1</v>
      </c>
      <c r="B314">
        <v>1</v>
      </c>
      <c r="C314">
        <v>1</v>
      </c>
      <c r="D314" t="s">
        <v>269</v>
      </c>
      <c r="E314">
        <v>73.331104621603302</v>
      </c>
      <c r="F314">
        <v>93.390698865448101</v>
      </c>
      <c r="G314">
        <v>103.447643816981</v>
      </c>
      <c r="H314">
        <f>(F314-G314)/E314</f>
        <v>-0.13714432645502694</v>
      </c>
      <c r="I314" s="13">
        <f>RANK(H314,H:H,0)</f>
        <v>294</v>
      </c>
      <c r="J314">
        <f>(F314^2)*E314</f>
        <v>639580.88810721971</v>
      </c>
      <c r="K314" s="13">
        <f>RANK(J314,J:J,0)</f>
        <v>284</v>
      </c>
      <c r="L314">
        <f>N314*(0.98)</f>
        <v>0.20099800000000001</v>
      </c>
      <c r="M314" s="13">
        <f>RANK(L314,L:L,0)</f>
        <v>313</v>
      </c>
      <c r="N314">
        <v>0.2051</v>
      </c>
      <c r="O314" s="15">
        <f>(N314+L314)/2</f>
        <v>0.20304900000000001</v>
      </c>
      <c r="P314" s="13">
        <f t="shared" si="8"/>
        <v>313</v>
      </c>
      <c r="Q314" s="15">
        <f>1.01*L314</f>
        <v>0.20300798</v>
      </c>
      <c r="R314" s="13">
        <f>RANK(Q314,Q:Q,0)</f>
        <v>313</v>
      </c>
      <c r="S314" s="15">
        <f t="shared" si="9"/>
        <v>0.19289655</v>
      </c>
      <c r="T314" s="13">
        <f>RANK(S314,S:S,0)</f>
        <v>313</v>
      </c>
      <c r="U314">
        <f>(((I314+K314+P314+R314+T314)/5))</f>
        <v>303.39999999999998</v>
      </c>
      <c r="V314">
        <f>IF(C314=1,(U314/L314),REF)</f>
        <v>1509.4677558980684</v>
      </c>
      <c r="W314" s="13">
        <f>RANK(V314,V:V,1)</f>
        <v>312</v>
      </c>
      <c r="X314">
        <f>IF(A314=1,(U314/N314),REF)</f>
        <v>1479.2784007801072</v>
      </c>
      <c r="Y314" s="13">
        <f>RANK(X314,X:X,1)</f>
        <v>312</v>
      </c>
      <c r="Z314" t="str">
        <f>D314</f>
        <v>Sacramento St.</v>
      </c>
      <c r="AA314">
        <f>(N314*(($AI$2)/((V314)))^(1/10))</f>
        <v>0.10270709111946377</v>
      </c>
      <c r="AB314">
        <f>(N314*(($AH$2)/((X314)))^(1/8))</f>
        <v>8.6399080688889351E-2</v>
      </c>
      <c r="AC314">
        <f>((AA314+AB314)/2)^(1/2.5)</f>
        <v>0.38928734239751073</v>
      </c>
      <c r="AD314" t="str">
        <f>Z314</f>
        <v>Sacramento St.</v>
      </c>
      <c r="AE314" s="13">
        <f>RANK(AC314,AC:AC,0)</f>
        <v>313</v>
      </c>
    </row>
    <row r="315" spans="1:31" x14ac:dyDescent="0.25">
      <c r="A315">
        <v>1</v>
      </c>
      <c r="B315">
        <v>1</v>
      </c>
      <c r="C315">
        <v>1</v>
      </c>
      <c r="D315" t="s">
        <v>294</v>
      </c>
      <c r="E315">
        <v>69.896177694134195</v>
      </c>
      <c r="F315">
        <v>91.487910420369104</v>
      </c>
      <c r="G315">
        <v>105.218178929991</v>
      </c>
      <c r="H315">
        <f>(F315-G315)/E315</f>
        <v>-0.19643804514898619</v>
      </c>
      <c r="I315" s="13">
        <f>RANK(H315,H:H,0)</f>
        <v>332</v>
      </c>
      <c r="J315">
        <f>(F315^2)*E315</f>
        <v>585033.64609627461</v>
      </c>
      <c r="K315" s="13">
        <f>RANK(J315,J:J,0)</f>
        <v>342</v>
      </c>
      <c r="L315">
        <f>N315*(0.98)</f>
        <v>0.20207599999999998</v>
      </c>
      <c r="M315" s="13">
        <f>RANK(L315,L:L,0)</f>
        <v>312</v>
      </c>
      <c r="N315">
        <v>0.20619999999999999</v>
      </c>
      <c r="O315" s="15">
        <f>(N315+L315)/2</f>
        <v>0.20413799999999999</v>
      </c>
      <c r="P315" s="13">
        <f t="shared" si="8"/>
        <v>312</v>
      </c>
      <c r="Q315" s="15">
        <f>1.01*L315</f>
        <v>0.20409675999999999</v>
      </c>
      <c r="R315" s="13">
        <f>RANK(Q315,Q:Q,0)</f>
        <v>312</v>
      </c>
      <c r="S315" s="15">
        <f t="shared" si="9"/>
        <v>0.19393109999999997</v>
      </c>
      <c r="T315" s="13">
        <f>RANK(S315,S:S,0)</f>
        <v>312</v>
      </c>
      <c r="U315">
        <f>(((I315+K315+P315+R315+T315)/5))</f>
        <v>322</v>
      </c>
      <c r="V315">
        <f>IF(C315=1,(U315/L315),REF)</f>
        <v>1593.4598863793822</v>
      </c>
      <c r="W315" s="13">
        <f>RANK(V315,V:V,1)</f>
        <v>316</v>
      </c>
      <c r="X315">
        <f>IF(A315=1,(U315/N315),REF)</f>
        <v>1561.5906886517944</v>
      </c>
      <c r="Y315" s="13">
        <f>RANK(X315,X:X,1)</f>
        <v>316</v>
      </c>
      <c r="Z315" t="str">
        <f>D315</f>
        <v>Southeast Missouri St.</v>
      </c>
      <c r="AA315">
        <f>(N315*(($AI$2)/((V315)))^(1/10))</f>
        <v>0.10270029719738134</v>
      </c>
      <c r="AB315">
        <f>(N315*(($AH$2)/((X315)))^(1/8))</f>
        <v>8.6276488393186621E-2</v>
      </c>
      <c r="AC315">
        <f>((AA315+AB315)/2)^(1/2.5)</f>
        <v>0.3891807805465457</v>
      </c>
      <c r="AD315" t="str">
        <f>Z315</f>
        <v>Southeast Missouri St.</v>
      </c>
      <c r="AE315" s="13">
        <f>RANK(AC315,AC:AC,0)</f>
        <v>314</v>
      </c>
    </row>
    <row r="316" spans="1:31" x14ac:dyDescent="0.25">
      <c r="A316">
        <v>1</v>
      </c>
      <c r="B316">
        <v>1</v>
      </c>
      <c r="C316">
        <v>1</v>
      </c>
      <c r="D316" t="s">
        <v>127</v>
      </c>
      <c r="E316">
        <v>70.800828358995901</v>
      </c>
      <c r="F316">
        <v>94.678794138119102</v>
      </c>
      <c r="G316">
        <v>106.37017968625</v>
      </c>
      <c r="H316">
        <f>(F316-G316)/E316</f>
        <v>-0.16513063221308197</v>
      </c>
      <c r="I316" s="13">
        <f>RANK(H316,H:H,0)</f>
        <v>311</v>
      </c>
      <c r="J316">
        <f>(F316^2)*E316</f>
        <v>634663.86888032919</v>
      </c>
      <c r="K316" s="13">
        <f>RANK(J316,J:J,0)</f>
        <v>291</v>
      </c>
      <c r="L316">
        <f>N316*(0.98)</f>
        <v>0.19903799999999999</v>
      </c>
      <c r="M316" s="13">
        <f>RANK(L316,L:L,0)</f>
        <v>315</v>
      </c>
      <c r="N316">
        <v>0.2031</v>
      </c>
      <c r="O316" s="15">
        <f>(N316+L316)/2</f>
        <v>0.201069</v>
      </c>
      <c r="P316" s="13">
        <f t="shared" si="8"/>
        <v>315</v>
      </c>
      <c r="Q316" s="15">
        <f>1.01*L316</f>
        <v>0.20102838000000001</v>
      </c>
      <c r="R316" s="13">
        <f>RANK(Q316,Q:Q,0)</f>
        <v>315</v>
      </c>
      <c r="S316" s="15">
        <f t="shared" si="9"/>
        <v>0.19101554999999998</v>
      </c>
      <c r="T316" s="13">
        <f>RANK(S316,S:S,0)</f>
        <v>315</v>
      </c>
      <c r="U316">
        <f>(((I316+K316+P316+R316+T316)/5))</f>
        <v>309.39999999999998</v>
      </c>
      <c r="V316">
        <f>IF(C316=1,(U316/L316),REF)</f>
        <v>1554.4770345361187</v>
      </c>
      <c r="W316" s="13">
        <f>RANK(V316,V:V,1)</f>
        <v>314</v>
      </c>
      <c r="X316">
        <f>IF(A316=1,(U316/N316),REF)</f>
        <v>1523.3874938453962</v>
      </c>
      <c r="Y316" s="13">
        <f>RANK(X316,X:X,1)</f>
        <v>314</v>
      </c>
      <c r="Z316" t="str">
        <f>D316</f>
        <v>Hampton</v>
      </c>
      <c r="AA316">
        <f>(N316*(($AI$2)/((V316)))^(1/10))</f>
        <v>0.10140716589284857</v>
      </c>
      <c r="AB316">
        <f>(N316*(($AH$2)/((X316)))^(1/8))</f>
        <v>8.5242921513959041E-2</v>
      </c>
      <c r="AC316">
        <f>((AA316+AB316)/2)^(1/2.5)</f>
        <v>0.38725700360719778</v>
      </c>
      <c r="AD316" t="str">
        <f>Z316</f>
        <v>Hampton</v>
      </c>
      <c r="AE316" s="13">
        <f>RANK(AC316,AC:AC,0)</f>
        <v>315</v>
      </c>
    </row>
    <row r="317" spans="1:31" x14ac:dyDescent="0.25">
      <c r="A317">
        <v>1</v>
      </c>
      <c r="B317">
        <v>1</v>
      </c>
      <c r="C317">
        <v>1</v>
      </c>
      <c r="D317" t="s">
        <v>232</v>
      </c>
      <c r="E317">
        <v>70.516404733689996</v>
      </c>
      <c r="F317">
        <v>93.964569300166204</v>
      </c>
      <c r="G317">
        <v>106.34200723006001</v>
      </c>
      <c r="H317">
        <f>(F317-G317)/E317</f>
        <v>-0.17552565217466828</v>
      </c>
      <c r="I317" s="13">
        <f>RANK(H317,H:H,0)</f>
        <v>317</v>
      </c>
      <c r="J317">
        <f>(F317^2)*E317</f>
        <v>622613.33298149798</v>
      </c>
      <c r="K317" s="13">
        <f>RANK(J317,J:J,0)</f>
        <v>305</v>
      </c>
      <c r="L317">
        <f>N317*(0.98)</f>
        <v>0.195608</v>
      </c>
      <c r="M317" s="13">
        <f>RANK(L317,L:L,0)</f>
        <v>316</v>
      </c>
      <c r="N317">
        <v>0.1996</v>
      </c>
      <c r="O317" s="15">
        <f>(N317+L317)/2</f>
        <v>0.197604</v>
      </c>
      <c r="P317" s="13">
        <f t="shared" si="8"/>
        <v>316</v>
      </c>
      <c r="Q317" s="15">
        <f>1.01*L317</f>
        <v>0.19756408</v>
      </c>
      <c r="R317" s="13">
        <f>RANK(Q317,Q:Q,0)</f>
        <v>316</v>
      </c>
      <c r="S317" s="15">
        <f t="shared" si="9"/>
        <v>0.1877238</v>
      </c>
      <c r="T317" s="13">
        <f>RANK(S317,S:S,0)</f>
        <v>316</v>
      </c>
      <c r="U317">
        <f>(((I317+K317+P317+R317+T317)/5))</f>
        <v>314</v>
      </c>
      <c r="V317">
        <f>IF(C317=1,(U317/L317),REF)</f>
        <v>1605.2513189644594</v>
      </c>
      <c r="W317" s="13">
        <f>RANK(V317,V:V,1)</f>
        <v>318</v>
      </c>
      <c r="X317">
        <f>IF(A317=1,(U317/N317),REF)</f>
        <v>1573.1462925851704</v>
      </c>
      <c r="Y317" s="13">
        <f>RANK(X317,X:X,1)</f>
        <v>318</v>
      </c>
      <c r="Z317" t="str">
        <f>D317</f>
        <v>Northern Illinois</v>
      </c>
      <c r="AA317">
        <f>(N317*(($AI$2)/((V317)))^(1/10))</f>
        <v>9.9339824027175908E-2</v>
      </c>
      <c r="AB317">
        <f>(N317*(($AH$2)/((X317)))^(1/8))</f>
        <v>8.3438040948644834E-2</v>
      </c>
      <c r="AC317">
        <f>((AA317+AB317)/2)^(1/2.5)</f>
        <v>0.38402318191624168</v>
      </c>
      <c r="AD317" t="str">
        <f>Z317</f>
        <v>Northern Illinois</v>
      </c>
      <c r="AE317" s="13">
        <f>RANK(AC317,AC:AC,0)</f>
        <v>316</v>
      </c>
    </row>
    <row r="318" spans="1:31" x14ac:dyDescent="0.25">
      <c r="A318">
        <v>1</v>
      </c>
      <c r="B318">
        <v>1</v>
      </c>
      <c r="C318">
        <v>1</v>
      </c>
      <c r="D318" t="s">
        <v>62</v>
      </c>
      <c r="E318">
        <v>72.307496446232406</v>
      </c>
      <c r="F318">
        <v>94.421610734539698</v>
      </c>
      <c r="G318">
        <v>105.485635234593</v>
      </c>
      <c r="H318">
        <f>(F318-G318)/E318</f>
        <v>-0.15301351925910581</v>
      </c>
      <c r="I318" s="13">
        <f>RANK(H318,H:H,0)</f>
        <v>305</v>
      </c>
      <c r="J318">
        <f>(F318^2)*E318</f>
        <v>644653.1875997663</v>
      </c>
      <c r="K318" s="13">
        <f>RANK(J318,J:J,0)</f>
        <v>275</v>
      </c>
      <c r="L318">
        <f>N318*(0.98)</f>
        <v>0.194824</v>
      </c>
      <c r="M318" s="13">
        <f>RANK(L318,L:L,0)</f>
        <v>317</v>
      </c>
      <c r="N318">
        <v>0.1988</v>
      </c>
      <c r="O318" s="15">
        <f>(N318+L318)/2</f>
        <v>0.19681199999999999</v>
      </c>
      <c r="P318" s="13">
        <f t="shared" si="8"/>
        <v>317</v>
      </c>
      <c r="Q318" s="15">
        <f>1.01*L318</f>
        <v>0.19677223999999999</v>
      </c>
      <c r="R318" s="13">
        <f>RANK(Q318,Q:Q,0)</f>
        <v>317</v>
      </c>
      <c r="S318" s="15">
        <f t="shared" si="9"/>
        <v>0.18697139999999998</v>
      </c>
      <c r="T318" s="13">
        <f>RANK(S318,S:S,0)</f>
        <v>317</v>
      </c>
      <c r="U318">
        <f>(((I318+K318+P318+R318+T318)/5))</f>
        <v>306.2</v>
      </c>
      <c r="V318">
        <f>IF(C318=1,(U318/L318),REF)</f>
        <v>1571.6749476450539</v>
      </c>
      <c r="W318" s="13">
        <f>RANK(V318,V:V,1)</f>
        <v>315</v>
      </c>
      <c r="X318">
        <f>IF(A318=1,(U318/N318),REF)</f>
        <v>1540.2414486921527</v>
      </c>
      <c r="Y318" s="13">
        <f>RANK(X318,X:X,1)</f>
        <v>315</v>
      </c>
      <c r="Z318" t="str">
        <f>D318</f>
        <v>Campbell</v>
      </c>
      <c r="AA318">
        <f>(N318*(($AI$2)/((V318)))^(1/10))</f>
        <v>9.9151036811052501E-2</v>
      </c>
      <c r="AB318">
        <f>(N318*(($AH$2)/((X318)))^(1/8))</f>
        <v>8.3323495341836043E-2</v>
      </c>
      <c r="AC318">
        <f>((AA318+AB318)/2)^(1/2.5)</f>
        <v>0.38376812940713562</v>
      </c>
      <c r="AD318" t="str">
        <f>Z318</f>
        <v>Campbell</v>
      </c>
      <c r="AE318" s="13">
        <f>RANK(AC318,AC:AC,0)</f>
        <v>317</v>
      </c>
    </row>
    <row r="319" spans="1:31" x14ac:dyDescent="0.25">
      <c r="A319">
        <v>1</v>
      </c>
      <c r="B319">
        <v>1</v>
      </c>
      <c r="C319">
        <v>1</v>
      </c>
      <c r="D319" t="s">
        <v>160</v>
      </c>
      <c r="E319">
        <v>72.682594107124004</v>
      </c>
      <c r="F319">
        <v>92.232474853025806</v>
      </c>
      <c r="G319">
        <v>107.293451298817</v>
      </c>
      <c r="H319">
        <f>(F319-G319)/E319</f>
        <v>-0.207215725178898</v>
      </c>
      <c r="I319" s="13">
        <f>RANK(H319,H:H,0)</f>
        <v>334</v>
      </c>
      <c r="J319">
        <f>(F319^2)*E319</f>
        <v>618298.42969171493</v>
      </c>
      <c r="K319" s="13">
        <f>RANK(J319,J:J,0)</f>
        <v>311</v>
      </c>
      <c r="L319">
        <f>N319*(0.98)</f>
        <v>0.194824</v>
      </c>
      <c r="M319" s="13">
        <f>RANK(L319,L:L,0)</f>
        <v>317</v>
      </c>
      <c r="N319">
        <v>0.1988</v>
      </c>
      <c r="O319" s="15">
        <f>(N319+L319)/2</f>
        <v>0.19681199999999999</v>
      </c>
      <c r="P319" s="13">
        <f t="shared" si="8"/>
        <v>317</v>
      </c>
      <c r="Q319" s="15">
        <f>1.01*L319</f>
        <v>0.19677223999999999</v>
      </c>
      <c r="R319" s="13">
        <f>RANK(Q319,Q:Q,0)</f>
        <v>317</v>
      </c>
      <c r="S319" s="15">
        <f t="shared" si="9"/>
        <v>0.18697139999999998</v>
      </c>
      <c r="T319" s="13">
        <f>RANK(S319,S:S,0)</f>
        <v>317</v>
      </c>
      <c r="U319">
        <f>(((I319+K319+P319+R319+T319)/5))</f>
        <v>319.2</v>
      </c>
      <c r="V319">
        <f>IF(C319=1,(U319/L319),REF)</f>
        <v>1638.401839609083</v>
      </c>
      <c r="W319" s="13">
        <f>RANK(V319,V:V,1)</f>
        <v>319</v>
      </c>
      <c r="X319">
        <f>IF(A319=1,(U319/N319),REF)</f>
        <v>1605.6338028169014</v>
      </c>
      <c r="Y319" s="13">
        <f>RANK(X319,X:X,1)</f>
        <v>319</v>
      </c>
      <c r="Z319" t="str">
        <f>D319</f>
        <v>Le Moyne</v>
      </c>
      <c r="AA319">
        <f>(N319*(($AI$2)/((V319)))^(1/10))</f>
        <v>9.8739628821257974E-2</v>
      </c>
      <c r="AB319">
        <f>(N319*(($AH$2)/((X319)))^(1/8))</f>
        <v>8.289155137792055E-2</v>
      </c>
      <c r="AC319">
        <f>((AA319+AB319)/2)^(1/2.5)</f>
        <v>0.38305767089317616</v>
      </c>
      <c r="AD319" t="str">
        <f>Z319</f>
        <v>Le Moyne</v>
      </c>
      <c r="AE319" s="13">
        <f>RANK(AC319,AC:AC,0)</f>
        <v>318</v>
      </c>
    </row>
    <row r="320" spans="1:31" x14ac:dyDescent="0.25">
      <c r="A320">
        <v>1</v>
      </c>
      <c r="B320">
        <v>1</v>
      </c>
      <c r="C320">
        <v>1</v>
      </c>
      <c r="D320" t="s">
        <v>217</v>
      </c>
      <c r="E320">
        <v>70.365665580313106</v>
      </c>
      <c r="F320">
        <v>92.849024815324995</v>
      </c>
      <c r="G320">
        <v>105.705724578931</v>
      </c>
      <c r="H320">
        <f>(F320-G320)/E320</f>
        <v>-0.18271268604617658</v>
      </c>
      <c r="I320" s="13">
        <f>RANK(H320,H:H,0)</f>
        <v>325</v>
      </c>
      <c r="J320">
        <f>(F320^2)*E320</f>
        <v>606618.28018420318</v>
      </c>
      <c r="K320" s="13">
        <f>RANK(J320,J:J,0)</f>
        <v>323</v>
      </c>
      <c r="L320">
        <f>N320*(0.98)</f>
        <v>0.19433400000000001</v>
      </c>
      <c r="M320" s="13">
        <f>RANK(L320,L:L,0)</f>
        <v>319</v>
      </c>
      <c r="N320">
        <v>0.1983</v>
      </c>
      <c r="O320" s="15">
        <f>(N320+L320)/2</f>
        <v>0.19631700000000002</v>
      </c>
      <c r="P320" s="13">
        <f t="shared" si="8"/>
        <v>319</v>
      </c>
      <c r="Q320" s="15">
        <f>1.01*L320</f>
        <v>0.19627734000000002</v>
      </c>
      <c r="R320" s="13">
        <f>RANK(Q320,Q:Q,0)</f>
        <v>319</v>
      </c>
      <c r="S320" s="15">
        <f t="shared" si="9"/>
        <v>0.18650115</v>
      </c>
      <c r="T320" s="13">
        <f>RANK(S320,S:S,0)</f>
        <v>319</v>
      </c>
      <c r="U320">
        <f>(((I320+K320+P320+R320+T320)/5))</f>
        <v>321</v>
      </c>
      <c r="V320">
        <f>IF(C320=1,(U320/L320),REF)</f>
        <v>1651.7953626231126</v>
      </c>
      <c r="W320" s="13">
        <f>RANK(V320,V:V,1)</f>
        <v>320</v>
      </c>
      <c r="X320">
        <f>IF(A320=1,(U320/N320),REF)</f>
        <v>1618.7594553706506</v>
      </c>
      <c r="Y320" s="13">
        <f>RANK(X320,X:X,1)</f>
        <v>320</v>
      </c>
      <c r="Z320" t="str">
        <f>D320</f>
        <v>Niagara</v>
      </c>
      <c r="AA320">
        <f>(N320*(($AI$2)/((V320)))^(1/10))</f>
        <v>9.8411135504252276E-2</v>
      </c>
      <c r="AB320">
        <f>(N320*(($AH$2)/((X320)))^(1/8))</f>
        <v>8.2598968727098418E-2</v>
      </c>
      <c r="AC320">
        <f>((AA320+AB320)/2)^(1/2.5)</f>
        <v>0.3825331961577933</v>
      </c>
      <c r="AD320" t="str">
        <f>Z320</f>
        <v>Niagara</v>
      </c>
      <c r="AE320" s="13">
        <f>RANK(AC320,AC:AC,0)</f>
        <v>319</v>
      </c>
    </row>
    <row r="321" spans="1:31" x14ac:dyDescent="0.25">
      <c r="A321">
        <v>1</v>
      </c>
      <c r="B321">
        <v>1</v>
      </c>
      <c r="C321">
        <v>1</v>
      </c>
      <c r="D321" t="s">
        <v>148</v>
      </c>
      <c r="E321">
        <v>71.932692122234101</v>
      </c>
      <c r="F321">
        <v>91.091144504209097</v>
      </c>
      <c r="G321">
        <v>104.32370738894799</v>
      </c>
      <c r="H321">
        <f>(F321-G321)/E321</f>
        <v>-0.18395756497272492</v>
      </c>
      <c r="I321" s="13">
        <f>RANK(H321,H:H,0)</f>
        <v>326</v>
      </c>
      <c r="J321">
        <f>(F321^2)*E321</f>
        <v>596868.46209206211</v>
      </c>
      <c r="K321" s="13">
        <f>RANK(J321,J:J,0)</f>
        <v>335</v>
      </c>
      <c r="L321">
        <f>N321*(0.98)</f>
        <v>0.19394199999999998</v>
      </c>
      <c r="M321" s="13">
        <f>RANK(L321,L:L,0)</f>
        <v>320</v>
      </c>
      <c r="N321">
        <v>0.19789999999999999</v>
      </c>
      <c r="O321" s="15">
        <f>(N321+L321)/2</f>
        <v>0.19592099999999998</v>
      </c>
      <c r="P321" s="13">
        <f t="shared" si="8"/>
        <v>320</v>
      </c>
      <c r="Q321" s="15">
        <f>1.01*L321</f>
        <v>0.19588141999999997</v>
      </c>
      <c r="R321" s="13">
        <f>RANK(Q321,Q:Q,0)</f>
        <v>320</v>
      </c>
      <c r="S321" s="15">
        <f t="shared" si="9"/>
        <v>0.18612494999999998</v>
      </c>
      <c r="T321" s="13">
        <f>RANK(S321,S:S,0)</f>
        <v>320</v>
      </c>
      <c r="U321">
        <f>(((I321+K321+P321+R321+T321)/5))</f>
        <v>324.2</v>
      </c>
      <c r="V321">
        <f>IF(C321=1,(U321/L321),REF)</f>
        <v>1671.6337874209817</v>
      </c>
      <c r="W321" s="13">
        <f>RANK(V321,V:V,1)</f>
        <v>321</v>
      </c>
      <c r="X321">
        <f>IF(A321=1,(U321/N321),REF)</f>
        <v>1638.2011116725619</v>
      </c>
      <c r="Y321" s="13">
        <f>RANK(X321,X:X,1)</f>
        <v>321</v>
      </c>
      <c r="Z321" t="str">
        <f>D321</f>
        <v>Jackson St.</v>
      </c>
      <c r="AA321">
        <f>(N321*(($AI$2)/((V321)))^(1/10))</f>
        <v>9.8095443061799292E-2</v>
      </c>
      <c r="AB321">
        <f>(N321*(($AH$2)/((X321)))^(1/8))</f>
        <v>8.2309429739119172E-2</v>
      </c>
      <c r="AC321">
        <f>((AA321+AB321)/2)^(1/2.5)</f>
        <v>0.38202106173072603</v>
      </c>
      <c r="AD321" t="str">
        <f>Z321</f>
        <v>Jackson St.</v>
      </c>
      <c r="AE321" s="13">
        <f>RANK(AC321,AC:AC,0)</f>
        <v>320</v>
      </c>
    </row>
    <row r="322" spans="1:31" x14ac:dyDescent="0.25">
      <c r="A322">
        <v>1</v>
      </c>
      <c r="B322">
        <v>1</v>
      </c>
      <c r="C322">
        <v>1</v>
      </c>
      <c r="D322" t="s">
        <v>286</v>
      </c>
      <c r="E322">
        <v>70.210601333866407</v>
      </c>
      <c r="F322">
        <v>93.078029095795102</v>
      </c>
      <c r="G322">
        <v>105.863176056203</v>
      </c>
      <c r="H322">
        <f>(F322-G322)/E322</f>
        <v>-0.1820971009721423</v>
      </c>
      <c r="I322" s="13">
        <f>RANK(H322,H:H,0)</f>
        <v>324</v>
      </c>
      <c r="J322">
        <f>(F322^2)*E322</f>
        <v>608270.91378779046</v>
      </c>
      <c r="K322" s="13">
        <f>RANK(J322,J:J,0)</f>
        <v>320</v>
      </c>
      <c r="L322">
        <f>N322*(0.98)</f>
        <v>0.187278</v>
      </c>
      <c r="M322" s="13">
        <f>RANK(L322,L:L,0)</f>
        <v>322</v>
      </c>
      <c r="N322">
        <v>0.19109999999999999</v>
      </c>
      <c r="O322" s="15">
        <f>(N322+L322)/2</f>
        <v>0.189189</v>
      </c>
      <c r="P322" s="13">
        <f t="shared" si="8"/>
        <v>322</v>
      </c>
      <c r="Q322" s="15">
        <f>1.01*L322</f>
        <v>0.18915077999999999</v>
      </c>
      <c r="R322" s="13">
        <f>RANK(Q322,Q:Q,0)</f>
        <v>322</v>
      </c>
      <c r="S322" s="15">
        <f t="shared" si="9"/>
        <v>0.17972954999999999</v>
      </c>
      <c r="T322" s="13">
        <f>RANK(S322,S:S,0)</f>
        <v>322</v>
      </c>
      <c r="U322">
        <f>(((I322+K322+P322+R322+T322)/5))</f>
        <v>322</v>
      </c>
      <c r="V322">
        <f>IF(C322=1,(U322/L322),REF)</f>
        <v>1719.3690663078419</v>
      </c>
      <c r="W322" s="13">
        <f>RANK(V322,V:V,1)</f>
        <v>323</v>
      </c>
      <c r="X322">
        <f>IF(A322=1,(U322/N322),REF)</f>
        <v>1684.981684981685</v>
      </c>
      <c r="Y322" s="13">
        <f>RANK(X322,X:X,1)</f>
        <v>323</v>
      </c>
      <c r="Z322" t="str">
        <f>D322</f>
        <v>SIU Edwardsville</v>
      </c>
      <c r="AA322">
        <f>(N322*(($AI$2)/((V322)))^(1/10))</f>
        <v>9.4458474854747135E-2</v>
      </c>
      <c r="AB322">
        <f>(N322*(($AH$2)/((X322)))^(1/8))</f>
        <v>7.920197102489214E-2</v>
      </c>
      <c r="AC322">
        <f>((AA322+AB322)/2)^(1/2.5)</f>
        <v>0.3762429461203553</v>
      </c>
      <c r="AD322" t="str">
        <f>Z322</f>
        <v>SIU Edwardsville</v>
      </c>
      <c r="AE322" s="13">
        <f>RANK(AC322,AC:AC,0)</f>
        <v>321</v>
      </c>
    </row>
    <row r="323" spans="1:31" x14ac:dyDescent="0.25">
      <c r="A323">
        <v>1</v>
      </c>
      <c r="B323">
        <v>1</v>
      </c>
      <c r="C323">
        <v>1</v>
      </c>
      <c r="D323" t="s">
        <v>25</v>
      </c>
      <c r="E323">
        <v>72.888175537292597</v>
      </c>
      <c r="F323">
        <v>87.397098010025402</v>
      </c>
      <c r="G323">
        <v>104.078408366064</v>
      </c>
      <c r="H323">
        <f>(F323-G323)/E323</f>
        <v>-0.22886168069200399</v>
      </c>
      <c r="I323" s="13">
        <f>RANK(H323,H:H,0)</f>
        <v>345</v>
      </c>
      <c r="J323">
        <f>(F323^2)*E323</f>
        <v>556738.30655316298</v>
      </c>
      <c r="K323" s="13">
        <f>RANK(J323,J:J,0)</f>
        <v>355</v>
      </c>
      <c r="L323">
        <f>N323*(0.98)</f>
        <v>0.18757199999999999</v>
      </c>
      <c r="M323" s="13">
        <f>RANK(L323,L:L,0)</f>
        <v>321</v>
      </c>
      <c r="N323">
        <v>0.19139999999999999</v>
      </c>
      <c r="O323" s="15">
        <f>(N323+L323)/2</f>
        <v>0.18948599999999999</v>
      </c>
      <c r="P323" s="13">
        <f t="shared" ref="P323:P365" si="10">RANK(O323,O:O,0)</f>
        <v>321</v>
      </c>
      <c r="Q323" s="15">
        <f>1.01*L323</f>
        <v>0.18944771999999999</v>
      </c>
      <c r="R323" s="13">
        <f>RANK(Q323,Q:Q,0)</f>
        <v>321</v>
      </c>
      <c r="S323" s="15">
        <f t="shared" ref="S323:S365" si="11">0.95*O323</f>
        <v>0.18001169999999997</v>
      </c>
      <c r="T323" s="13">
        <f>RANK(S323,S:S,0)</f>
        <v>321</v>
      </c>
      <c r="U323">
        <f>(((I323+K323+P323+R323+T323)/5))</f>
        <v>332.6</v>
      </c>
      <c r="V323">
        <f>IF(C323=1,(U323/L323),REF)</f>
        <v>1773.1857633335469</v>
      </c>
      <c r="W323" s="13">
        <f>RANK(V323,V:V,1)</f>
        <v>325</v>
      </c>
      <c r="X323">
        <f>IF(A323=1,(U323/N323),REF)</f>
        <v>1737.7220480668759</v>
      </c>
      <c r="Y323" s="13">
        <f>RANK(X323,X:X,1)</f>
        <v>325</v>
      </c>
      <c r="Z323" t="str">
        <f>D323</f>
        <v>Alabama A&amp;M</v>
      </c>
      <c r="AA323">
        <f>(N323*(($AI$2)/((V323)))^(1/10))</f>
        <v>9.4315628425854739E-2</v>
      </c>
      <c r="AB323">
        <f>(N323*(($AH$2)/((X323)))^(1/8))</f>
        <v>7.902128636107239E-2</v>
      </c>
      <c r="AC323">
        <f>((AA323+AB323)/2)^(1/2.5)</f>
        <v>0.37596241155942006</v>
      </c>
      <c r="AD323" t="str">
        <f>Z323</f>
        <v>Alabama A&amp;M</v>
      </c>
      <c r="AE323" s="13">
        <f>RANK(AC323,AC:AC,0)</f>
        <v>322</v>
      </c>
    </row>
    <row r="324" spans="1:31" x14ac:dyDescent="0.25">
      <c r="A324">
        <v>1</v>
      </c>
      <c r="B324">
        <v>1</v>
      </c>
      <c r="C324">
        <v>1</v>
      </c>
      <c r="D324" t="s">
        <v>247</v>
      </c>
      <c r="E324">
        <v>73.001837537509303</v>
      </c>
      <c r="F324">
        <v>96.059886779587401</v>
      </c>
      <c r="G324">
        <v>105.21492504320901</v>
      </c>
      <c r="H324">
        <f>(F324-G324)/E324</f>
        <v>-0.12540832631668519</v>
      </c>
      <c r="I324" s="13">
        <f>RANK(H324,H:H,0)</f>
        <v>285</v>
      </c>
      <c r="J324">
        <f>(F324^2)*E324</f>
        <v>673624.59079258505</v>
      </c>
      <c r="K324" s="13">
        <f>RANK(J324,J:J,0)</f>
        <v>225</v>
      </c>
      <c r="L324">
        <f>N324*(0.98)</f>
        <v>0.18531799999999998</v>
      </c>
      <c r="M324" s="13">
        <f>RANK(L324,L:L,0)</f>
        <v>323</v>
      </c>
      <c r="N324">
        <v>0.18909999999999999</v>
      </c>
      <c r="O324" s="15">
        <f>(N324+L324)/2</f>
        <v>0.18720899999999999</v>
      </c>
      <c r="P324" s="13">
        <f t="shared" si="10"/>
        <v>323</v>
      </c>
      <c r="Q324" s="15">
        <f>1.01*L324</f>
        <v>0.18717117999999999</v>
      </c>
      <c r="R324" s="13">
        <f>RANK(Q324,Q:Q,0)</f>
        <v>323</v>
      </c>
      <c r="S324" s="15">
        <f t="shared" si="11"/>
        <v>0.17784854999999997</v>
      </c>
      <c r="T324" s="13">
        <f>RANK(S324,S:S,0)</f>
        <v>323</v>
      </c>
      <c r="U324">
        <f>(((I324+K324+P324+R324+T324)/5))</f>
        <v>295.8</v>
      </c>
      <c r="V324">
        <f>IF(C324=1,(U324/L324),REF)</f>
        <v>1596.1752231299713</v>
      </c>
      <c r="W324" s="13">
        <f>RANK(V324,V:V,1)</f>
        <v>317</v>
      </c>
      <c r="X324">
        <f>IF(A324=1,(U324/N324),REF)</f>
        <v>1564.251718667372</v>
      </c>
      <c r="Y324" s="13">
        <f>RANK(X324,X:X,1)</f>
        <v>317</v>
      </c>
      <c r="Z324" t="str">
        <f>D324</f>
        <v>Pacific</v>
      </c>
      <c r="AA324">
        <f>(N324*(($AI$2)/((V324)))^(1/10))</f>
        <v>9.4167409914721417E-2</v>
      </c>
      <c r="AB324">
        <f>(N324*(($AH$2)/((X324)))^(1/8))</f>
        <v>7.9104811387526244E-2</v>
      </c>
      <c r="AC324">
        <f>((AA324+AB324)/2)^(1/2.5)</f>
        <v>0.37590627800613563</v>
      </c>
      <c r="AD324" t="str">
        <f>Z324</f>
        <v>Pacific</v>
      </c>
      <c r="AE324" s="13">
        <f>RANK(AC324,AC:AC,0)</f>
        <v>323</v>
      </c>
    </row>
    <row r="325" spans="1:31" x14ac:dyDescent="0.25">
      <c r="A325">
        <v>1</v>
      </c>
      <c r="B325">
        <v>1</v>
      </c>
      <c r="C325">
        <v>1</v>
      </c>
      <c r="D325" t="s">
        <v>28</v>
      </c>
      <c r="E325">
        <v>70.563566924980293</v>
      </c>
      <c r="F325">
        <v>93.749823106573103</v>
      </c>
      <c r="G325">
        <v>108.170310714902</v>
      </c>
      <c r="H325">
        <f>(F325-G325)/E325</f>
        <v>-0.20436165909328322</v>
      </c>
      <c r="I325" s="13">
        <f>RANK(H325,H:H,0)</f>
        <v>333</v>
      </c>
      <c r="J325">
        <f>(F325^2)*E325</f>
        <v>620185.25951044878</v>
      </c>
      <c r="K325" s="13">
        <f>RANK(J325,J:J,0)</f>
        <v>309</v>
      </c>
      <c r="L325">
        <f>N325*(0.98)</f>
        <v>0.18502399999999999</v>
      </c>
      <c r="M325" s="13">
        <f>RANK(L325,L:L,0)</f>
        <v>324</v>
      </c>
      <c r="N325">
        <v>0.1888</v>
      </c>
      <c r="O325" s="15">
        <f>(N325+L325)/2</f>
        <v>0.18691199999999999</v>
      </c>
      <c r="P325" s="13">
        <f t="shared" si="10"/>
        <v>324</v>
      </c>
      <c r="Q325" s="15">
        <f>1.01*L325</f>
        <v>0.18687424</v>
      </c>
      <c r="R325" s="13">
        <f>RANK(Q325,Q:Q,0)</f>
        <v>324</v>
      </c>
      <c r="S325" s="15">
        <f t="shared" si="11"/>
        <v>0.17756639999999999</v>
      </c>
      <c r="T325" s="13">
        <f>RANK(S325,S:S,0)</f>
        <v>324</v>
      </c>
      <c r="U325">
        <f>(((I325+K325+P325+R325+T325)/5))</f>
        <v>322.8</v>
      </c>
      <c r="V325">
        <f>IF(C325=1,(U325/L325),REF)</f>
        <v>1744.6385333794535</v>
      </c>
      <c r="W325" s="13">
        <f>RANK(V325,V:V,1)</f>
        <v>324</v>
      </c>
      <c r="X325">
        <f>IF(A325=1,(U325/N325),REF)</f>
        <v>1709.7457627118645</v>
      </c>
      <c r="Y325" s="13">
        <f>RANK(X325,X:X,1)</f>
        <v>324</v>
      </c>
      <c r="Z325" t="str">
        <f>D325</f>
        <v>Alcorn St.</v>
      </c>
      <c r="AA325">
        <f>(N325*(($AI$2)/((V325)))^(1/10))</f>
        <v>9.3185555150739785E-2</v>
      </c>
      <c r="AB325">
        <f>(N325*(($AH$2)/((X325)))^(1/8))</f>
        <v>7.8106153136873954E-2</v>
      </c>
      <c r="AC325">
        <f>((AA325+AB325)/2)^(1/2.5)</f>
        <v>0.37418169500973708</v>
      </c>
      <c r="AD325" t="str">
        <f>Z325</f>
        <v>Alcorn St.</v>
      </c>
      <c r="AE325" s="13">
        <f>RANK(AC325,AC:AC,0)</f>
        <v>324</v>
      </c>
    </row>
    <row r="326" spans="1:31" x14ac:dyDescent="0.25">
      <c r="A326">
        <v>1</v>
      </c>
      <c r="B326">
        <v>1</v>
      </c>
      <c r="C326">
        <v>1</v>
      </c>
      <c r="D326" t="s">
        <v>163</v>
      </c>
      <c r="E326">
        <v>73.487625079196107</v>
      </c>
      <c r="F326">
        <v>90.6203317434003</v>
      </c>
      <c r="G326">
        <v>106.748918294836</v>
      </c>
      <c r="H326">
        <f>(F326-G326)/E326</f>
        <v>-0.21947350365526516</v>
      </c>
      <c r="I326" s="13">
        <f>RANK(H326,H:H,0)</f>
        <v>342</v>
      </c>
      <c r="J326">
        <f>(F326^2)*E326</f>
        <v>603483.64920772996</v>
      </c>
      <c r="K326" s="13">
        <f>RANK(J326,J:J,0)</f>
        <v>327</v>
      </c>
      <c r="L326">
        <f>N326*(0.98)</f>
        <v>0.184534</v>
      </c>
      <c r="M326" s="13">
        <f>RANK(L326,L:L,0)</f>
        <v>325</v>
      </c>
      <c r="N326">
        <v>0.1883</v>
      </c>
      <c r="O326" s="15">
        <f>(N326+L326)/2</f>
        <v>0.186417</v>
      </c>
      <c r="P326" s="13">
        <f t="shared" si="10"/>
        <v>325</v>
      </c>
      <c r="Q326" s="15">
        <f>1.01*L326</f>
        <v>0.18637934</v>
      </c>
      <c r="R326" s="13">
        <f>RANK(Q326,Q:Q,0)</f>
        <v>325</v>
      </c>
      <c r="S326" s="15">
        <f t="shared" si="11"/>
        <v>0.17709614999999998</v>
      </c>
      <c r="T326" s="13">
        <f>RANK(S326,S:S,0)</f>
        <v>325</v>
      </c>
      <c r="U326">
        <f>(((I326+K326+P326+R326+T326)/5))</f>
        <v>328.8</v>
      </c>
      <c r="V326">
        <f>IF(C326=1,(U326/L326),REF)</f>
        <v>1781.7854704282138</v>
      </c>
      <c r="W326" s="13">
        <f>RANK(V326,V:V,1)</f>
        <v>326</v>
      </c>
      <c r="X326">
        <f>IF(A326=1,(U326/N326),REF)</f>
        <v>1746.1497610196495</v>
      </c>
      <c r="Y326" s="13">
        <f>RANK(X326,X:X,1)</f>
        <v>326</v>
      </c>
      <c r="Z326" t="str">
        <f>D326</f>
        <v>Lindenwood</v>
      </c>
      <c r="AA326">
        <f>(N326*(($AI$2)/((V326)))^(1/10))</f>
        <v>9.2743169029248687E-2</v>
      </c>
      <c r="AB326">
        <f>(N326*(($AH$2)/((X326)))^(1/8))</f>
        <v>7.769442099681477E-2</v>
      </c>
      <c r="AC326">
        <f>((AA326+AB326)/2)^(1/2.5)</f>
        <v>0.37343425713135164</v>
      </c>
      <c r="AD326" t="str">
        <f>Z326</f>
        <v>Lindenwood</v>
      </c>
      <c r="AE326" s="13">
        <f>RANK(AC326,AC:AC,0)</f>
        <v>325</v>
      </c>
    </row>
    <row r="327" spans="1:31" x14ac:dyDescent="0.25">
      <c r="A327">
        <v>1</v>
      </c>
      <c r="B327">
        <v>1</v>
      </c>
      <c r="C327">
        <v>1</v>
      </c>
      <c r="D327" t="s">
        <v>213</v>
      </c>
      <c r="E327">
        <v>70.094618568039095</v>
      </c>
      <c r="F327">
        <v>91.840466884929299</v>
      </c>
      <c r="G327">
        <v>104.570580977511</v>
      </c>
      <c r="H327">
        <f>(F327-G327)/E327</f>
        <v>-0.18161328719158229</v>
      </c>
      <c r="I327" s="13">
        <f>RANK(H327,H:H,0)</f>
        <v>323</v>
      </c>
      <c r="J327">
        <f>(F327^2)*E327</f>
        <v>591225.07156066608</v>
      </c>
      <c r="K327" s="13">
        <f>RANK(J327,J:J,0)</f>
        <v>338</v>
      </c>
      <c r="L327">
        <f>N327*(0.98)</f>
        <v>0.18316200000000002</v>
      </c>
      <c r="M327" s="13">
        <f>RANK(L327,L:L,0)</f>
        <v>326</v>
      </c>
      <c r="N327">
        <v>0.18690000000000001</v>
      </c>
      <c r="O327" s="15">
        <f>(N327+L327)/2</f>
        <v>0.185031</v>
      </c>
      <c r="P327" s="13">
        <f t="shared" si="10"/>
        <v>326</v>
      </c>
      <c r="Q327" s="15">
        <f>1.01*L327</f>
        <v>0.18499362000000003</v>
      </c>
      <c r="R327" s="13">
        <f>RANK(Q327,Q:Q,0)</f>
        <v>326</v>
      </c>
      <c r="S327" s="15">
        <f t="shared" si="11"/>
        <v>0.17577945</v>
      </c>
      <c r="T327" s="13">
        <f>RANK(S327,S:S,0)</f>
        <v>326</v>
      </c>
      <c r="U327">
        <f>(((I327+K327+P327+R327+T327)/5))</f>
        <v>327.8</v>
      </c>
      <c r="V327">
        <f>IF(C327=1,(U327/L327),REF)</f>
        <v>1789.6725303283431</v>
      </c>
      <c r="W327" s="13">
        <f>RANK(V327,V:V,1)</f>
        <v>327</v>
      </c>
      <c r="X327">
        <f>IF(A327=1,(U327/N327),REF)</f>
        <v>1753.8790797217764</v>
      </c>
      <c r="Y327" s="13">
        <f>RANK(X327,X:X,1)</f>
        <v>327</v>
      </c>
      <c r="Z327" t="str">
        <f>D327</f>
        <v>New Hampshire</v>
      </c>
      <c r="AA327">
        <f>(N327*(($AI$2)/((V327)))^(1/10))</f>
        <v>9.2012980166241071E-2</v>
      </c>
      <c r="AB327">
        <f>(N327*(($AH$2)/((X327)))^(1/8))</f>
        <v>7.7074203621895473E-2</v>
      </c>
      <c r="AC327">
        <f>((AA327+AB327)/2)^(1/2.5)</f>
        <v>0.37224791857867917</v>
      </c>
      <c r="AD327" t="str">
        <f>Z327</f>
        <v>New Hampshire</v>
      </c>
      <c r="AE327" s="13">
        <f>RANK(AC327,AC:AC,0)</f>
        <v>326</v>
      </c>
    </row>
    <row r="328" spans="1:31" x14ac:dyDescent="0.25">
      <c r="A328">
        <v>1</v>
      </c>
      <c r="B328">
        <v>1</v>
      </c>
      <c r="C328">
        <v>1</v>
      </c>
      <c r="D328" t="s">
        <v>36</v>
      </c>
      <c r="E328">
        <v>71.294964221462905</v>
      </c>
      <c r="F328">
        <v>96.396967742010304</v>
      </c>
      <c r="G328">
        <v>105.844394580729</v>
      </c>
      <c r="H328">
        <f>(F328-G328)/E328</f>
        <v>-0.13251183925658819</v>
      </c>
      <c r="I328" s="13">
        <f>RANK(H328,H:H,0)</f>
        <v>290</v>
      </c>
      <c r="J328">
        <f>(F328^2)*E328</f>
        <v>662499.57095205574</v>
      </c>
      <c r="K328" s="13">
        <f>RANK(J328,J:J,0)</f>
        <v>244</v>
      </c>
      <c r="L328">
        <f>N328*(0.98)</f>
        <v>0.178948</v>
      </c>
      <c r="M328" s="13">
        <f>RANK(L328,L:L,0)</f>
        <v>327</v>
      </c>
      <c r="N328">
        <v>0.18260000000000001</v>
      </c>
      <c r="O328" s="15">
        <f>(N328+L328)/2</f>
        <v>0.18077399999999999</v>
      </c>
      <c r="P328" s="13">
        <f t="shared" si="10"/>
        <v>327</v>
      </c>
      <c r="Q328" s="15">
        <f>1.01*L328</f>
        <v>0.18073748000000001</v>
      </c>
      <c r="R328" s="13">
        <f>RANK(Q328,Q:Q,0)</f>
        <v>327</v>
      </c>
      <c r="S328" s="15">
        <f t="shared" si="11"/>
        <v>0.17173529999999998</v>
      </c>
      <c r="T328" s="13">
        <f>RANK(S328,S:S,0)</f>
        <v>327</v>
      </c>
      <c r="U328">
        <f>(((I328+K328+P328+R328+T328)/5))</f>
        <v>303</v>
      </c>
      <c r="V328">
        <f>IF(C328=1,(U328/L328),REF)</f>
        <v>1693.2293180141717</v>
      </c>
      <c r="W328" s="13">
        <f>RANK(V328,V:V,1)</f>
        <v>322</v>
      </c>
      <c r="X328">
        <f>IF(A328=1,(U328/N328),REF)</f>
        <v>1659.3647316538882</v>
      </c>
      <c r="Y328" s="13">
        <f>RANK(X328,X:X,1)</f>
        <v>322</v>
      </c>
      <c r="Z328" t="str">
        <f>D328</f>
        <v>Army</v>
      </c>
      <c r="AA328">
        <f>(N328*(($AI$2)/((V328)))^(1/10))</f>
        <v>9.0395403603348135E-2</v>
      </c>
      <c r="AB328">
        <f>(N328*(($AH$2)/((X328)))^(1/8))</f>
        <v>7.5824183418232272E-2</v>
      </c>
      <c r="AC328">
        <f>((AA328+AB328)/2)^(1/2.5)</f>
        <v>0.36970973072811003</v>
      </c>
      <c r="AD328" t="str">
        <f>Z328</f>
        <v>Army</v>
      </c>
      <c r="AE328" s="13">
        <f>RANK(AC328,AC:AC,0)</f>
        <v>327</v>
      </c>
    </row>
    <row r="329" spans="1:31" x14ac:dyDescent="0.25">
      <c r="A329">
        <v>1</v>
      </c>
      <c r="B329">
        <v>1</v>
      </c>
      <c r="C329">
        <v>1</v>
      </c>
      <c r="D329" t="s">
        <v>89</v>
      </c>
      <c r="E329">
        <v>70.075207341503699</v>
      </c>
      <c r="F329">
        <v>94.818456307865603</v>
      </c>
      <c r="G329">
        <v>107.093591609643</v>
      </c>
      <c r="H329">
        <f>(F329-G329)/E329</f>
        <v>-0.17517087380071378</v>
      </c>
      <c r="I329" s="13">
        <f>RANK(H329,H:H,0)</f>
        <v>316</v>
      </c>
      <c r="J329">
        <f>(F329^2)*E329</f>
        <v>630013.93054872018</v>
      </c>
      <c r="K329" s="13">
        <f>RANK(J329,J:J,0)</f>
        <v>297</v>
      </c>
      <c r="L329">
        <f>N329*(0.98)</f>
        <v>0.17394999999999999</v>
      </c>
      <c r="M329" s="13">
        <f>RANK(L329,L:L,0)</f>
        <v>328</v>
      </c>
      <c r="N329">
        <v>0.17749999999999999</v>
      </c>
      <c r="O329" s="15">
        <f>(N329+L329)/2</f>
        <v>0.17572499999999999</v>
      </c>
      <c r="P329" s="13">
        <f t="shared" si="10"/>
        <v>328</v>
      </c>
      <c r="Q329" s="15">
        <f>1.01*L329</f>
        <v>0.1756895</v>
      </c>
      <c r="R329" s="13">
        <f>RANK(Q329,Q:Q,0)</f>
        <v>328</v>
      </c>
      <c r="S329" s="15">
        <f t="shared" si="11"/>
        <v>0.16693875</v>
      </c>
      <c r="T329" s="13">
        <f>RANK(S329,S:S,0)</f>
        <v>328</v>
      </c>
      <c r="U329">
        <f>(((I329+K329+P329+R329+T329)/5))</f>
        <v>319.39999999999998</v>
      </c>
      <c r="V329">
        <f>IF(C329=1,(U329/L329),REF)</f>
        <v>1836.1598160390915</v>
      </c>
      <c r="W329" s="13">
        <f>RANK(V329,V:V,1)</f>
        <v>329</v>
      </c>
      <c r="X329">
        <f>IF(A329=1,(U329/N329),REF)</f>
        <v>1799.4366197183099</v>
      </c>
      <c r="Y329" s="13">
        <f>RANK(X329,X:X,1)</f>
        <v>329</v>
      </c>
      <c r="Z329" t="str">
        <f>D329</f>
        <v>Denver</v>
      </c>
      <c r="AA329">
        <f>(N329*(($AI$2)/((V329)))^(1/10))</f>
        <v>8.7161453207806661E-2</v>
      </c>
      <c r="AB329">
        <f>(N329*(($AH$2)/((X329)))^(1/8))</f>
        <v>7.2963555465434191E-2</v>
      </c>
      <c r="AC329">
        <f>((AA329+AB329)/2)^(1/2.5)</f>
        <v>0.36422660710198773</v>
      </c>
      <c r="AD329" t="str">
        <f>Z329</f>
        <v>Denver</v>
      </c>
      <c r="AE329" s="13">
        <f>RANK(AC329,AC:AC,0)</f>
        <v>328</v>
      </c>
    </row>
    <row r="330" spans="1:31" x14ac:dyDescent="0.25">
      <c r="A330">
        <v>1</v>
      </c>
      <c r="B330">
        <v>1</v>
      </c>
      <c r="C330">
        <v>1</v>
      </c>
      <c r="D330" t="s">
        <v>316</v>
      </c>
      <c r="E330">
        <v>72.655035023412907</v>
      </c>
      <c r="F330">
        <v>90.347438888123193</v>
      </c>
      <c r="G330">
        <v>106.25805993786101</v>
      </c>
      <c r="H330">
        <f>(F330-G330)/E330</f>
        <v>-0.21898855385054394</v>
      </c>
      <c r="I330" s="13">
        <f>RANK(H330,H:H,0)</f>
        <v>341</v>
      </c>
      <c r="J330">
        <f>(F330^2)*E330</f>
        <v>593058.32737894496</v>
      </c>
      <c r="K330" s="13">
        <f>RANK(J330,J:J,0)</f>
        <v>337</v>
      </c>
      <c r="L330">
        <f>N330*(0.98)</f>
        <v>0.17375400000000002</v>
      </c>
      <c r="M330" s="13">
        <f>RANK(L330,L:L,0)</f>
        <v>329</v>
      </c>
      <c r="N330">
        <v>0.17730000000000001</v>
      </c>
      <c r="O330" s="15">
        <f>(N330+L330)/2</f>
        <v>0.17552700000000002</v>
      </c>
      <c r="P330" s="13">
        <f t="shared" si="10"/>
        <v>329</v>
      </c>
      <c r="Q330" s="15">
        <f>1.01*L330</f>
        <v>0.17549154000000003</v>
      </c>
      <c r="R330" s="13">
        <f>RANK(Q330,Q:Q,0)</f>
        <v>329</v>
      </c>
      <c r="S330" s="15">
        <f t="shared" si="11"/>
        <v>0.16675065</v>
      </c>
      <c r="T330" s="13">
        <f>RANK(S330,S:S,0)</f>
        <v>329</v>
      </c>
      <c r="U330">
        <f>(((I330+K330+P330+R330+T330)/5))</f>
        <v>333</v>
      </c>
      <c r="V330">
        <f>IF(C330=1,(U330/L330),REF)</f>
        <v>1916.5026416658031</v>
      </c>
      <c r="W330" s="13">
        <f>RANK(V330,V:V,1)</f>
        <v>330</v>
      </c>
      <c r="X330">
        <f>IF(A330=1,(U330/N330),REF)</f>
        <v>1878.1725888324872</v>
      </c>
      <c r="Y330" s="13">
        <f>RANK(X330,X:X,1)</f>
        <v>330</v>
      </c>
      <c r="Z330" t="str">
        <f>D330</f>
        <v>Tennessee Tech</v>
      </c>
      <c r="AA330">
        <f>(N330*(($AI$2)/((V330)))^(1/10))</f>
        <v>8.669118636885903E-2</v>
      </c>
      <c r="AB330">
        <f>(N330*(($AH$2)/((X330)))^(1/8))</f>
        <v>7.2492236560101495E-2</v>
      </c>
      <c r="AC330">
        <f>((AA330+AB330)/2)^(1/2.5)</f>
        <v>0.3633683839278935</v>
      </c>
      <c r="AD330" t="str">
        <f>Z330</f>
        <v>Tennessee Tech</v>
      </c>
      <c r="AE330" s="13">
        <f>RANK(AC330,AC:AC,0)</f>
        <v>329</v>
      </c>
    </row>
    <row r="331" spans="1:31" x14ac:dyDescent="0.25">
      <c r="A331">
        <v>1</v>
      </c>
      <c r="B331">
        <v>1</v>
      </c>
      <c r="C331">
        <v>1</v>
      </c>
      <c r="D331" t="s">
        <v>306</v>
      </c>
      <c r="E331">
        <v>69.828697200319695</v>
      </c>
      <c r="F331">
        <v>96.573757226970201</v>
      </c>
      <c r="G331">
        <v>106.452595223739</v>
      </c>
      <c r="H331">
        <f>(F331-G331)/E331</f>
        <v>-0.1414724660898237</v>
      </c>
      <c r="I331" s="13">
        <f>RANK(H331,H:H,0)</f>
        <v>299</v>
      </c>
      <c r="J331">
        <f>(F331^2)*E331</f>
        <v>651256.68699697335</v>
      </c>
      <c r="K331" s="13">
        <f>RANK(J331,J:J,0)</f>
        <v>263</v>
      </c>
      <c r="L331">
        <f>N331*(0.98)</f>
        <v>0.17071599999999998</v>
      </c>
      <c r="M331" s="13">
        <f>RANK(L331,L:L,0)</f>
        <v>330</v>
      </c>
      <c r="N331">
        <v>0.17419999999999999</v>
      </c>
      <c r="O331" s="15">
        <f>(N331+L331)/2</f>
        <v>0.172458</v>
      </c>
      <c r="P331" s="13">
        <f t="shared" si="10"/>
        <v>330</v>
      </c>
      <c r="Q331" s="15">
        <f>1.01*L331</f>
        <v>0.17242315999999999</v>
      </c>
      <c r="R331" s="13">
        <f>RANK(Q331,Q:Q,0)</f>
        <v>330</v>
      </c>
      <c r="S331" s="15">
        <f t="shared" si="11"/>
        <v>0.16383509999999998</v>
      </c>
      <c r="T331" s="13">
        <f>RANK(S331,S:S,0)</f>
        <v>330</v>
      </c>
      <c r="U331">
        <f>(((I331+K331+P331+R331+T331)/5))</f>
        <v>310.39999999999998</v>
      </c>
      <c r="V331">
        <f>IF(C331=1,(U331/L331),REF)</f>
        <v>1818.2244195037372</v>
      </c>
      <c r="W331" s="13">
        <f>RANK(V331,V:V,1)</f>
        <v>328</v>
      </c>
      <c r="X331">
        <f>IF(A331=1,(U331/N331),REF)</f>
        <v>1781.8599311136625</v>
      </c>
      <c r="Y331" s="13">
        <f>RANK(X331,X:X,1)</f>
        <v>328</v>
      </c>
      <c r="Z331" t="str">
        <f>D331</f>
        <v>Stetson</v>
      </c>
      <c r="AA331">
        <f>(N331*(($AI$2)/((V331)))^(1/10))</f>
        <v>8.5624994180128672E-2</v>
      </c>
      <c r="AB331">
        <f>(N331*(($AH$2)/((X331)))^(1/8))</f>
        <v>7.169496483323512E-2</v>
      </c>
      <c r="AC331">
        <f>((AA331+AB331)/2)^(1/2.5)</f>
        <v>0.36166087739609276</v>
      </c>
      <c r="AD331" t="str">
        <f>Z331</f>
        <v>Stetson</v>
      </c>
      <c r="AE331" s="13">
        <f>RANK(AC331,AC:AC,0)</f>
        <v>330</v>
      </c>
    </row>
    <row r="332" spans="1:31" x14ac:dyDescent="0.25">
      <c r="A332">
        <v>1</v>
      </c>
      <c r="B332">
        <v>1</v>
      </c>
      <c r="C332">
        <v>1</v>
      </c>
      <c r="D332" t="s">
        <v>132</v>
      </c>
      <c r="E332">
        <v>67.792072976604103</v>
      </c>
      <c r="F332">
        <v>92.634109222879999</v>
      </c>
      <c r="G332">
        <v>108.523530536053</v>
      </c>
      <c r="H332">
        <f>(F332-G332)/E332</f>
        <v>-0.23438465023272914</v>
      </c>
      <c r="I332" s="13">
        <f>RANK(H332,H:H,0)</f>
        <v>349</v>
      </c>
      <c r="J332">
        <f>(F332^2)*E332</f>
        <v>581729.07897722989</v>
      </c>
      <c r="K332" s="13">
        <f>RANK(J332,J:J,0)</f>
        <v>346</v>
      </c>
      <c r="L332">
        <f>N332*(0.98)</f>
        <v>0.17061799999999999</v>
      </c>
      <c r="M332" s="13">
        <f>RANK(L332,L:L,0)</f>
        <v>331</v>
      </c>
      <c r="N332">
        <v>0.1741</v>
      </c>
      <c r="O332" s="15">
        <f>(N332+L332)/2</f>
        <v>0.17235899999999998</v>
      </c>
      <c r="P332" s="13">
        <f t="shared" si="10"/>
        <v>331</v>
      </c>
      <c r="Q332" s="15">
        <f>1.01*L332</f>
        <v>0.17232417999999999</v>
      </c>
      <c r="R332" s="13">
        <f>RANK(Q332,Q:Q,0)</f>
        <v>331</v>
      </c>
      <c r="S332" s="15">
        <f t="shared" si="11"/>
        <v>0.16374104999999997</v>
      </c>
      <c r="T332" s="13">
        <f>RANK(S332,S:S,0)</f>
        <v>331</v>
      </c>
      <c r="U332">
        <f>(((I332+K332+P332+R332+T332)/5))</f>
        <v>337.6</v>
      </c>
      <c r="V332">
        <f>IF(C332=1,(U332/L332),REF)</f>
        <v>1978.68923560234</v>
      </c>
      <c r="W332" s="13">
        <f>RANK(V332,V:V,1)</f>
        <v>332</v>
      </c>
      <c r="X332">
        <f>IF(A332=1,(U332/N332),REF)</f>
        <v>1939.115450890293</v>
      </c>
      <c r="Y332" s="13">
        <f>RANK(X332,X:X,1)</f>
        <v>332</v>
      </c>
      <c r="Z332" t="str">
        <f>D332</f>
        <v>Holy Cross</v>
      </c>
      <c r="AA332">
        <f>(N332*(($AI$2)/((V332)))^(1/10))</f>
        <v>8.4855142072836898E-2</v>
      </c>
      <c r="AB332">
        <f>(N332*(($AH$2)/((X332)))^(1/8))</f>
        <v>7.0900290298679849E-2</v>
      </c>
      <c r="AC332">
        <f>((AA332+AB332)/2)^(1/2.5)</f>
        <v>0.36021789401452581</v>
      </c>
      <c r="AD332" t="str">
        <f>Z332</f>
        <v>Holy Cross</v>
      </c>
      <c r="AE332" s="13">
        <f>RANK(AC332,AC:AC,0)</f>
        <v>331</v>
      </c>
    </row>
    <row r="333" spans="1:31" x14ac:dyDescent="0.25">
      <c r="A333">
        <v>1</v>
      </c>
      <c r="B333">
        <v>1</v>
      </c>
      <c r="C333">
        <v>1</v>
      </c>
      <c r="D333" t="s">
        <v>178</v>
      </c>
      <c r="E333">
        <v>72.073292718822898</v>
      </c>
      <c r="F333">
        <v>92.559258937663301</v>
      </c>
      <c r="G333">
        <v>104.888858507157</v>
      </c>
      <c r="H333">
        <f>(F333-G333)/E333</f>
        <v>-0.17107029669914964</v>
      </c>
      <c r="I333" s="13">
        <f>RANK(H333,H:H,0)</f>
        <v>313</v>
      </c>
      <c r="J333">
        <f>(F333^2)*E333</f>
        <v>617467.4964702432</v>
      </c>
      <c r="K333" s="13">
        <f>RANK(J333,J:J,0)</f>
        <v>313</v>
      </c>
      <c r="L333">
        <f>N333*(0.98)</f>
        <v>0.16816800000000001</v>
      </c>
      <c r="M333" s="13">
        <f>RANK(L333,L:L,0)</f>
        <v>332</v>
      </c>
      <c r="N333">
        <v>0.1716</v>
      </c>
      <c r="O333" s="15">
        <f>(N333+L333)/2</f>
        <v>0.16988400000000001</v>
      </c>
      <c r="P333" s="13">
        <f t="shared" si="10"/>
        <v>332</v>
      </c>
      <c r="Q333" s="15">
        <f>1.01*L333</f>
        <v>0.16984968</v>
      </c>
      <c r="R333" s="13">
        <f>RANK(Q333,Q:Q,0)</f>
        <v>332</v>
      </c>
      <c r="S333" s="15">
        <f t="shared" si="11"/>
        <v>0.1613898</v>
      </c>
      <c r="T333" s="13">
        <f>RANK(S333,S:S,0)</f>
        <v>332</v>
      </c>
      <c r="U333">
        <f>(((I333+K333+P333+R333+T333)/5))</f>
        <v>324.39999999999998</v>
      </c>
      <c r="V333">
        <f>IF(C333=1,(U333/L333),REF)</f>
        <v>1929.0233575947859</v>
      </c>
      <c r="W333" s="13">
        <f>RANK(V333,V:V,1)</f>
        <v>331</v>
      </c>
      <c r="X333">
        <f>IF(A333=1,(U333/N333),REF)</f>
        <v>1890.4428904428903</v>
      </c>
      <c r="Y333" s="13">
        <f>RANK(X333,X:X,1)</f>
        <v>331</v>
      </c>
      <c r="Z333" t="str">
        <f>D333</f>
        <v>Manhattan</v>
      </c>
      <c r="AA333">
        <f>(N333*(($AI$2)/((V333)))^(1/10))</f>
        <v>8.3849540658351762E-2</v>
      </c>
      <c r="AB333">
        <f>(N333*(($AH$2)/((X333)))^(1/8))</f>
        <v>7.0104603747471794E-2</v>
      </c>
      <c r="AC333">
        <f>((AA333+AB333)/2)^(1/2.5)</f>
        <v>0.35854573063668571</v>
      </c>
      <c r="AD333" t="str">
        <f>Z333</f>
        <v>Manhattan</v>
      </c>
      <c r="AE333" s="13">
        <f>RANK(AC333,AC:AC,0)</f>
        <v>332</v>
      </c>
    </row>
    <row r="334" spans="1:31" x14ac:dyDescent="0.25">
      <c r="A334">
        <v>1</v>
      </c>
      <c r="B334">
        <v>1</v>
      </c>
      <c r="C334">
        <v>1</v>
      </c>
      <c r="D334" t="s">
        <v>216</v>
      </c>
      <c r="E334">
        <v>71.452750030201102</v>
      </c>
      <c r="F334">
        <v>91.884795562051295</v>
      </c>
      <c r="G334">
        <v>108.20691297574299</v>
      </c>
      <c r="H334">
        <f>(F334-G334)/E334</f>
        <v>-0.22843231935499742</v>
      </c>
      <c r="I334" s="13">
        <f>RANK(H334,H:H,0)</f>
        <v>344</v>
      </c>
      <c r="J334">
        <f>(F334^2)*E334</f>
        <v>603262.39658207807</v>
      </c>
      <c r="K334" s="13">
        <f>RANK(J334,J:J,0)</f>
        <v>328</v>
      </c>
      <c r="L334">
        <f>N334*(0.98)</f>
        <v>0.16758000000000001</v>
      </c>
      <c r="M334" s="13">
        <f>RANK(L334,L:L,0)</f>
        <v>333</v>
      </c>
      <c r="N334">
        <v>0.17100000000000001</v>
      </c>
      <c r="O334" s="15">
        <f>(N334+L334)/2</f>
        <v>0.16929</v>
      </c>
      <c r="P334" s="13">
        <f t="shared" si="10"/>
        <v>333</v>
      </c>
      <c r="Q334" s="15">
        <f>1.01*L334</f>
        <v>0.16925580000000001</v>
      </c>
      <c r="R334" s="13">
        <f>RANK(Q334,Q:Q,0)</f>
        <v>333</v>
      </c>
      <c r="S334" s="15">
        <f t="shared" si="11"/>
        <v>0.16082549999999998</v>
      </c>
      <c r="T334" s="13">
        <f>RANK(S334,S:S,0)</f>
        <v>333</v>
      </c>
      <c r="U334">
        <f>(((I334+K334+P334+R334+T334)/5))</f>
        <v>334.2</v>
      </c>
      <c r="V334">
        <f>IF(C334=1,(U334/L334),REF)</f>
        <v>1994.2713927676332</v>
      </c>
      <c r="W334" s="13">
        <f>RANK(V334,V:V,1)</f>
        <v>333</v>
      </c>
      <c r="X334">
        <f>IF(A334=1,(U334/N334),REF)</f>
        <v>1954.3859649122805</v>
      </c>
      <c r="Y334" s="13">
        <f>RANK(X334,X:X,1)</f>
        <v>333</v>
      </c>
      <c r="Z334" t="str">
        <f>D334</f>
        <v>New Orleans</v>
      </c>
      <c r="AA334">
        <f>(N334*(($AI$2)/((V334)))^(1/10))</f>
        <v>8.327887263076679E-2</v>
      </c>
      <c r="AB334">
        <f>(N334*(($AH$2)/((X334)))^(1/8))</f>
        <v>6.9569602049570037E-2</v>
      </c>
      <c r="AC334">
        <f>((AA334+AB334)/2)^(1/2.5)</f>
        <v>0.35751349969398305</v>
      </c>
      <c r="AD334" t="str">
        <f>Z334</f>
        <v>New Orleans</v>
      </c>
      <c r="AE334" s="13">
        <f>RANK(AC334,AC:AC,0)</f>
        <v>333</v>
      </c>
    </row>
    <row r="335" spans="1:31" x14ac:dyDescent="0.25">
      <c r="A335">
        <v>1</v>
      </c>
      <c r="B335">
        <v>1</v>
      </c>
      <c r="C335">
        <v>1</v>
      </c>
      <c r="D335" t="s">
        <v>71</v>
      </c>
      <c r="E335">
        <v>70.030004732932795</v>
      </c>
      <c r="F335">
        <v>90.595378900351903</v>
      </c>
      <c r="G335">
        <v>105.60478327103</v>
      </c>
      <c r="H335">
        <f>(F335-G335)/E335</f>
        <v>-0.21432819300695652</v>
      </c>
      <c r="I335" s="13">
        <f>RANK(H335,H:H,0)</f>
        <v>337</v>
      </c>
      <c r="J335">
        <f>(F335^2)*E335</f>
        <v>574772.85199287906</v>
      </c>
      <c r="K335" s="13">
        <f>RANK(J335,J:J,0)</f>
        <v>351</v>
      </c>
      <c r="L335">
        <f>N335*(0.98)</f>
        <v>0.16611000000000001</v>
      </c>
      <c r="M335" s="13">
        <f>RANK(L335,L:L,0)</f>
        <v>334</v>
      </c>
      <c r="N335">
        <v>0.16950000000000001</v>
      </c>
      <c r="O335" s="15">
        <f>(N335+L335)/2</f>
        <v>0.16780500000000001</v>
      </c>
      <c r="P335" s="13">
        <f t="shared" si="10"/>
        <v>334</v>
      </c>
      <c r="Q335" s="15">
        <f>1.01*L335</f>
        <v>0.16777110000000001</v>
      </c>
      <c r="R335" s="13">
        <f>RANK(Q335,Q:Q,0)</f>
        <v>334</v>
      </c>
      <c r="S335" s="15">
        <f t="shared" si="11"/>
        <v>0.15941474999999999</v>
      </c>
      <c r="T335" s="13">
        <f>RANK(S335,S:S,0)</f>
        <v>334</v>
      </c>
      <c r="U335">
        <f>(((I335+K335+P335+R335+T335)/5))</f>
        <v>338</v>
      </c>
      <c r="V335">
        <f>IF(C335=1,(U335/L335),REF)</f>
        <v>2034.7962193727046</v>
      </c>
      <c r="W335" s="13">
        <f>RANK(V335,V:V,1)</f>
        <v>335</v>
      </c>
      <c r="X335">
        <f>IF(A335=1,(U335/N335),REF)</f>
        <v>1994.1002949852507</v>
      </c>
      <c r="Y335" s="13">
        <f>RANK(X335,X:X,1)</f>
        <v>335</v>
      </c>
      <c r="Z335" t="str">
        <f>D335</f>
        <v>Chicago St.</v>
      </c>
      <c r="AA335">
        <f>(N335*(($AI$2)/((V335)))^(1/10))</f>
        <v>8.2382461347696431E-2</v>
      </c>
      <c r="AB335">
        <f>(N335*(($AH$2)/((X335)))^(1/8))</f>
        <v>6.8786154122548016E-2</v>
      </c>
      <c r="AC335">
        <f>((AA335+AB335)/2)^(1/2.5)</f>
        <v>0.35593660679278466</v>
      </c>
      <c r="AD335" t="str">
        <f>Z335</f>
        <v>Chicago St.</v>
      </c>
      <c r="AE335" s="13">
        <f>RANK(AC335,AC:AC,0)</f>
        <v>334</v>
      </c>
    </row>
    <row r="336" spans="1:31" x14ac:dyDescent="0.25">
      <c r="A336">
        <v>1</v>
      </c>
      <c r="B336">
        <v>1</v>
      </c>
      <c r="C336">
        <v>1</v>
      </c>
      <c r="D336" t="s">
        <v>44</v>
      </c>
      <c r="E336">
        <v>70.143050215684099</v>
      </c>
      <c r="F336">
        <v>94.160467719079193</v>
      </c>
      <c r="G336">
        <v>105.721125632896</v>
      </c>
      <c r="H336">
        <f>(F336-G336)/E336</f>
        <v>-0.16481544327297917</v>
      </c>
      <c r="I336" s="13">
        <f>RANK(H336,H:H,0)</f>
        <v>310</v>
      </c>
      <c r="J336">
        <f>(F336^2)*E336</f>
        <v>621901.86859367765</v>
      </c>
      <c r="K336" s="13">
        <f>RANK(J336,J:J,0)</f>
        <v>306</v>
      </c>
      <c r="L336">
        <f>N336*(0.98)</f>
        <v>0.16081799999999999</v>
      </c>
      <c r="M336" s="13">
        <f>RANK(L336,L:L,0)</f>
        <v>335</v>
      </c>
      <c r="N336">
        <v>0.1641</v>
      </c>
      <c r="O336" s="15">
        <f>(N336+L336)/2</f>
        <v>0.16245899999999999</v>
      </c>
      <c r="P336" s="13">
        <f t="shared" si="10"/>
        <v>335</v>
      </c>
      <c r="Q336" s="15">
        <f>1.01*L336</f>
        <v>0.16242618</v>
      </c>
      <c r="R336" s="13">
        <f>RANK(Q336,Q:Q,0)</f>
        <v>335</v>
      </c>
      <c r="S336" s="15">
        <f t="shared" si="11"/>
        <v>0.15433604999999997</v>
      </c>
      <c r="T336" s="13">
        <f>RANK(S336,S:S,0)</f>
        <v>335</v>
      </c>
      <c r="U336">
        <f>(((I336+K336+P336+R336+T336)/5))</f>
        <v>324.2</v>
      </c>
      <c r="V336">
        <f>IF(C336=1,(U336/L336),REF)</f>
        <v>2015.9434889129327</v>
      </c>
      <c r="W336" s="13">
        <f>RANK(V336,V:V,1)</f>
        <v>334</v>
      </c>
      <c r="X336">
        <f>IF(A336=1,(U336/N336),REF)</f>
        <v>1975.624619134674</v>
      </c>
      <c r="Y336" s="13">
        <f>RANK(X336,X:X,1)</f>
        <v>334</v>
      </c>
      <c r="Z336" t="str">
        <f>D336</f>
        <v>Binghamton</v>
      </c>
      <c r="AA336">
        <f>(N336*(($AI$2)/((V336)))^(1/10))</f>
        <v>7.9832163414453594E-2</v>
      </c>
      <c r="AB336">
        <f>(N336*(($AH$2)/((X336)))^(1/8))</f>
        <v>6.6672267871629068E-2</v>
      </c>
      <c r="AC336">
        <f>((AA336+AB336)/2)^(1/2.5)</f>
        <v>0.35150240925571863</v>
      </c>
      <c r="AD336" t="str">
        <f>Z336</f>
        <v>Binghamton</v>
      </c>
      <c r="AE336" s="13">
        <f>RANK(AC336,AC:AC,0)</f>
        <v>335</v>
      </c>
    </row>
    <row r="337" spans="1:31" x14ac:dyDescent="0.25">
      <c r="A337">
        <v>1</v>
      </c>
      <c r="B337">
        <v>1</v>
      </c>
      <c r="C337">
        <v>1</v>
      </c>
      <c r="D337" t="s">
        <v>166</v>
      </c>
      <c r="E337">
        <v>72.244577675411094</v>
      </c>
      <c r="F337">
        <v>89.424179153758899</v>
      </c>
      <c r="G337">
        <v>107.485310472183</v>
      </c>
      <c r="H337">
        <f>(F337-G337)/E337</f>
        <v>-0.24999981866557888</v>
      </c>
      <c r="I337" s="13">
        <f>RANK(H337,H:H,0)</f>
        <v>352</v>
      </c>
      <c r="J337">
        <f>(F337^2)*E337</f>
        <v>577717.04518633534</v>
      </c>
      <c r="K337" s="13">
        <f>RANK(J337,J:J,0)</f>
        <v>350</v>
      </c>
      <c r="L337">
        <f>N337*(0.98)</f>
        <v>0.14895999999999998</v>
      </c>
      <c r="M337" s="13">
        <f>RANK(L337,L:L,0)</f>
        <v>336</v>
      </c>
      <c r="N337">
        <v>0.152</v>
      </c>
      <c r="O337" s="15">
        <f>(N337+L337)/2</f>
        <v>0.15048</v>
      </c>
      <c r="P337" s="13">
        <f t="shared" si="10"/>
        <v>336</v>
      </c>
      <c r="Q337" s="15">
        <f>1.01*L337</f>
        <v>0.15044959999999999</v>
      </c>
      <c r="R337" s="13">
        <f>RANK(Q337,Q:Q,0)</f>
        <v>336</v>
      </c>
      <c r="S337" s="15">
        <f t="shared" si="11"/>
        <v>0.142956</v>
      </c>
      <c r="T337" s="13">
        <f>RANK(S337,S:S,0)</f>
        <v>336</v>
      </c>
      <c r="U337">
        <f>(((I337+K337+P337+R337+T337)/5))</f>
        <v>342</v>
      </c>
      <c r="V337">
        <f>IF(C337=1,(U337/L337),REF)</f>
        <v>2295.9183673469392</v>
      </c>
      <c r="W337" s="13">
        <f>RANK(V337,V:V,1)</f>
        <v>338</v>
      </c>
      <c r="X337">
        <f>IF(A337=1,(U337/N337),REF)</f>
        <v>2250</v>
      </c>
      <c r="Y337" s="13">
        <f>RANK(X337,X:X,1)</f>
        <v>338</v>
      </c>
      <c r="Z337" t="str">
        <f>D337</f>
        <v>LIU</v>
      </c>
      <c r="AA337">
        <f>(N337*(($AI$2)/((V337)))^(1/10))</f>
        <v>7.2990291255851936E-2</v>
      </c>
      <c r="AB337">
        <f>(N337*(($AH$2)/((X337)))^(1/8))</f>
        <v>6.0760378950447037E-2</v>
      </c>
      <c r="AC337">
        <f>((AA337+AB337)/2)^(1/2.5)</f>
        <v>0.33892717246895365</v>
      </c>
      <c r="AD337" t="str">
        <f>Z337</f>
        <v>LIU</v>
      </c>
      <c r="AE337" s="13">
        <f>RANK(AC337,AC:AC,0)</f>
        <v>336</v>
      </c>
    </row>
    <row r="338" spans="1:31" x14ac:dyDescent="0.25">
      <c r="A338">
        <v>1</v>
      </c>
      <c r="B338">
        <v>1</v>
      </c>
      <c r="C338">
        <v>1</v>
      </c>
      <c r="D338" t="s">
        <v>105</v>
      </c>
      <c r="E338">
        <v>73.004965545015807</v>
      </c>
      <c r="F338">
        <v>91.424481013565099</v>
      </c>
      <c r="G338">
        <v>108.664238049879</v>
      </c>
      <c r="H338">
        <f>(F338-G338)/E338</f>
        <v>-0.2361449924345714</v>
      </c>
      <c r="I338" s="13">
        <f>RANK(H338,H:H,0)</f>
        <v>350</v>
      </c>
      <c r="J338">
        <f>(F338^2)*E338</f>
        <v>610207.31237665203</v>
      </c>
      <c r="K338" s="13">
        <f>RANK(J338,J:J,0)</f>
        <v>318</v>
      </c>
      <c r="L338">
        <f>N338*(0.98)</f>
        <v>0.146118</v>
      </c>
      <c r="M338" s="13">
        <f>RANK(L338,L:L,0)</f>
        <v>337</v>
      </c>
      <c r="N338">
        <v>0.14910000000000001</v>
      </c>
      <c r="O338" s="15">
        <f>(N338+L338)/2</f>
        <v>0.14760899999999999</v>
      </c>
      <c r="P338" s="13">
        <f t="shared" si="10"/>
        <v>337</v>
      </c>
      <c r="Q338" s="15">
        <f>1.01*L338</f>
        <v>0.14757918</v>
      </c>
      <c r="R338" s="13">
        <f>RANK(Q338,Q:Q,0)</f>
        <v>337</v>
      </c>
      <c r="S338" s="15">
        <f t="shared" si="11"/>
        <v>0.14022854999999998</v>
      </c>
      <c r="T338" s="13">
        <f>RANK(S338,S:S,0)</f>
        <v>337</v>
      </c>
      <c r="U338">
        <f>(((I338+K338+P338+R338+T338)/5))</f>
        <v>335.8</v>
      </c>
      <c r="V338">
        <f>IF(C338=1,(U338/L338),REF)</f>
        <v>2298.1425970790733</v>
      </c>
      <c r="W338" s="13">
        <f>RANK(V338,V:V,1)</f>
        <v>339</v>
      </c>
      <c r="X338">
        <f>IF(A338=1,(U338/N338),REF)</f>
        <v>2252.1797451374914</v>
      </c>
      <c r="Y338" s="13">
        <f>RANK(X338,X:X,1)</f>
        <v>339</v>
      </c>
      <c r="Z338" t="str">
        <f>D338</f>
        <v>Fairleigh Dickinson</v>
      </c>
      <c r="AA338">
        <f>(N338*(($AI$2)/((V338)))^(1/10))</f>
        <v>7.1590780811981197E-2</v>
      </c>
      <c r="AB338">
        <f>(N338*(($AH$2)/((X338)))^(1/8))</f>
        <v>5.9593921292981022E-2</v>
      </c>
      <c r="AC338">
        <f>((AA338+AB338)/2)^(1/2.5)</f>
        <v>0.33631116009211809</v>
      </c>
      <c r="AD338" t="str">
        <f>Z338</f>
        <v>Fairleigh Dickinson</v>
      </c>
      <c r="AE338" s="13">
        <f>RANK(AC338,AC:AC,0)</f>
        <v>337</v>
      </c>
    </row>
    <row r="339" spans="1:31" x14ac:dyDescent="0.25">
      <c r="A339">
        <v>1</v>
      </c>
      <c r="B339">
        <v>1</v>
      </c>
      <c r="C339">
        <v>1</v>
      </c>
      <c r="D339" t="s">
        <v>270</v>
      </c>
      <c r="E339">
        <v>69.597516097681194</v>
      </c>
      <c r="F339">
        <v>92.654109867551796</v>
      </c>
      <c r="G339">
        <v>107.775412105021</v>
      </c>
      <c r="H339">
        <f>(F339-G339)/E339</f>
        <v>-0.21726784352829814</v>
      </c>
      <c r="I339" s="13">
        <f>RANK(H339,H:H,0)</f>
        <v>339</v>
      </c>
      <c r="J339">
        <f>(F339^2)*E339</f>
        <v>597479.64787917468</v>
      </c>
      <c r="K339" s="13">
        <f>RANK(J339,J:J,0)</f>
        <v>334</v>
      </c>
      <c r="L339">
        <f>N339*(0.98)</f>
        <v>0.14562800000000001</v>
      </c>
      <c r="M339" s="13">
        <f>RANK(L339,L:L,0)</f>
        <v>338</v>
      </c>
      <c r="N339">
        <v>0.14860000000000001</v>
      </c>
      <c r="O339" s="15">
        <f>(N339+L339)/2</f>
        <v>0.14711400000000002</v>
      </c>
      <c r="P339" s="13">
        <f t="shared" si="10"/>
        <v>338</v>
      </c>
      <c r="Q339" s="15">
        <f>1.01*L339</f>
        <v>0.14708428000000001</v>
      </c>
      <c r="R339" s="13">
        <f>RANK(Q339,Q:Q,0)</f>
        <v>338</v>
      </c>
      <c r="S339" s="15">
        <f t="shared" si="11"/>
        <v>0.1397583</v>
      </c>
      <c r="T339" s="13">
        <f>RANK(S339,S:S,0)</f>
        <v>338</v>
      </c>
      <c r="U339">
        <f>(((I339+K339+P339+R339+T339)/5))</f>
        <v>337.4</v>
      </c>
      <c r="V339">
        <f>IF(C339=1,(U339/L339),REF)</f>
        <v>2316.8621418957891</v>
      </c>
      <c r="W339" s="13">
        <f>RANK(V339,V:V,1)</f>
        <v>340</v>
      </c>
      <c r="X339">
        <f>IF(A339=1,(U339/N339),REF)</f>
        <v>2270.524899057873</v>
      </c>
      <c r="Y339" s="13">
        <f>RANK(X339,X:X,1)</f>
        <v>340</v>
      </c>
      <c r="Z339" t="str">
        <f>D339</f>
        <v>Sacred Heart</v>
      </c>
      <c r="AA339">
        <f>(N339*(($AI$2)/((V339)))^(1/10))</f>
        <v>7.1292844524543444E-2</v>
      </c>
      <c r="AB339">
        <f>(N339*(($AH$2)/((X339)))^(1/8))</f>
        <v>5.9333876927700278E-2</v>
      </c>
      <c r="AC339">
        <f>((AA339+AB339)/2)^(1/2.5)</f>
        <v>0.33573824232399513</v>
      </c>
      <c r="AD339" t="str">
        <f>Z339</f>
        <v>Sacred Heart</v>
      </c>
      <c r="AE339" s="13">
        <f>RANK(AC339,AC:AC,0)</f>
        <v>338</v>
      </c>
    </row>
    <row r="340" spans="1:31" x14ac:dyDescent="0.25">
      <c r="A340" s="3">
        <v>1</v>
      </c>
      <c r="B340" s="3">
        <v>1</v>
      </c>
      <c r="C340" s="3">
        <v>1</v>
      </c>
      <c r="D340" s="3" t="s">
        <v>383</v>
      </c>
      <c r="E340" s="3">
        <v>71.561650232464302</v>
      </c>
      <c r="F340" s="3">
        <v>94.077213068939002</v>
      </c>
      <c r="G340" s="3">
        <v>107.80313291203301</v>
      </c>
      <c r="H340" s="3">
        <f>(F340-G340)/E340</f>
        <v>-0.19180552430674905</v>
      </c>
      <c r="I340" s="14">
        <f>RANK(H340,H:H,0)</f>
        <v>329</v>
      </c>
      <c r="J340">
        <f>(F340^2)*E340</f>
        <v>633357.96108541673</v>
      </c>
      <c r="K340" s="14">
        <f>RANK(J340,J:J,0)</f>
        <v>292</v>
      </c>
      <c r="L340">
        <f>N340*(0.98)</f>
        <v>0.144256</v>
      </c>
      <c r="M340" s="13">
        <f>RANK(L340,L:L,0)</f>
        <v>339</v>
      </c>
      <c r="N340" s="3">
        <v>0.1472</v>
      </c>
      <c r="O340" s="15">
        <f>(N340+L340)/2</f>
        <v>0.145728</v>
      </c>
      <c r="P340" s="13">
        <f t="shared" si="10"/>
        <v>339</v>
      </c>
      <c r="Q340" s="15">
        <f>1.01*L340</f>
        <v>0.14569856</v>
      </c>
      <c r="R340" s="13">
        <f>RANK(Q340,Q:Q,0)</f>
        <v>339</v>
      </c>
      <c r="S340" s="15">
        <f t="shared" si="11"/>
        <v>0.1384416</v>
      </c>
      <c r="T340" s="13">
        <f>RANK(S340,S:S,0)</f>
        <v>339</v>
      </c>
      <c r="U340">
        <f>(((I340+K340+P340+R340+T340)/5))</f>
        <v>327.60000000000002</v>
      </c>
      <c r="V340">
        <f>IF(C340=1,(U340/L340),REF)</f>
        <v>2270.9627329192549</v>
      </c>
      <c r="W340" s="13">
        <f>RANK(V340,V:V,1)</f>
        <v>337</v>
      </c>
      <c r="X340">
        <f>IF(A340=1,(U340/N340),REF)</f>
        <v>2225.54347826087</v>
      </c>
      <c r="Y340" s="13">
        <f>RANK(X340,X:X,1)</f>
        <v>337</v>
      </c>
      <c r="Z340" t="str">
        <f>D340</f>
        <v>West Georgia</v>
      </c>
      <c r="AA340">
        <f>(N340*(($AI$2)/((V340)))^(1/10))</f>
        <v>7.07626294210041E-2</v>
      </c>
      <c r="AB340">
        <f>(N340*(($AH$2)/((X340)))^(1/8))</f>
        <v>5.8922070615956765E-2</v>
      </c>
      <c r="AC340">
        <f>((AA340+AB340)/2)^(1/2.5)</f>
        <v>0.3347676614207068</v>
      </c>
      <c r="AD340" t="str">
        <f>Z340</f>
        <v>West Georgia</v>
      </c>
      <c r="AE340" s="13">
        <f>RANK(AC340,AC:AC,0)</f>
        <v>339</v>
      </c>
    </row>
    <row r="341" spans="1:31" x14ac:dyDescent="0.25">
      <c r="A341">
        <v>1</v>
      </c>
      <c r="B341">
        <v>1</v>
      </c>
      <c r="C341">
        <v>1</v>
      </c>
      <c r="D341" t="s">
        <v>324</v>
      </c>
      <c r="E341">
        <v>72.664466242673996</v>
      </c>
      <c r="F341">
        <v>91.579736375639897</v>
      </c>
      <c r="G341">
        <v>107.467860855873</v>
      </c>
      <c r="H341">
        <f>(F341-G341)/E341</f>
        <v>-0.21865053583648855</v>
      </c>
      <c r="I341" s="13">
        <f>RANK(H341,H:H,0)</f>
        <v>340</v>
      </c>
      <c r="J341">
        <f>(F341^2)*E341</f>
        <v>609425.84170808922</v>
      </c>
      <c r="K341" s="13">
        <f>RANK(J341,J:J,0)</f>
        <v>319</v>
      </c>
      <c r="L341">
        <f>N341*(0.98)</f>
        <v>0.14405999999999999</v>
      </c>
      <c r="M341" s="13">
        <f>RANK(L341,L:L,0)</f>
        <v>340</v>
      </c>
      <c r="N341">
        <v>0.14699999999999999</v>
      </c>
      <c r="O341" s="15">
        <f>(N341+L341)/2</f>
        <v>0.14552999999999999</v>
      </c>
      <c r="P341" s="13">
        <f t="shared" si="10"/>
        <v>340</v>
      </c>
      <c r="Q341" s="15">
        <f>1.01*L341</f>
        <v>0.14550060000000001</v>
      </c>
      <c r="R341" s="13">
        <f>RANK(Q341,Q:Q,0)</f>
        <v>340</v>
      </c>
      <c r="S341" s="15">
        <f t="shared" si="11"/>
        <v>0.13825349999999997</v>
      </c>
      <c r="T341" s="13">
        <f>RANK(S341,S:S,0)</f>
        <v>340</v>
      </c>
      <c r="U341">
        <f>(((I341+K341+P341+R341+T341)/5))</f>
        <v>335.8</v>
      </c>
      <c r="V341">
        <f>IF(C341=1,(U341/L341),REF)</f>
        <v>2330.9732056087742</v>
      </c>
      <c r="W341" s="13">
        <f>RANK(V341,V:V,1)</f>
        <v>341</v>
      </c>
      <c r="X341">
        <f>IF(A341=1,(U341/N341),REF)</f>
        <v>2284.353741496599</v>
      </c>
      <c r="Y341" s="13">
        <f>RANK(X341,X:X,1)</f>
        <v>341</v>
      </c>
      <c r="Z341" t="str">
        <f>D341</f>
        <v>The Citadel</v>
      </c>
      <c r="AA341">
        <f>(N341*(($AI$2)/((V341)))^(1/10))</f>
        <v>7.0482412286102705E-2</v>
      </c>
      <c r="AB341">
        <f>(N341*(($AH$2)/((X341)))^(1/8))</f>
        <v>5.8650486074202923E-2</v>
      </c>
      <c r="AC341">
        <f>((AA341+AB341)/2)^(1/2.5)</f>
        <v>0.33419716484728118</v>
      </c>
      <c r="AD341" t="str">
        <f>Z341</f>
        <v>The Citadel</v>
      </c>
      <c r="AE341" s="13">
        <f>RANK(AC341,AC:AC,0)</f>
        <v>340</v>
      </c>
    </row>
    <row r="342" spans="1:31" x14ac:dyDescent="0.25">
      <c r="A342">
        <v>1</v>
      </c>
      <c r="B342">
        <v>1</v>
      </c>
      <c r="C342">
        <v>1</v>
      </c>
      <c r="D342" t="s">
        <v>137</v>
      </c>
      <c r="E342">
        <v>72.383829245827201</v>
      </c>
      <c r="F342">
        <v>94.6454772725818</v>
      </c>
      <c r="G342">
        <v>105.990872739596</v>
      </c>
      <c r="H342">
        <f>(F342-G342)/E342</f>
        <v>-0.15673936548014614</v>
      </c>
      <c r="I342" s="13">
        <f>RANK(H342,H:H,0)</f>
        <v>307</v>
      </c>
      <c r="J342">
        <f>(F342^2)*E342</f>
        <v>648397.43121653062</v>
      </c>
      <c r="K342" s="13">
        <f>RANK(J342,J:J,0)</f>
        <v>269</v>
      </c>
      <c r="L342">
        <f>N342*(0.98)</f>
        <v>0.143374</v>
      </c>
      <c r="M342" s="13">
        <f>RANK(L342,L:L,0)</f>
        <v>342</v>
      </c>
      <c r="N342">
        <v>0.14630000000000001</v>
      </c>
      <c r="O342" s="15">
        <f>(N342+L342)/2</f>
        <v>0.14483699999999999</v>
      </c>
      <c r="P342" s="13">
        <f t="shared" si="10"/>
        <v>342</v>
      </c>
      <c r="Q342" s="15">
        <f>1.01*L342</f>
        <v>0.14480773999999999</v>
      </c>
      <c r="R342" s="13">
        <f>RANK(Q342,Q:Q,0)</f>
        <v>342</v>
      </c>
      <c r="S342" s="15">
        <f t="shared" si="11"/>
        <v>0.13759515</v>
      </c>
      <c r="T342" s="13">
        <f>RANK(S342,S:S,0)</f>
        <v>342</v>
      </c>
      <c r="U342">
        <f>(((I342+K342+P342+R342+T342)/5))</f>
        <v>320.39999999999998</v>
      </c>
      <c r="V342">
        <f>IF(C342=1,(U342/L342),REF)</f>
        <v>2234.7148018469175</v>
      </c>
      <c r="W342" s="13">
        <f>RANK(V342,V:V,1)</f>
        <v>336</v>
      </c>
      <c r="X342">
        <f>IF(A342=1,(U342/N342),REF)</f>
        <v>2190.0205058099791</v>
      </c>
      <c r="Y342" s="13">
        <f>RANK(X342,X:X,1)</f>
        <v>336</v>
      </c>
      <c r="Z342" t="str">
        <f>D342</f>
        <v>Idaho St.</v>
      </c>
      <c r="AA342">
        <f>(N342*(($AI$2)/((V342)))^(1/10))</f>
        <v>7.0443231175574272E-2</v>
      </c>
      <c r="AB342">
        <f>(N342*(($AH$2)/((X342)))^(1/8))</f>
        <v>5.8679716111832772E-2</v>
      </c>
      <c r="AC342">
        <f>((AA342+AB342)/2)^(1/2.5)</f>
        <v>0.33418686322073149</v>
      </c>
      <c r="AD342" t="str">
        <f>Z342</f>
        <v>Idaho St.</v>
      </c>
      <c r="AE342" s="13">
        <f>RANK(AC342,AC:AC,0)</f>
        <v>341</v>
      </c>
    </row>
    <row r="343" spans="1:31" x14ac:dyDescent="0.25">
      <c r="A343">
        <v>1</v>
      </c>
      <c r="B343">
        <v>1</v>
      </c>
      <c r="C343">
        <v>1</v>
      </c>
      <c r="D343" t="s">
        <v>175</v>
      </c>
      <c r="E343">
        <v>71.138900438449298</v>
      </c>
      <c r="F343">
        <v>89.349434894780998</v>
      </c>
      <c r="G343">
        <v>107.31370878718801</v>
      </c>
      <c r="H343">
        <f>(F343-G343)/E343</f>
        <v>-0.25252391844248467</v>
      </c>
      <c r="I343" s="13">
        <f>RANK(H343,H:H,0)</f>
        <v>353</v>
      </c>
      <c r="J343">
        <f>(F343^2)*E343</f>
        <v>567924.7144960427</v>
      </c>
      <c r="K343" s="13">
        <f>RANK(J343,J:J,0)</f>
        <v>352</v>
      </c>
      <c r="L343">
        <f>N343*(0.98)</f>
        <v>0.14405999999999999</v>
      </c>
      <c r="M343" s="13">
        <f>RANK(L343,L:L,0)</f>
        <v>340</v>
      </c>
      <c r="N343">
        <v>0.14699999999999999</v>
      </c>
      <c r="O343" s="15">
        <f>(N343+L343)/2</f>
        <v>0.14552999999999999</v>
      </c>
      <c r="P343" s="13">
        <f t="shared" si="10"/>
        <v>340</v>
      </c>
      <c r="Q343" s="15">
        <f>1.01*L343</f>
        <v>0.14550060000000001</v>
      </c>
      <c r="R343" s="13">
        <f>RANK(Q343,Q:Q,0)</f>
        <v>340</v>
      </c>
      <c r="S343" s="15">
        <f t="shared" si="11"/>
        <v>0.13825349999999997</v>
      </c>
      <c r="T343" s="13">
        <f>RANK(S343,S:S,0)</f>
        <v>340</v>
      </c>
      <c r="U343">
        <f>(((I343+K343+P343+R343+T343)/5))</f>
        <v>345</v>
      </c>
      <c r="V343">
        <f>IF(C343=1,(U343/L343),REF)</f>
        <v>2394.8354852144939</v>
      </c>
      <c r="W343" s="13">
        <f>RANK(V343,V:V,1)</f>
        <v>344</v>
      </c>
      <c r="X343">
        <f>IF(A343=1,(U343/N343),REF)</f>
        <v>2346.9387755102043</v>
      </c>
      <c r="Y343" s="13">
        <f>RANK(X343,X:X,1)</f>
        <v>344</v>
      </c>
      <c r="Z343" t="str">
        <f>D343</f>
        <v>Loyola MD</v>
      </c>
      <c r="AA343">
        <f>(N343*(($AI$2)/((V343)))^(1/10))</f>
        <v>7.0292164905550514E-2</v>
      </c>
      <c r="AB343">
        <f>(N343*(($AH$2)/((X343)))^(1/8))</f>
        <v>5.8452664843518284E-2</v>
      </c>
      <c r="AC343">
        <f>((AA343+AB343)/2)^(1/2.5)</f>
        <v>0.33379507198577307</v>
      </c>
      <c r="AD343" t="str">
        <f>Z343</f>
        <v>Loyola MD</v>
      </c>
      <c r="AE343" s="13">
        <f>RANK(AC343,AC:AC,0)</f>
        <v>342</v>
      </c>
    </row>
    <row r="344" spans="1:31" x14ac:dyDescent="0.25">
      <c r="A344">
        <v>1</v>
      </c>
      <c r="B344">
        <v>1</v>
      </c>
      <c r="C344">
        <v>1</v>
      </c>
      <c r="D344" t="s">
        <v>314</v>
      </c>
      <c r="E344">
        <v>72.228746109958394</v>
      </c>
      <c r="F344">
        <v>92.123660444338398</v>
      </c>
      <c r="G344">
        <v>107.57513214774799</v>
      </c>
      <c r="H344">
        <f>(F344-G344)/E344</f>
        <v>-0.21392413042705796</v>
      </c>
      <c r="I344" s="13">
        <f>RANK(H344,H:H,0)</f>
        <v>336</v>
      </c>
      <c r="J344">
        <f>(F344^2)*E344</f>
        <v>612988.66993603238</v>
      </c>
      <c r="K344" s="13">
        <f>RANK(J344,J:J,0)</f>
        <v>317</v>
      </c>
      <c r="L344">
        <f>N344*(0.98)</f>
        <v>0.14288400000000001</v>
      </c>
      <c r="M344" s="13">
        <f>RANK(L344,L:L,0)</f>
        <v>343</v>
      </c>
      <c r="N344">
        <v>0.14580000000000001</v>
      </c>
      <c r="O344" s="15">
        <f>(N344+L344)/2</f>
        <v>0.14434200000000003</v>
      </c>
      <c r="P344" s="13">
        <f t="shared" si="10"/>
        <v>343</v>
      </c>
      <c r="Q344" s="15">
        <f>1.01*L344</f>
        <v>0.14431284000000003</v>
      </c>
      <c r="R344" s="13">
        <f>RANK(Q344,Q:Q,0)</f>
        <v>343</v>
      </c>
      <c r="S344" s="15">
        <f t="shared" si="11"/>
        <v>0.13712490000000002</v>
      </c>
      <c r="T344" s="13">
        <f>RANK(S344,S:S,0)</f>
        <v>343</v>
      </c>
      <c r="U344">
        <f>(((I344+K344+P344+R344+T344)/5))</f>
        <v>336.4</v>
      </c>
      <c r="V344">
        <f>IF(C344=1,(U344/L344),REF)</f>
        <v>2354.357380812407</v>
      </c>
      <c r="W344" s="13">
        <f>RANK(V344,V:V,1)</f>
        <v>342</v>
      </c>
      <c r="X344">
        <f>IF(A344=1,(U344/N344),REF)</f>
        <v>2307.2702331961586</v>
      </c>
      <c r="Y344" s="13">
        <f>RANK(X344,X:X,1)</f>
        <v>342</v>
      </c>
      <c r="Z344" t="str">
        <f>D344</f>
        <v>Tennessee Martin</v>
      </c>
      <c r="AA344">
        <f>(N344*(($AI$2)/((V344)))^(1/10))</f>
        <v>6.9837299603021166E-2</v>
      </c>
      <c r="AB344">
        <f>(N344*(($AH$2)/((X344)))^(1/8))</f>
        <v>5.8099168471827937E-2</v>
      </c>
      <c r="AC344">
        <f>((AA344+AB344)/2)^(1/2.5)</f>
        <v>0.33295515597803482</v>
      </c>
      <c r="AD344" t="str">
        <f>Z344</f>
        <v>Tennessee Martin</v>
      </c>
      <c r="AE344" s="13">
        <f>RANK(AC344,AC:AC,0)</f>
        <v>343</v>
      </c>
    </row>
    <row r="345" spans="1:31" x14ac:dyDescent="0.25">
      <c r="A345">
        <v>1</v>
      </c>
      <c r="B345">
        <v>1</v>
      </c>
      <c r="C345">
        <v>1</v>
      </c>
      <c r="D345" t="s">
        <v>108</v>
      </c>
      <c r="E345">
        <v>71.332745726305006</v>
      </c>
      <c r="F345">
        <v>86.428626176594406</v>
      </c>
      <c r="G345">
        <v>105.79736916111899</v>
      </c>
      <c r="H345">
        <f>(F345-G345)/E345</f>
        <v>-0.27152667105847961</v>
      </c>
      <c r="I345" s="13">
        <f>RANK(H345,H:H,0)</f>
        <v>358</v>
      </c>
      <c r="J345">
        <f>(F345^2)*E345</f>
        <v>532849.00678774039</v>
      </c>
      <c r="K345" s="13">
        <f>RANK(J345,J:J,0)</f>
        <v>361</v>
      </c>
      <c r="L345">
        <f>N345*(0.98)</f>
        <v>0.141708</v>
      </c>
      <c r="M345" s="13">
        <f>RANK(L345,L:L,0)</f>
        <v>344</v>
      </c>
      <c r="N345">
        <v>0.14460000000000001</v>
      </c>
      <c r="O345" s="15">
        <f>(N345+L345)/2</f>
        <v>0.143154</v>
      </c>
      <c r="P345" s="13">
        <f t="shared" si="10"/>
        <v>344</v>
      </c>
      <c r="Q345" s="15">
        <f>1.01*L345</f>
        <v>0.14312508000000002</v>
      </c>
      <c r="R345" s="13">
        <f>RANK(Q345,Q:Q,0)</f>
        <v>344</v>
      </c>
      <c r="S345" s="15">
        <f t="shared" si="11"/>
        <v>0.13599629999999999</v>
      </c>
      <c r="T345" s="13">
        <f>RANK(S345,S:S,0)</f>
        <v>344</v>
      </c>
      <c r="U345">
        <f>(((I345+K345+P345+R345+T345)/5))</f>
        <v>350.2</v>
      </c>
      <c r="V345">
        <f>IF(C345=1,(U345/L345),REF)</f>
        <v>2471.2789680187425</v>
      </c>
      <c r="W345" s="13">
        <f>RANK(V345,V:V,1)</f>
        <v>347</v>
      </c>
      <c r="X345">
        <f>IF(A345=1,(U345/N345),REF)</f>
        <v>2421.8533886583677</v>
      </c>
      <c r="Y345" s="13">
        <f>RANK(X345,X:X,1)</f>
        <v>347</v>
      </c>
      <c r="Z345" t="str">
        <f>D345</f>
        <v>Florida A&amp;M</v>
      </c>
      <c r="AA345">
        <f>(N345*(($AI$2)/((V345)))^(1/10))</f>
        <v>6.8927617709952302E-2</v>
      </c>
      <c r="AB345">
        <f>(N345*(($AH$2)/((X345)))^(1/8))</f>
        <v>5.7272944628939094E-2</v>
      </c>
      <c r="AC345">
        <f>((AA345+AB345)/2)^(1/2.5)</f>
        <v>0.33114066588955854</v>
      </c>
      <c r="AD345" t="str">
        <f>Z345</f>
        <v>Florida A&amp;M</v>
      </c>
      <c r="AE345" s="13">
        <f>RANK(AC345,AC:AC,0)</f>
        <v>344</v>
      </c>
    </row>
    <row r="346" spans="1:31" x14ac:dyDescent="0.25">
      <c r="A346">
        <v>1</v>
      </c>
      <c r="B346">
        <v>1</v>
      </c>
      <c r="C346">
        <v>1</v>
      </c>
      <c r="D346" t="s">
        <v>254</v>
      </c>
      <c r="E346">
        <v>68.116213630639905</v>
      </c>
      <c r="F346">
        <v>90.703260677984105</v>
      </c>
      <c r="G346">
        <v>106.32794787224201</v>
      </c>
      <c r="H346">
        <f>(F346-G346)/E346</f>
        <v>-0.22938279098986258</v>
      </c>
      <c r="I346" s="13">
        <f>RANK(H346,H:H,0)</f>
        <v>346</v>
      </c>
      <c r="J346">
        <f>(F346^2)*E346</f>
        <v>560397.6408484556</v>
      </c>
      <c r="K346" s="13">
        <f>RANK(J346,J:J,0)</f>
        <v>354</v>
      </c>
      <c r="L346">
        <f>N346*(0.98)</f>
        <v>0.14092400000000002</v>
      </c>
      <c r="M346" s="13">
        <f>RANK(L346,L:L,0)</f>
        <v>345</v>
      </c>
      <c r="N346">
        <v>0.14380000000000001</v>
      </c>
      <c r="O346" s="15">
        <f>(N346+L346)/2</f>
        <v>0.14236200000000002</v>
      </c>
      <c r="P346" s="13">
        <f t="shared" si="10"/>
        <v>345</v>
      </c>
      <c r="Q346" s="15">
        <f>1.01*L346</f>
        <v>0.14233324000000003</v>
      </c>
      <c r="R346" s="13">
        <f>RANK(Q346,Q:Q,0)</f>
        <v>345</v>
      </c>
      <c r="S346" s="15">
        <f t="shared" si="11"/>
        <v>0.1352439</v>
      </c>
      <c r="T346" s="13">
        <f>RANK(S346,S:S,0)</f>
        <v>345</v>
      </c>
      <c r="U346">
        <f>(((I346+K346+P346+R346+T346)/5))</f>
        <v>347</v>
      </c>
      <c r="V346">
        <f>IF(C346=1,(U346/L346),REF)</f>
        <v>2462.3201158071015</v>
      </c>
      <c r="W346" s="13">
        <f>RANK(V346,V:V,1)</f>
        <v>346</v>
      </c>
      <c r="X346">
        <f>IF(A346=1,(U346/N346),REF)</f>
        <v>2413.0737134909596</v>
      </c>
      <c r="Y346" s="13">
        <f>RANK(X346,X:X,1)</f>
        <v>346</v>
      </c>
      <c r="Z346" t="str">
        <f>D346</f>
        <v>Prairie View A&amp;M</v>
      </c>
      <c r="AA346">
        <f>(N346*(($AI$2)/((V346)))^(1/10))</f>
        <v>6.8571174415882369E-2</v>
      </c>
      <c r="AB346">
        <f>(N346*(($AH$2)/((X346)))^(1/8))</f>
        <v>5.6981944197285493E-2</v>
      </c>
      <c r="AC346">
        <f>((AA346+AB346)/2)^(1/2.5)</f>
        <v>0.33046007993990939</v>
      </c>
      <c r="AD346" t="str">
        <f>Z346</f>
        <v>Prairie View A&amp;M</v>
      </c>
      <c r="AE346" s="13">
        <f>RANK(AC346,AC:AC,0)</f>
        <v>345</v>
      </c>
    </row>
    <row r="347" spans="1:31" x14ac:dyDescent="0.25">
      <c r="A347">
        <v>1</v>
      </c>
      <c r="B347">
        <v>1</v>
      </c>
      <c r="C347">
        <v>1</v>
      </c>
      <c r="D347" t="s">
        <v>307</v>
      </c>
      <c r="E347">
        <v>71.894239825687706</v>
      </c>
      <c r="F347">
        <v>87.732461488684294</v>
      </c>
      <c r="G347">
        <v>107.032697361347</v>
      </c>
      <c r="H347">
        <f>(F347-G347)/E347</f>
        <v>-0.26845316007871278</v>
      </c>
      <c r="I347" s="13">
        <f>RANK(H347,H:H,0)</f>
        <v>355</v>
      </c>
      <c r="J347">
        <f>(F347^2)*E347</f>
        <v>553368.87106416316</v>
      </c>
      <c r="K347" s="13">
        <f>RANK(J347,J:J,0)</f>
        <v>356</v>
      </c>
      <c r="L347">
        <f>N347*(0.98)</f>
        <v>0.14092400000000002</v>
      </c>
      <c r="M347" s="13">
        <f>RANK(L347,L:L,0)</f>
        <v>345</v>
      </c>
      <c r="N347">
        <v>0.14380000000000001</v>
      </c>
      <c r="O347" s="15">
        <f>(N347+L347)/2</f>
        <v>0.14236200000000002</v>
      </c>
      <c r="P347" s="13">
        <f t="shared" si="10"/>
        <v>345</v>
      </c>
      <c r="Q347" s="15">
        <f>1.01*L347</f>
        <v>0.14233324000000003</v>
      </c>
      <c r="R347" s="13">
        <f>RANK(Q347,Q:Q,0)</f>
        <v>345</v>
      </c>
      <c r="S347" s="15">
        <f t="shared" si="11"/>
        <v>0.1352439</v>
      </c>
      <c r="T347" s="13">
        <f>RANK(S347,S:S,0)</f>
        <v>345</v>
      </c>
      <c r="U347">
        <f>(((I347+K347+P347+R347+T347)/5))</f>
        <v>349.2</v>
      </c>
      <c r="V347">
        <f>IF(C347=1,(U347/L347),REF)</f>
        <v>2477.9313672617859</v>
      </c>
      <c r="W347" s="13">
        <f>RANK(V347,V:V,1)</f>
        <v>348</v>
      </c>
      <c r="X347">
        <f>IF(A347=1,(U347/N347),REF)</f>
        <v>2428.3727399165505</v>
      </c>
      <c r="Y347" s="13">
        <f>RANK(X347,X:X,1)</f>
        <v>348</v>
      </c>
      <c r="Z347" t="str">
        <f>D347</f>
        <v>Stonehill</v>
      </c>
      <c r="AA347">
        <f>(N347*(($AI$2)/((V347)))^(1/10))</f>
        <v>6.8527850823603478E-2</v>
      </c>
      <c r="AB347">
        <f>(N347*(($AH$2)/((X347)))^(1/8))</f>
        <v>5.6936945924618364E-2</v>
      </c>
      <c r="AC347">
        <f>((AA347+AB347)/2)^(1/2.5)</f>
        <v>0.33036707384738623</v>
      </c>
      <c r="AD347" t="str">
        <f>Z347</f>
        <v>Stonehill</v>
      </c>
      <c r="AE347" s="13">
        <f>RANK(AC347,AC:AC,0)</f>
        <v>346</v>
      </c>
    </row>
    <row r="348" spans="1:31" x14ac:dyDescent="0.25">
      <c r="A348">
        <v>1</v>
      </c>
      <c r="B348">
        <v>1</v>
      </c>
      <c r="C348">
        <v>1</v>
      </c>
      <c r="D348" t="s">
        <v>219</v>
      </c>
      <c r="E348">
        <v>70.519176192465906</v>
      </c>
      <c r="F348">
        <v>91.954495351439107</v>
      </c>
      <c r="G348">
        <v>106.748092895792</v>
      </c>
      <c r="H348">
        <f>(F348-G348)/E348</f>
        <v>-0.2097812019808224</v>
      </c>
      <c r="I348" s="13">
        <f>RANK(H348,H:H,0)</f>
        <v>335</v>
      </c>
      <c r="J348">
        <f>(F348^2)*E348</f>
        <v>596284.00645457115</v>
      </c>
      <c r="K348" s="13">
        <f>RANK(J348,J:J,0)</f>
        <v>336</v>
      </c>
      <c r="L348">
        <f>N348*(0.98)</f>
        <v>0.14062999999999998</v>
      </c>
      <c r="M348" s="13">
        <f>RANK(L348,L:L,0)</f>
        <v>347</v>
      </c>
      <c r="N348">
        <v>0.14349999999999999</v>
      </c>
      <c r="O348" s="15">
        <f>(N348+L348)/2</f>
        <v>0.142065</v>
      </c>
      <c r="P348" s="13">
        <f t="shared" si="10"/>
        <v>347</v>
      </c>
      <c r="Q348" s="15">
        <f>1.01*L348</f>
        <v>0.14203629999999998</v>
      </c>
      <c r="R348" s="13">
        <f>RANK(Q348,Q:Q,0)</f>
        <v>347</v>
      </c>
      <c r="S348" s="15">
        <f t="shared" si="11"/>
        <v>0.13496174999999999</v>
      </c>
      <c r="T348" s="13">
        <f>RANK(S348,S:S,0)</f>
        <v>347</v>
      </c>
      <c r="U348">
        <f>(((I348+K348+P348+R348+T348)/5))</f>
        <v>342.4</v>
      </c>
      <c r="V348">
        <f>IF(C348=1,(U348/L348),REF)</f>
        <v>2434.7578752755462</v>
      </c>
      <c r="W348" s="13">
        <f>RANK(V348,V:V,1)</f>
        <v>345</v>
      </c>
      <c r="X348">
        <f>IF(A348=1,(U348/N348),REF)</f>
        <v>2386.0627177700349</v>
      </c>
      <c r="Y348" s="13">
        <f>RANK(X348,X:X,1)</f>
        <v>345</v>
      </c>
      <c r="Z348" t="str">
        <f>D348</f>
        <v>NJIT</v>
      </c>
      <c r="AA348">
        <f>(N348*(($AI$2)/((V348)))^(1/10))</f>
        <v>6.8505190140793815E-2</v>
      </c>
      <c r="AB348">
        <f>(N348*(($AH$2)/((X348)))^(1/8))</f>
        <v>5.6943134516317863E-2</v>
      </c>
      <c r="AC348">
        <f>((AA348+AB348)/2)^(1/2.5)</f>
        <v>0.33034972379850708</v>
      </c>
      <c r="AD348" t="str">
        <f>Z348</f>
        <v>NJIT</v>
      </c>
      <c r="AE348" s="13">
        <f>RANK(AC348,AC:AC,0)</f>
        <v>347</v>
      </c>
    </row>
    <row r="349" spans="1:31" x14ac:dyDescent="0.25">
      <c r="A349">
        <v>1</v>
      </c>
      <c r="B349">
        <v>1</v>
      </c>
      <c r="C349">
        <v>1</v>
      </c>
      <c r="D349" t="s">
        <v>346</v>
      </c>
      <c r="E349">
        <v>70.606461973200794</v>
      </c>
      <c r="F349">
        <v>91.096709968616395</v>
      </c>
      <c r="G349">
        <v>107.61085805341401</v>
      </c>
      <c r="H349">
        <f>(F349-G349)/E349</f>
        <v>-0.23389003815352877</v>
      </c>
      <c r="I349" s="13">
        <f>RANK(H349,H:H,0)</f>
        <v>348</v>
      </c>
      <c r="J349">
        <f>(F349^2)*E349</f>
        <v>585935.53143678722</v>
      </c>
      <c r="K349" s="13">
        <f>RANK(J349,J:J,0)</f>
        <v>341</v>
      </c>
      <c r="L349">
        <f>N349*(0.98)</f>
        <v>0.13965</v>
      </c>
      <c r="M349" s="13">
        <f>RANK(L349,L:L,0)</f>
        <v>348</v>
      </c>
      <c r="N349">
        <v>0.14249999999999999</v>
      </c>
      <c r="O349" s="15">
        <f>(N349+L349)/2</f>
        <v>0.14107500000000001</v>
      </c>
      <c r="P349" s="13">
        <f t="shared" si="10"/>
        <v>348</v>
      </c>
      <c r="Q349" s="15">
        <f>1.01*L349</f>
        <v>0.14104649999999999</v>
      </c>
      <c r="R349" s="13">
        <f>RANK(Q349,Q:Q,0)</f>
        <v>348</v>
      </c>
      <c r="S349" s="15">
        <f t="shared" si="11"/>
        <v>0.13402125000000001</v>
      </c>
      <c r="T349" s="13">
        <f>RANK(S349,S:S,0)</f>
        <v>348</v>
      </c>
      <c r="U349">
        <f>(((I349+K349+P349+R349+T349)/5))</f>
        <v>346.6</v>
      </c>
      <c r="V349">
        <f>IF(C349=1,(U349/L349),REF)</f>
        <v>2481.919083422843</v>
      </c>
      <c r="W349" s="13">
        <f>RANK(V349,V:V,1)</f>
        <v>349</v>
      </c>
      <c r="X349">
        <f>IF(A349=1,(U349/N349),REF)</f>
        <v>2432.2807017543864</v>
      </c>
      <c r="Y349" s="13">
        <f>RANK(X349,X:X,1)</f>
        <v>349</v>
      </c>
      <c r="Z349" t="str">
        <f>D349</f>
        <v>USC Upstate</v>
      </c>
      <c r="AA349">
        <f>(N349*(($AI$2)/((V349)))^(1/10))</f>
        <v>6.7897417402714849E-2</v>
      </c>
      <c r="AB349">
        <f>(N349*(($AH$2)/((X349)))^(1/8))</f>
        <v>5.6410877209956252E-2</v>
      </c>
      <c r="AC349">
        <f>((AA349+AB349)/2)^(1/2.5)</f>
        <v>0.32914559337081373</v>
      </c>
      <c r="AD349" t="str">
        <f>Z349</f>
        <v>USC Upstate</v>
      </c>
      <c r="AE349" s="13">
        <f>RANK(AC349,AC:AC,0)</f>
        <v>348</v>
      </c>
    </row>
    <row r="350" spans="1:31" x14ac:dyDescent="0.25">
      <c r="A350">
        <v>1</v>
      </c>
      <c r="B350">
        <v>1</v>
      </c>
      <c r="C350">
        <v>1</v>
      </c>
      <c r="D350" t="s">
        <v>236</v>
      </c>
      <c r="E350">
        <v>74.398471078062698</v>
      </c>
      <c r="F350">
        <v>93.421008949294006</v>
      </c>
      <c r="G350">
        <v>106.642429308524</v>
      </c>
      <c r="H350">
        <f>(F350-G350)/E350</f>
        <v>-0.17771091485680401</v>
      </c>
      <c r="I350" s="13">
        <f>RANK(H350,H:H,0)</f>
        <v>318</v>
      </c>
      <c r="J350">
        <f>(F350^2)*E350</f>
        <v>649311.53389180172</v>
      </c>
      <c r="K350" s="13">
        <f>RANK(J350,J:J,0)</f>
        <v>267</v>
      </c>
      <c r="L350">
        <f>N350*(0.98)</f>
        <v>0.137984</v>
      </c>
      <c r="M350" s="13">
        <f>RANK(L350,L:L,0)</f>
        <v>350</v>
      </c>
      <c r="N350">
        <v>0.14080000000000001</v>
      </c>
      <c r="O350" s="15">
        <f>(N350+L350)/2</f>
        <v>0.13939200000000002</v>
      </c>
      <c r="P350" s="13">
        <f t="shared" si="10"/>
        <v>350</v>
      </c>
      <c r="Q350" s="15">
        <f>1.01*L350</f>
        <v>0.13936383999999999</v>
      </c>
      <c r="R350" s="13">
        <f>RANK(Q350,Q:Q,0)</f>
        <v>350</v>
      </c>
      <c r="S350" s="15">
        <f t="shared" si="11"/>
        <v>0.1324224</v>
      </c>
      <c r="T350" s="13">
        <f>RANK(S350,S:S,0)</f>
        <v>350</v>
      </c>
      <c r="U350">
        <f>(((I350+K350+P350+R350+T350)/5))</f>
        <v>327</v>
      </c>
      <c r="V350">
        <f>IF(C350=1,(U350/L350),REF)</f>
        <v>2369.8399814471245</v>
      </c>
      <c r="W350" s="13">
        <f>RANK(V350,V:V,1)</f>
        <v>343</v>
      </c>
      <c r="X350">
        <f>IF(A350=1,(U350/N350),REF)</f>
        <v>2322.4431818181815</v>
      </c>
      <c r="Y350" s="13">
        <f>RANK(X350,X:X,1)</f>
        <v>343</v>
      </c>
      <c r="Z350" t="str">
        <f>D350</f>
        <v>Northwestern St.</v>
      </c>
      <c r="AA350">
        <f>(N350*(($AI$2)/((V350)))^(1/10))</f>
        <v>6.7398139089589845E-2</v>
      </c>
      <c r="AB350">
        <f>(N350*(($AH$2)/((X350)))^(1/8))</f>
        <v>5.6060790609682276E-2</v>
      </c>
      <c r="AC350">
        <f>((AA350+AB350)/2)^(1/2.5)</f>
        <v>0.32824415755304798</v>
      </c>
      <c r="AD350" t="str">
        <f>Z350</f>
        <v>Northwestern St.</v>
      </c>
      <c r="AE350" s="13">
        <f>RANK(AC350,AC:AC,0)</f>
        <v>349</v>
      </c>
    </row>
    <row r="351" spans="1:31" x14ac:dyDescent="0.25">
      <c r="A351">
        <v>1</v>
      </c>
      <c r="B351">
        <v>1</v>
      </c>
      <c r="C351">
        <v>1</v>
      </c>
      <c r="D351" t="s">
        <v>285</v>
      </c>
      <c r="E351">
        <v>72.738806402929399</v>
      </c>
      <c r="F351">
        <v>89.171279461048499</v>
      </c>
      <c r="G351">
        <v>102.920420199842</v>
      </c>
      <c r="H351">
        <f>(F351-G351)/E351</f>
        <v>-0.18902070873464019</v>
      </c>
      <c r="I351" s="13">
        <f>RANK(H351,H:H,0)</f>
        <v>327</v>
      </c>
      <c r="J351">
        <f>(F351^2)*E351</f>
        <v>578383.86154410825</v>
      </c>
      <c r="K351" s="13">
        <f>RANK(J351,J:J,0)</f>
        <v>349</v>
      </c>
      <c r="L351">
        <f>N351*(0.98)</f>
        <v>0.13827800000000001</v>
      </c>
      <c r="M351" s="13">
        <f>RANK(L351,L:L,0)</f>
        <v>349</v>
      </c>
      <c r="N351">
        <v>0.1411</v>
      </c>
      <c r="O351" s="15">
        <f>(N351+L351)/2</f>
        <v>0.13968900000000001</v>
      </c>
      <c r="P351" s="13">
        <f t="shared" si="10"/>
        <v>349</v>
      </c>
      <c r="Q351" s="15">
        <f>1.01*L351</f>
        <v>0.13966078000000001</v>
      </c>
      <c r="R351" s="13">
        <f>RANK(Q351,Q:Q,0)</f>
        <v>349</v>
      </c>
      <c r="S351" s="15">
        <f t="shared" si="11"/>
        <v>0.13270455</v>
      </c>
      <c r="T351" s="13">
        <f>RANK(S351,S:S,0)</f>
        <v>349</v>
      </c>
      <c r="U351">
        <f>(((I351+K351+P351+R351+T351)/5))</f>
        <v>344.6</v>
      </c>
      <c r="V351">
        <f>IF(C351=1,(U351/L351),REF)</f>
        <v>2492.0811698173243</v>
      </c>
      <c r="W351" s="13">
        <f>RANK(V351,V:V,1)</f>
        <v>350</v>
      </c>
      <c r="X351">
        <f>IF(A351=1,(U351/N351),REF)</f>
        <v>2442.2395464209781</v>
      </c>
      <c r="Y351" s="13">
        <f>RANK(X351,X:X,1)</f>
        <v>350</v>
      </c>
      <c r="Z351" t="str">
        <f>D351</f>
        <v>Siena</v>
      </c>
      <c r="AA351">
        <f>(N351*(($AI$2)/((V351)))^(1/10))</f>
        <v>6.7202889755533193E-2</v>
      </c>
      <c r="AB351">
        <f>(N351*(($AH$2)/((X351)))^(1/8))</f>
        <v>5.5828142963837431E-2</v>
      </c>
      <c r="AC351">
        <f>((AA351+AB351)/2)^(1/2.5)</f>
        <v>0.32778861822384647</v>
      </c>
      <c r="AD351" t="str">
        <f>Z351</f>
        <v>Siena</v>
      </c>
      <c r="AE351" s="13">
        <f>RANK(AC351,AC:AC,0)</f>
        <v>350</v>
      </c>
    </row>
    <row r="352" spans="1:31" x14ac:dyDescent="0.25">
      <c r="A352">
        <v>1</v>
      </c>
      <c r="B352">
        <v>1</v>
      </c>
      <c r="C352">
        <v>1</v>
      </c>
      <c r="D352" t="s">
        <v>147</v>
      </c>
      <c r="E352">
        <v>71.047958986090407</v>
      </c>
      <c r="F352">
        <v>88.227622136574496</v>
      </c>
      <c r="G352">
        <v>110.580891719785</v>
      </c>
      <c r="H352">
        <f>(F352-G352)/E352</f>
        <v>-0.31462226223256845</v>
      </c>
      <c r="I352" s="13">
        <f>RANK(H352,H:H,0)</f>
        <v>362</v>
      </c>
      <c r="J352">
        <f>(F352^2)*E352</f>
        <v>553045.36304092454</v>
      </c>
      <c r="K352" s="13">
        <f>RANK(J352,J:J,0)</f>
        <v>357</v>
      </c>
      <c r="L352">
        <f>N352*(0.98)</f>
        <v>0.135044</v>
      </c>
      <c r="M352" s="13">
        <f>RANK(L352,L:L,0)</f>
        <v>351</v>
      </c>
      <c r="N352">
        <v>0.13780000000000001</v>
      </c>
      <c r="O352" s="15">
        <f>(N352+L352)/2</f>
        <v>0.13642199999999999</v>
      </c>
      <c r="P352" s="13">
        <f t="shared" si="10"/>
        <v>351</v>
      </c>
      <c r="Q352" s="15">
        <f>1.01*L352</f>
        <v>0.13639444000000001</v>
      </c>
      <c r="R352" s="13">
        <f>RANK(Q352,Q:Q,0)</f>
        <v>351</v>
      </c>
      <c r="S352" s="15">
        <f t="shared" si="11"/>
        <v>0.12960089999999999</v>
      </c>
      <c r="T352" s="13">
        <f>RANK(S352,S:S,0)</f>
        <v>351</v>
      </c>
      <c r="U352">
        <f>(((I352+K352+P352+R352+T352)/5))</f>
        <v>354.4</v>
      </c>
      <c r="V352">
        <f>IF(C352=1,(U352/L352),REF)</f>
        <v>2624.3298480495246</v>
      </c>
      <c r="W352" s="13">
        <f>RANK(V352,V:V,1)</f>
        <v>351</v>
      </c>
      <c r="X352">
        <f>IF(A352=1,(U352/N352),REF)</f>
        <v>2571.8432510885336</v>
      </c>
      <c r="Y352" s="13">
        <f>RANK(X352,X:X,1)</f>
        <v>351</v>
      </c>
      <c r="Z352" t="str">
        <f>D352</f>
        <v>IUPUI</v>
      </c>
      <c r="AA352">
        <f>(N352*(($AI$2)/((V352)))^(1/10))</f>
        <v>6.5292685037880646E-2</v>
      </c>
      <c r="AB352">
        <f>(N352*(($AH$2)/((X352)))^(1/8))</f>
        <v>5.4171187534285049E-2</v>
      </c>
      <c r="AC352">
        <f>((AA352+AB352)/2)^(1/2.5)</f>
        <v>0.32395347078840203</v>
      </c>
      <c r="AD352" t="str">
        <f>Z352</f>
        <v>IUPUI</v>
      </c>
      <c r="AE352" s="13">
        <f>RANK(AC352,AC:AC,0)</f>
        <v>351</v>
      </c>
    </row>
    <row r="353" spans="1:31" x14ac:dyDescent="0.25">
      <c r="A353">
        <v>1</v>
      </c>
      <c r="B353">
        <v>1</v>
      </c>
      <c r="C353">
        <v>1</v>
      </c>
      <c r="D353" t="s">
        <v>57</v>
      </c>
      <c r="E353">
        <v>68.4387231799315</v>
      </c>
      <c r="F353">
        <v>89.055467089219107</v>
      </c>
      <c r="G353">
        <v>104.96002732863801</v>
      </c>
      <c r="H353">
        <f>(F353-G353)/E353</f>
        <v>-0.23239124724177559</v>
      </c>
      <c r="I353" s="13">
        <f>RANK(H353,H:H,0)</f>
        <v>347</v>
      </c>
      <c r="J353">
        <f>(F353^2)*E353</f>
        <v>542779.04209078534</v>
      </c>
      <c r="K353" s="13">
        <f>RANK(J353,J:J,0)</f>
        <v>359</v>
      </c>
      <c r="L353">
        <f>N353*(0.98)</f>
        <v>0.13092799999999999</v>
      </c>
      <c r="M353" s="13">
        <f>RANK(L353,L:L,0)</f>
        <v>352</v>
      </c>
      <c r="N353">
        <v>0.1336</v>
      </c>
      <c r="O353" s="15">
        <f>(N353+L353)/2</f>
        <v>0.13226399999999999</v>
      </c>
      <c r="P353" s="13">
        <f t="shared" si="10"/>
        <v>352</v>
      </c>
      <c r="Q353" s="15">
        <f>1.01*L353</f>
        <v>0.13223727999999998</v>
      </c>
      <c r="R353" s="13">
        <f>RANK(Q353,Q:Q,0)</f>
        <v>352</v>
      </c>
      <c r="S353" s="15">
        <f t="shared" si="11"/>
        <v>0.12565079999999998</v>
      </c>
      <c r="T353" s="13">
        <f>RANK(S353,S:S,0)</f>
        <v>352</v>
      </c>
      <c r="U353">
        <f>(((I353+K353+P353+R353+T353)/5))</f>
        <v>352.4</v>
      </c>
      <c r="V353">
        <f>IF(C353=1,(U353/L353),REF)</f>
        <v>2691.5556641818403</v>
      </c>
      <c r="W353" s="13">
        <f>RANK(V353,V:V,1)</f>
        <v>353</v>
      </c>
      <c r="X353">
        <f>IF(A353=1,(U353/N353),REF)</f>
        <v>2637.7245508982037</v>
      </c>
      <c r="Y353" s="13">
        <f>RANK(X353,X:X,1)</f>
        <v>353</v>
      </c>
      <c r="Z353" t="str">
        <f>D353</f>
        <v>Cal Poly</v>
      </c>
      <c r="AA353">
        <f>(N353*(($AI$2)/((V353)))^(1/10))</f>
        <v>6.314271831510114E-2</v>
      </c>
      <c r="AB353">
        <f>(N353*(($AH$2)/((X353)))^(1/8))</f>
        <v>5.2354314623760931E-2</v>
      </c>
      <c r="AC353">
        <f>((AA353+AB353)/2)^(1/2.5)</f>
        <v>0.31960703689908121</v>
      </c>
      <c r="AD353" t="str">
        <f>Z353</f>
        <v>Cal Poly</v>
      </c>
      <c r="AE353" s="13">
        <f>RANK(AC353,AC:AC,0)</f>
        <v>352</v>
      </c>
    </row>
    <row r="354" spans="1:31" x14ac:dyDescent="0.25">
      <c r="A354">
        <v>1</v>
      </c>
      <c r="B354">
        <v>1</v>
      </c>
      <c r="C354">
        <v>1</v>
      </c>
      <c r="D354" t="s">
        <v>64</v>
      </c>
      <c r="E354">
        <v>70.012697621920296</v>
      </c>
      <c r="F354">
        <v>92.5172618244153</v>
      </c>
      <c r="G354">
        <v>106.050601958794</v>
      </c>
      <c r="H354">
        <f>(F354-G354)/E354</f>
        <v>-0.1932983672113435</v>
      </c>
      <c r="I354" s="13">
        <f>RANK(H354,H:H,0)</f>
        <v>331</v>
      </c>
      <c r="J354">
        <f>(F354^2)*E354</f>
        <v>599269.74606452021</v>
      </c>
      <c r="K354" s="13">
        <f>RANK(J354,J:J,0)</f>
        <v>331</v>
      </c>
      <c r="L354">
        <f>N354*(0.98)</f>
        <v>0.129556</v>
      </c>
      <c r="M354" s="13">
        <f>RANK(L354,L:L,0)</f>
        <v>353</v>
      </c>
      <c r="N354">
        <v>0.13220000000000001</v>
      </c>
      <c r="O354" s="15">
        <f>(N354+L354)/2</f>
        <v>0.13087799999999999</v>
      </c>
      <c r="P354" s="13">
        <f t="shared" si="10"/>
        <v>353</v>
      </c>
      <c r="Q354" s="15">
        <f>1.01*L354</f>
        <v>0.13085156000000001</v>
      </c>
      <c r="R354" s="13">
        <f>RANK(Q354,Q:Q,0)</f>
        <v>353</v>
      </c>
      <c r="S354" s="15">
        <f t="shared" si="11"/>
        <v>0.12433409999999999</v>
      </c>
      <c r="T354" s="13">
        <f>RANK(S354,S:S,0)</f>
        <v>353</v>
      </c>
      <c r="U354">
        <f>(((I354+K354+P354+R354+T354)/5))</f>
        <v>344.2</v>
      </c>
      <c r="V354">
        <f>IF(C354=1,(U354/L354),REF)</f>
        <v>2656.7661860508197</v>
      </c>
      <c r="W354" s="13">
        <f>RANK(V354,V:V,1)</f>
        <v>352</v>
      </c>
      <c r="X354">
        <f>IF(A354=1,(U354/N354),REF)</f>
        <v>2603.6308623298032</v>
      </c>
      <c r="Y354" s="13">
        <f>RANK(X354,X:X,1)</f>
        <v>352</v>
      </c>
      <c r="Z354" t="str">
        <f>D354</f>
        <v>Central Arkansas</v>
      </c>
      <c r="AA354">
        <f>(N354*(($AI$2)/((V354)))^(1/10))</f>
        <v>6.2562381837686698E-2</v>
      </c>
      <c r="AB354">
        <f>(N354*(($AH$2)/((X354)))^(1/8))</f>
        <v>5.1890007016703488E-2</v>
      </c>
      <c r="AC354">
        <f>((AA354+AB354)/2)^(1/2.5)</f>
        <v>0.31844757527008272</v>
      </c>
      <c r="AD354" t="str">
        <f>Z354</f>
        <v>Central Arkansas</v>
      </c>
      <c r="AE354" s="13">
        <f>RANK(AC354,AC:AC,0)</f>
        <v>353</v>
      </c>
    </row>
    <row r="355" spans="1:31" x14ac:dyDescent="0.25">
      <c r="A355">
        <v>1</v>
      </c>
      <c r="B355">
        <v>1</v>
      </c>
      <c r="C355">
        <v>1</v>
      </c>
      <c r="D355" t="s">
        <v>134</v>
      </c>
      <c r="E355">
        <v>71.678457322172207</v>
      </c>
      <c r="F355">
        <v>90.077568262461895</v>
      </c>
      <c r="G355">
        <v>109.43569202834</v>
      </c>
      <c r="H355">
        <f>(F355-G355)/E355</f>
        <v>-0.27006892292435097</v>
      </c>
      <c r="I355" s="13">
        <f>RANK(H355,H:H,0)</f>
        <v>356</v>
      </c>
      <c r="J355">
        <f>(F355^2)*E355</f>
        <v>581596.7307973475</v>
      </c>
      <c r="K355" s="13">
        <f>RANK(J355,J:J,0)</f>
        <v>347</v>
      </c>
      <c r="L355">
        <f>N355*(0.98)</f>
        <v>0.129164</v>
      </c>
      <c r="M355" s="13">
        <f>RANK(L355,L:L,0)</f>
        <v>354</v>
      </c>
      <c r="N355">
        <v>0.1318</v>
      </c>
      <c r="O355" s="15">
        <f>(N355+L355)/2</f>
        <v>0.13048199999999999</v>
      </c>
      <c r="P355" s="13">
        <f t="shared" si="10"/>
        <v>354</v>
      </c>
      <c r="Q355" s="15">
        <f>1.01*L355</f>
        <v>0.13045564000000001</v>
      </c>
      <c r="R355" s="13">
        <f>RANK(Q355,Q:Q,0)</f>
        <v>354</v>
      </c>
      <c r="S355" s="15">
        <f t="shared" si="11"/>
        <v>0.12395789999999998</v>
      </c>
      <c r="T355" s="13">
        <f>RANK(S355,S:S,0)</f>
        <v>354</v>
      </c>
      <c r="U355">
        <f>(((I355+K355+P355+R355+T355)/5))</f>
        <v>353</v>
      </c>
      <c r="V355">
        <f>IF(C355=1,(U355/L355),REF)</f>
        <v>2732.9596481991885</v>
      </c>
      <c r="W355" s="13">
        <f>RANK(V355,V:V,1)</f>
        <v>354</v>
      </c>
      <c r="X355">
        <f>IF(A355=1,(U355/N355),REF)</f>
        <v>2678.3004552352049</v>
      </c>
      <c r="Y355" s="13">
        <f>RANK(X355,X:X,1)</f>
        <v>354</v>
      </c>
      <c r="Z355" t="str">
        <f>D355</f>
        <v>Houston Christian</v>
      </c>
      <c r="AA355">
        <f>(N355*(($AI$2)/((V355)))^(1/10))</f>
        <v>6.2196971892868914E-2</v>
      </c>
      <c r="AB355">
        <f>(N355*(($AH$2)/((X355)))^(1/8))</f>
        <v>5.1550478281933862E-2</v>
      </c>
      <c r="AC355">
        <f>((AA355+AB355)/2)^(1/2.5)</f>
        <v>0.31766156396218226</v>
      </c>
      <c r="AD355" t="str">
        <f>Z355</f>
        <v>Houston Christian</v>
      </c>
      <c r="AE355" s="13">
        <f>RANK(AC355,AC:AC,0)</f>
        <v>354</v>
      </c>
    </row>
    <row r="356" spans="1:31" x14ac:dyDescent="0.25">
      <c r="A356">
        <v>1</v>
      </c>
      <c r="B356">
        <v>1</v>
      </c>
      <c r="C356">
        <v>1</v>
      </c>
      <c r="D356" t="s">
        <v>271</v>
      </c>
      <c r="E356">
        <v>71.131775486213996</v>
      </c>
      <c r="F356">
        <v>90.588712393732095</v>
      </c>
      <c r="G356">
        <v>107.618556666617</v>
      </c>
      <c r="H356">
        <f>(F356-G356)/E356</f>
        <v>-0.23941261351174123</v>
      </c>
      <c r="I356" s="13">
        <f>RANK(H356,H:H,0)</f>
        <v>351</v>
      </c>
      <c r="J356">
        <f>(F356^2)*E356</f>
        <v>583729.74285848462</v>
      </c>
      <c r="K356" s="13">
        <f>RANK(J356,J:J,0)</f>
        <v>345</v>
      </c>
      <c r="L356">
        <f>N356*(0.98)</f>
        <v>0.12299</v>
      </c>
      <c r="M356" s="13">
        <f>RANK(L356,L:L,0)</f>
        <v>355</v>
      </c>
      <c r="N356">
        <v>0.1255</v>
      </c>
      <c r="O356" s="15">
        <f>(N356+L356)/2</f>
        <v>0.12424499999999999</v>
      </c>
      <c r="P356" s="13">
        <f t="shared" si="10"/>
        <v>355</v>
      </c>
      <c r="Q356" s="15">
        <f>1.01*L356</f>
        <v>0.12421990000000001</v>
      </c>
      <c r="R356" s="13">
        <f>RANK(Q356,Q:Q,0)</f>
        <v>355</v>
      </c>
      <c r="S356" s="15">
        <f t="shared" si="11"/>
        <v>0.11803274999999999</v>
      </c>
      <c r="T356" s="13">
        <f>RANK(S356,S:S,0)</f>
        <v>355</v>
      </c>
      <c r="U356">
        <f>(((I356+K356+P356+R356+T356)/5))</f>
        <v>352.2</v>
      </c>
      <c r="V356">
        <f>IF(C356=1,(U356/L356),REF)</f>
        <v>2863.6474510122771</v>
      </c>
      <c r="W356" s="13">
        <f>RANK(V356,V:V,1)</f>
        <v>355</v>
      </c>
      <c r="X356">
        <f>IF(A356=1,(U356/N356),REF)</f>
        <v>2806.3745019920316</v>
      </c>
      <c r="Y356" s="13">
        <f>RANK(X356,X:X,1)</f>
        <v>355</v>
      </c>
      <c r="Z356" t="str">
        <f>D356</f>
        <v>Saint Francis</v>
      </c>
      <c r="AA356">
        <f>(N356*(($AI$2)/((V356)))^(1/10))</f>
        <v>5.8947979489373893E-2</v>
      </c>
      <c r="AB356">
        <f>(N356*(($AH$2)/((X356)))^(1/8))</f>
        <v>4.8800606917473767E-2</v>
      </c>
      <c r="AC356">
        <f>((AA356+AB356)/2)^(1/2.5)</f>
        <v>0.310851261534901</v>
      </c>
      <c r="AD356" t="str">
        <f>Z356</f>
        <v>Saint Francis</v>
      </c>
      <c r="AE356" s="13">
        <f>RANK(AC356,AC:AC,0)</f>
        <v>355</v>
      </c>
    </row>
    <row r="357" spans="1:31" x14ac:dyDescent="0.25">
      <c r="A357">
        <v>1</v>
      </c>
      <c r="B357">
        <v>1</v>
      </c>
      <c r="C357">
        <v>1</v>
      </c>
      <c r="D357" t="s">
        <v>91</v>
      </c>
      <c r="E357">
        <v>71.237129085617696</v>
      </c>
      <c r="F357">
        <v>92.882335482391397</v>
      </c>
      <c r="G357">
        <v>108.267117217153</v>
      </c>
      <c r="H357">
        <f>(F357-G357)/E357</f>
        <v>-0.21596577420001178</v>
      </c>
      <c r="I357" s="13">
        <f>RANK(H357,H:H,0)</f>
        <v>338</v>
      </c>
      <c r="J357">
        <f>(F357^2)*E357</f>
        <v>614571.84840327234</v>
      </c>
      <c r="K357" s="13">
        <f>RANK(J357,J:J,0)</f>
        <v>316</v>
      </c>
      <c r="L357">
        <f>N357*(0.98)</f>
        <v>0.115052</v>
      </c>
      <c r="M357" s="13">
        <f>RANK(L357,L:L,0)</f>
        <v>356</v>
      </c>
      <c r="N357">
        <v>0.1174</v>
      </c>
      <c r="O357" s="15">
        <f>(N357+L357)/2</f>
        <v>0.116226</v>
      </c>
      <c r="P357" s="13">
        <f t="shared" si="10"/>
        <v>356</v>
      </c>
      <c r="Q357" s="15">
        <f>1.01*L357</f>
        <v>0.11620252</v>
      </c>
      <c r="R357" s="13">
        <f>RANK(Q357,Q:Q,0)</f>
        <v>356</v>
      </c>
      <c r="S357" s="15">
        <f t="shared" si="11"/>
        <v>0.11041469999999999</v>
      </c>
      <c r="T357" s="13">
        <f>RANK(S357,S:S,0)</f>
        <v>356</v>
      </c>
      <c r="U357">
        <f>(((I357+K357+P357+R357+T357)/5))</f>
        <v>344.4</v>
      </c>
      <c r="V357">
        <f>IF(C357=1,(U357/L357),REF)</f>
        <v>2993.4290581650034</v>
      </c>
      <c r="W357" s="13">
        <f>RANK(V357,V:V,1)</f>
        <v>356</v>
      </c>
      <c r="X357">
        <f>IF(A357=1,(U357/N357),REF)</f>
        <v>2933.5604770017035</v>
      </c>
      <c r="Y357" s="13">
        <f>RANK(X357,X:X,1)</f>
        <v>356</v>
      </c>
      <c r="Z357" t="str">
        <f>D357</f>
        <v>Detroit Mercy</v>
      </c>
      <c r="AA357">
        <f>(N357*(($AI$2)/((V357)))^(1/10))</f>
        <v>5.4899495413470924E-2</v>
      </c>
      <c r="AB357">
        <f>(N357*(($AH$2)/((X357)))^(1/8))</f>
        <v>4.5398699986500209E-2</v>
      </c>
      <c r="AC357">
        <f>((AA357+AB357)/2)^(1/2.5)</f>
        <v>0.30206836812632964</v>
      </c>
      <c r="AD357" t="str">
        <f>Z357</f>
        <v>Detroit Mercy</v>
      </c>
      <c r="AE357" s="13">
        <f>RANK(AC357,AC:AC,0)</f>
        <v>356</v>
      </c>
    </row>
    <row r="358" spans="1:31" x14ac:dyDescent="0.25">
      <c r="A358">
        <v>1</v>
      </c>
      <c r="B358">
        <v>1</v>
      </c>
      <c r="C358">
        <v>1</v>
      </c>
      <c r="D358" t="s">
        <v>445</v>
      </c>
      <c r="E358">
        <v>71.556130015258802</v>
      </c>
      <c r="F358">
        <v>87.385877951278502</v>
      </c>
      <c r="G358">
        <v>108.37001746631</v>
      </c>
      <c r="H358">
        <f>(F358-G358)/E358</f>
        <v>-0.29325425383620929</v>
      </c>
      <c r="I358" s="13">
        <f>RANK(H358,H:H,0)</f>
        <v>360</v>
      </c>
      <c r="J358">
        <f>(F358^2)*E358</f>
        <v>546423.47923777043</v>
      </c>
      <c r="K358" s="13">
        <f>RANK(J358,J:J,0)</f>
        <v>358</v>
      </c>
      <c r="L358">
        <f>N358*(0.98)</f>
        <v>0.11181799999999999</v>
      </c>
      <c r="M358" s="13">
        <f>RANK(L358,L:L,0)</f>
        <v>357</v>
      </c>
      <c r="N358">
        <v>0.11409999999999999</v>
      </c>
      <c r="O358" s="15">
        <f>(N358+L358)/2</f>
        <v>0.11295899999999999</v>
      </c>
      <c r="P358" s="13">
        <f t="shared" si="10"/>
        <v>357</v>
      </c>
      <c r="Q358" s="15">
        <f>1.01*L358</f>
        <v>0.11293617999999998</v>
      </c>
      <c r="R358" s="13">
        <f>RANK(Q358,Q:Q,0)</f>
        <v>357</v>
      </c>
      <c r="S358" s="15">
        <f t="shared" si="11"/>
        <v>0.10731104999999999</v>
      </c>
      <c r="T358" s="13">
        <f>RANK(S358,S:S,0)</f>
        <v>357</v>
      </c>
      <c r="U358">
        <f>(((I358+K358+P358+R358+T358)/5))</f>
        <v>357.8</v>
      </c>
      <c r="V358">
        <f>IF(C358=1,(U358/L358),REF)</f>
        <v>3199.8426013700841</v>
      </c>
      <c r="W358" s="13">
        <f>RANK(V358,V:V,1)</f>
        <v>357</v>
      </c>
      <c r="X358">
        <f>IF(A358=1,(U358/N358),REF)</f>
        <v>3135.8457493426822</v>
      </c>
      <c r="Y358" s="13">
        <f>RANK(X358,X:X,1)</f>
        <v>357</v>
      </c>
      <c r="Z358" t="str">
        <f>D358</f>
        <v>East Texas A&amp;M</v>
      </c>
      <c r="AA358">
        <f>(N358*(($AI$2)/((V358)))^(1/10))</f>
        <v>5.3001716617186154E-2</v>
      </c>
      <c r="AB358">
        <f>(N358*(($AH$2)/((X358)))^(1/8))</f>
        <v>4.3756342044804594E-2</v>
      </c>
      <c r="AC358">
        <f>((AA358+AB358)/2)^(1/2.5)</f>
        <v>0.29775760337317853</v>
      </c>
      <c r="AD358" t="str">
        <f>Z358</f>
        <v>East Texas A&amp;M</v>
      </c>
      <c r="AE358" s="13">
        <f>RANK(AC358,AC:AC,0)</f>
        <v>357</v>
      </c>
    </row>
    <row r="359" spans="1:31" x14ac:dyDescent="0.25">
      <c r="A359">
        <v>1</v>
      </c>
      <c r="B359">
        <v>1</v>
      </c>
      <c r="C359">
        <v>1</v>
      </c>
      <c r="D359" t="s">
        <v>183</v>
      </c>
      <c r="E359">
        <v>74.036127616114101</v>
      </c>
      <c r="F359">
        <v>84.071311919843097</v>
      </c>
      <c r="G359">
        <v>106.48807562313</v>
      </c>
      <c r="H359">
        <f>(F359-G359)/E359</f>
        <v>-0.30278141800609049</v>
      </c>
      <c r="I359" s="13">
        <f>RANK(H359,H:H,0)</f>
        <v>361</v>
      </c>
      <c r="J359">
        <f>(F359^2)*E359</f>
        <v>523286.27557275054</v>
      </c>
      <c r="K359" s="13">
        <f>RANK(J359,J:J,0)</f>
        <v>362</v>
      </c>
      <c r="L359">
        <f>N359*(0.98)</f>
        <v>0.111426</v>
      </c>
      <c r="M359" s="13">
        <f>RANK(L359,L:L,0)</f>
        <v>358</v>
      </c>
      <c r="N359">
        <v>0.1137</v>
      </c>
      <c r="O359" s="15">
        <f>(N359+L359)/2</f>
        <v>0.112563</v>
      </c>
      <c r="P359" s="13">
        <f t="shared" si="10"/>
        <v>358</v>
      </c>
      <c r="Q359" s="15">
        <f>1.01*L359</f>
        <v>0.11254026</v>
      </c>
      <c r="R359" s="13">
        <f>RANK(Q359,Q:Q,0)</f>
        <v>358</v>
      </c>
      <c r="S359" s="15">
        <f t="shared" si="11"/>
        <v>0.10693485</v>
      </c>
      <c r="T359" s="13">
        <f>RANK(S359,S:S,0)</f>
        <v>358</v>
      </c>
      <c r="U359">
        <f>(((I359+K359+P359+R359+T359)/5))</f>
        <v>359.4</v>
      </c>
      <c r="V359">
        <f>IF(C359=1,(U359/L359),REF)</f>
        <v>3225.4590490549781</v>
      </c>
      <c r="W359" s="13">
        <f>RANK(V359,V:V,1)</f>
        <v>358</v>
      </c>
      <c r="X359">
        <f>IF(A359=1,(U359/N359),REF)</f>
        <v>3160.9498680738784</v>
      </c>
      <c r="Y359" s="13">
        <f>RANK(X359,X:X,1)</f>
        <v>358</v>
      </c>
      <c r="Z359" t="str">
        <f>D359</f>
        <v>Maryland Eastern Shore</v>
      </c>
      <c r="AA359">
        <f>(N359*(($AI$2)/((V359)))^(1/10))</f>
        <v>5.27738118500371E-2</v>
      </c>
      <c r="AB359">
        <f>(N359*(($AH$2)/((X359)))^(1/8))</f>
        <v>4.3559507849803523E-2</v>
      </c>
      <c r="AC359">
        <f>((AA359+AB359)/2)^(1/2.5)</f>
        <v>0.29723408648213373</v>
      </c>
      <c r="AD359" t="str">
        <f>Z359</f>
        <v>Maryland Eastern Shore</v>
      </c>
      <c r="AE359" s="13">
        <f>RANK(AC359,AC:AC,0)</f>
        <v>358</v>
      </c>
    </row>
    <row r="360" spans="1:31" x14ac:dyDescent="0.25">
      <c r="A360">
        <v>1</v>
      </c>
      <c r="B360">
        <v>1</v>
      </c>
      <c r="C360">
        <v>1</v>
      </c>
      <c r="D360" t="s">
        <v>53</v>
      </c>
      <c r="E360">
        <v>72.079550777817602</v>
      </c>
      <c r="F360">
        <v>92.403073168772593</v>
      </c>
      <c r="G360">
        <v>108.796963160997</v>
      </c>
      <c r="H360">
        <f>(F360-G360)/E360</f>
        <v>-0.2274416226976487</v>
      </c>
      <c r="I360" s="13">
        <f>RANK(H360,H:H,0)</f>
        <v>343</v>
      </c>
      <c r="J360">
        <f>(F360^2)*E360</f>
        <v>615438.84166259051</v>
      </c>
      <c r="K360" s="13">
        <f>RANK(J360,J:J,0)</f>
        <v>315</v>
      </c>
      <c r="L360">
        <f>N360*(0.98)</f>
        <v>0.105252</v>
      </c>
      <c r="M360" s="13">
        <f>RANK(L360,L:L,0)</f>
        <v>359</v>
      </c>
      <c r="N360">
        <v>0.1074</v>
      </c>
      <c r="O360" s="15">
        <f>(N360+L360)/2</f>
        <v>0.106326</v>
      </c>
      <c r="P360" s="13">
        <f t="shared" si="10"/>
        <v>359</v>
      </c>
      <c r="Q360" s="15">
        <f>1.01*L360</f>
        <v>0.10630452</v>
      </c>
      <c r="R360" s="13">
        <f>RANK(Q360,Q:Q,0)</f>
        <v>359</v>
      </c>
      <c r="S360" s="15">
        <f t="shared" si="11"/>
        <v>0.10100969999999999</v>
      </c>
      <c r="T360" s="13">
        <f>RANK(S360,S:S,0)</f>
        <v>359</v>
      </c>
      <c r="U360">
        <f>(((I360+K360+P360+R360+T360)/5))</f>
        <v>347</v>
      </c>
      <c r="V360">
        <f>IF(C360=1,(U360/L360),REF)</f>
        <v>3296.8494660434008</v>
      </c>
      <c r="W360" s="13">
        <f>RANK(V360,V:V,1)</f>
        <v>359</v>
      </c>
      <c r="X360">
        <f>IF(A360=1,(U360/N360),REF)</f>
        <v>3230.9124767225326</v>
      </c>
      <c r="Y360" s="13">
        <f>RANK(X360,X:X,1)</f>
        <v>359</v>
      </c>
      <c r="Z360" t="str">
        <f>D360</f>
        <v>Buffalo</v>
      </c>
      <c r="AA360">
        <f>(N360*(($AI$2)/((V360)))^(1/10))</f>
        <v>4.9740657591820205E-2</v>
      </c>
      <c r="AB360">
        <f>(N360*(($AH$2)/((X360)))^(1/8))</f>
        <v>4.103347832684829E-2</v>
      </c>
      <c r="AC360">
        <f>((AA360+AB360)/2)^(1/2.5)</f>
        <v>0.29025041619421726</v>
      </c>
      <c r="AD360" t="str">
        <f>Z360</f>
        <v>Buffalo</v>
      </c>
      <c r="AE360" s="13">
        <f>RANK(AC360,AC:AC,0)</f>
        <v>359</v>
      </c>
    </row>
    <row r="361" spans="1:31" x14ac:dyDescent="0.25">
      <c r="A361">
        <v>1</v>
      </c>
      <c r="B361">
        <v>1</v>
      </c>
      <c r="C361">
        <v>1</v>
      </c>
      <c r="D361" t="s">
        <v>81</v>
      </c>
      <c r="E361">
        <v>72.412872157273597</v>
      </c>
      <c r="F361">
        <v>84.419678628091305</v>
      </c>
      <c r="G361">
        <v>108.070835864437</v>
      </c>
      <c r="H361">
        <f>(F361-G361)/E361</f>
        <v>-0.32661537281628217</v>
      </c>
      <c r="I361" s="13">
        <f>RANK(H361,H:H,0)</f>
        <v>363</v>
      </c>
      <c r="J361">
        <f>(F361^2)*E361</f>
        <v>516063.52268546441</v>
      </c>
      <c r="K361" s="13">
        <f>RANK(J361,J:J,0)</f>
        <v>363</v>
      </c>
      <c r="L361">
        <f>N361*(0.98)</f>
        <v>0.101234</v>
      </c>
      <c r="M361" s="13">
        <f>RANK(L361,L:L,0)</f>
        <v>360</v>
      </c>
      <c r="N361">
        <v>0.1033</v>
      </c>
      <c r="O361" s="15">
        <f>(N361+L361)/2</f>
        <v>0.102267</v>
      </c>
      <c r="P361" s="13">
        <f t="shared" si="10"/>
        <v>360</v>
      </c>
      <c r="Q361" s="15">
        <f>1.01*L361</f>
        <v>0.10224634</v>
      </c>
      <c r="R361" s="13">
        <f>RANK(Q361,Q:Q,0)</f>
        <v>360</v>
      </c>
      <c r="S361" s="15">
        <f t="shared" si="11"/>
        <v>9.7153649999999994E-2</v>
      </c>
      <c r="T361" s="13">
        <f>RANK(S361,S:S,0)</f>
        <v>360</v>
      </c>
      <c r="U361">
        <f>(((I361+K361+P361+R361+T361)/5))</f>
        <v>361.2</v>
      </c>
      <c r="V361">
        <f>IF(C361=1,(U361/L361),REF)</f>
        <v>3567.9712349605861</v>
      </c>
      <c r="W361" s="13">
        <f>RANK(V361,V:V,1)</f>
        <v>360</v>
      </c>
      <c r="X361">
        <f>IF(A361=1,(U361/N361),REF)</f>
        <v>3496.6118102613746</v>
      </c>
      <c r="Y361" s="13">
        <f>RANK(X361,X:X,1)</f>
        <v>360</v>
      </c>
      <c r="Z361" t="str">
        <f>D361</f>
        <v>Coppin St.</v>
      </c>
      <c r="AA361">
        <f>(N361*(($AI$2)/((V361)))^(1/10))</f>
        <v>4.7465202715561948E-2</v>
      </c>
      <c r="AB361">
        <f>(N361*(($AH$2)/((X361)))^(1/8))</f>
        <v>3.9079058730594272E-2</v>
      </c>
      <c r="AC361">
        <f>((AA361+AB361)/2)^(1/2.5)</f>
        <v>0.28476283775128652</v>
      </c>
      <c r="AD361" t="str">
        <f>Z361</f>
        <v>Coppin St.</v>
      </c>
      <c r="AE361" s="13">
        <f>RANK(AC361,AC:AC,0)</f>
        <v>360</v>
      </c>
    </row>
    <row r="362" spans="1:31" x14ac:dyDescent="0.25">
      <c r="A362">
        <v>1</v>
      </c>
      <c r="B362">
        <v>1</v>
      </c>
      <c r="C362">
        <v>1</v>
      </c>
      <c r="D362" t="s">
        <v>34</v>
      </c>
      <c r="E362">
        <v>72.020608631754698</v>
      </c>
      <c r="F362">
        <v>90.079731671003401</v>
      </c>
      <c r="G362">
        <v>108.80654531355501</v>
      </c>
      <c r="H362">
        <f>(F362-G362)/E362</f>
        <v>-0.26002020808103449</v>
      </c>
      <c r="I362" s="13">
        <f>RANK(H362,H:H,0)</f>
        <v>354</v>
      </c>
      <c r="J362">
        <f>(F362^2)*E362</f>
        <v>584401.00598737947</v>
      </c>
      <c r="K362" s="13">
        <f>RANK(J362,J:J,0)</f>
        <v>343</v>
      </c>
      <c r="L362">
        <f>N362*(0.98)</f>
        <v>9.7020000000000009E-2</v>
      </c>
      <c r="M362" s="13">
        <f>RANK(L362,L:L,0)</f>
        <v>361</v>
      </c>
      <c r="N362">
        <v>9.9000000000000005E-2</v>
      </c>
      <c r="O362" s="15">
        <f>(N362+L362)/2</f>
        <v>9.8010000000000014E-2</v>
      </c>
      <c r="P362" s="13">
        <f t="shared" si="10"/>
        <v>361</v>
      </c>
      <c r="Q362" s="15">
        <f>1.01*L362</f>
        <v>9.7990200000000013E-2</v>
      </c>
      <c r="R362" s="13">
        <f>RANK(Q362,Q:Q,0)</f>
        <v>361</v>
      </c>
      <c r="S362" s="15">
        <f t="shared" si="11"/>
        <v>9.3109500000000012E-2</v>
      </c>
      <c r="T362" s="13">
        <f>RANK(S362,S:S,0)</f>
        <v>361</v>
      </c>
      <c r="U362">
        <f>(((I362+K362+P362+R362+T362)/5))</f>
        <v>356</v>
      </c>
      <c r="V362">
        <f>IF(C362=1,(U362/L362),REF)</f>
        <v>3669.3465264893835</v>
      </c>
      <c r="W362" s="13">
        <f>RANK(V362,V:V,1)</f>
        <v>361</v>
      </c>
      <c r="X362">
        <f>IF(A362=1,(U362/N362),REF)</f>
        <v>3595.9595959595958</v>
      </c>
      <c r="Y362" s="13">
        <f>RANK(X362,X:X,1)</f>
        <v>361</v>
      </c>
      <c r="Z362" t="str">
        <f>D362</f>
        <v>Arkansas Pine Bluff</v>
      </c>
      <c r="AA362">
        <f>(N362*(($AI$2)/((V362)))^(1/10))</f>
        <v>4.5362133749525822E-2</v>
      </c>
      <c r="AB362">
        <f>(N362*(($AH$2)/((X362)))^(1/8))</f>
        <v>3.732141015520743E-2</v>
      </c>
      <c r="AC362">
        <f>((AA362+AB362)/2)^(1/2.5)</f>
        <v>0.27961188983022506</v>
      </c>
      <c r="AD362" t="str">
        <f>Z362</f>
        <v>Arkansas Pine Bluff</v>
      </c>
      <c r="AE362" s="13">
        <f>RANK(AC362,AC:AC,0)</f>
        <v>361</v>
      </c>
    </row>
    <row r="363" spans="1:31" x14ac:dyDescent="0.25">
      <c r="A363" s="3">
        <v>1</v>
      </c>
      <c r="B363" s="3">
        <v>1</v>
      </c>
      <c r="C363" s="3">
        <v>1</v>
      </c>
      <c r="D363" s="3" t="s">
        <v>384</v>
      </c>
      <c r="E363" s="3">
        <v>69.576222159875798</v>
      </c>
      <c r="F363" s="3">
        <v>90.272779136343203</v>
      </c>
      <c r="G363" s="3">
        <v>109.133446913857</v>
      </c>
      <c r="H363" s="3">
        <f>(F363-G363)/E363</f>
        <v>-0.27107921631868415</v>
      </c>
      <c r="I363" s="14">
        <f>RANK(H363,H:H,0)</f>
        <v>357</v>
      </c>
      <c r="J363">
        <f>(F363^2)*E363</f>
        <v>566988.78607668728</v>
      </c>
      <c r="K363" s="14">
        <f>RANK(J363,J:J,0)</f>
        <v>353</v>
      </c>
      <c r="L363">
        <f>N363*(0.98)</f>
        <v>8.4279999999999994E-2</v>
      </c>
      <c r="M363" s="13">
        <f>RANK(L363,L:L,0)</f>
        <v>362</v>
      </c>
      <c r="N363" s="3">
        <v>8.5999999999999993E-2</v>
      </c>
      <c r="O363" s="15">
        <f>(N363+L363)/2</f>
        <v>8.5139999999999993E-2</v>
      </c>
      <c r="P363" s="13">
        <f t="shared" si="10"/>
        <v>362</v>
      </c>
      <c r="Q363" s="15">
        <f>1.01*L363</f>
        <v>8.5122799999999998E-2</v>
      </c>
      <c r="R363" s="13">
        <f>RANK(Q363,Q:Q,0)</f>
        <v>362</v>
      </c>
      <c r="S363" s="15">
        <f t="shared" si="11"/>
        <v>8.0882999999999997E-2</v>
      </c>
      <c r="T363" s="13">
        <f>RANK(S363,S:S,0)</f>
        <v>362</v>
      </c>
      <c r="U363">
        <f>(((I363+K363+P363+R363+T363)/5))</f>
        <v>359.2</v>
      </c>
      <c r="V363">
        <f>IF(C363=1,(U363/L363),REF)</f>
        <v>4261.9838633127674</v>
      </c>
      <c r="W363" s="13">
        <f>RANK(V363,V:V,1)</f>
        <v>362</v>
      </c>
      <c r="X363">
        <f>IF(A363=1,(U363/N363),REF)</f>
        <v>4176.7441860465115</v>
      </c>
      <c r="Y363" s="13">
        <f>RANK(X363,X:X,1)</f>
        <v>362</v>
      </c>
      <c r="Z363" t="str">
        <f>D363</f>
        <v>Mercyhurst</v>
      </c>
      <c r="AA363">
        <f>(N363*(($AI$2)/((V363)))^(1/10))</f>
        <v>3.8819901051010575E-2</v>
      </c>
      <c r="AB363">
        <f>(N363*(($AH$2)/((X363)))^(1/8))</f>
        <v>3.1819504854478778E-2</v>
      </c>
      <c r="AC363">
        <f>((AA363+AB363)/2)^(1/2.5)</f>
        <v>0.26254685296774793</v>
      </c>
      <c r="AD363" t="str">
        <f>Z363</f>
        <v>Mercyhurst</v>
      </c>
      <c r="AE363" s="13">
        <f>RANK(AC363,AC:AC,0)</f>
        <v>362</v>
      </c>
    </row>
    <row r="364" spans="1:31" x14ac:dyDescent="0.25">
      <c r="A364">
        <v>1</v>
      </c>
      <c r="B364">
        <v>1</v>
      </c>
      <c r="C364">
        <v>1</v>
      </c>
      <c r="D364" t="s">
        <v>198</v>
      </c>
      <c r="E364">
        <v>71.908940471052205</v>
      </c>
      <c r="F364">
        <v>81.799451973163997</v>
      </c>
      <c r="G364">
        <v>109.952190588625</v>
      </c>
      <c r="H364">
        <f>(F364-G364)/E364</f>
        <v>-0.3915054015681711</v>
      </c>
      <c r="I364" s="13">
        <f>RANK(H364,H:H,0)</f>
        <v>364</v>
      </c>
      <c r="J364">
        <f>(F364^2)*E364</f>
        <v>481153.53170555492</v>
      </c>
      <c r="K364" s="13">
        <f>RANK(J364,J:J,0)</f>
        <v>364</v>
      </c>
      <c r="L364">
        <f>N364*(0.98)</f>
        <v>6.9776000000000005E-2</v>
      </c>
      <c r="M364" s="13">
        <f>RANK(L364,L:L,0)</f>
        <v>363</v>
      </c>
      <c r="N364">
        <v>7.1199999999999999E-2</v>
      </c>
      <c r="O364" s="15">
        <f>(N364+L364)/2</f>
        <v>7.0487999999999995E-2</v>
      </c>
      <c r="P364" s="13">
        <f t="shared" si="10"/>
        <v>363</v>
      </c>
      <c r="Q364" s="15">
        <f>1.01*L364</f>
        <v>7.047376000000001E-2</v>
      </c>
      <c r="R364" s="13">
        <f>RANK(Q364,Q:Q,0)</f>
        <v>363</v>
      </c>
      <c r="S364" s="15">
        <f t="shared" si="11"/>
        <v>6.6963599999999998E-2</v>
      </c>
      <c r="T364" s="13">
        <f>RANK(S364,S:S,0)</f>
        <v>363</v>
      </c>
      <c r="U364">
        <f>(((I364+K364+P364+R364+T364)/5))</f>
        <v>363.4</v>
      </c>
      <c r="V364">
        <f>IF(C364=1,(U364/L364),REF)</f>
        <v>5208.0944737445534</v>
      </c>
      <c r="W364" s="13">
        <f>RANK(V364,V:V,1)</f>
        <v>363</v>
      </c>
      <c r="X364">
        <f>IF(A364=1,(U364/N364),REF)</f>
        <v>5103.9325842696626</v>
      </c>
      <c r="Y364" s="13">
        <f>RANK(X364,X:X,1)</f>
        <v>363</v>
      </c>
      <c r="Z364" t="str">
        <f>D364</f>
        <v>Mississippi Valley St.</v>
      </c>
      <c r="AA364">
        <f>(N364*(($AI$2)/((V364)))^(1/10))</f>
        <v>3.1501356904818305E-2</v>
      </c>
      <c r="AB364">
        <f>(N364*(($AH$2)/((X364)))^(1/8))</f>
        <v>2.5691625222200764E-2</v>
      </c>
      <c r="AC364">
        <f>((AA364+AB364)/2)^(1/2.5)</f>
        <v>0.24128209689019664</v>
      </c>
      <c r="AD364" t="str">
        <f>Z364</f>
        <v>Mississippi Valley St.</v>
      </c>
      <c r="AE364" s="13">
        <f>RANK(AC364,AC:AC,0)</f>
        <v>363</v>
      </c>
    </row>
    <row r="365" spans="1:31" x14ac:dyDescent="0.25">
      <c r="A365">
        <v>1</v>
      </c>
      <c r="B365">
        <v>1</v>
      </c>
      <c r="C365">
        <v>1</v>
      </c>
      <c r="D365" t="s">
        <v>362</v>
      </c>
      <c r="E365">
        <v>69.621989368715006</v>
      </c>
      <c r="F365">
        <v>88.260321078760597</v>
      </c>
      <c r="G365">
        <v>108.574152954544</v>
      </c>
      <c r="H365">
        <f>(F365-G365)/E365</f>
        <v>-0.29177321791542388</v>
      </c>
      <c r="I365" s="13">
        <f>RANK(H365,H:H,0)</f>
        <v>359</v>
      </c>
      <c r="J365">
        <f>(F365^2)*E365</f>
        <v>542347.24031165603</v>
      </c>
      <c r="K365" s="13">
        <f>RANK(J365,J:J,0)</f>
        <v>360</v>
      </c>
      <c r="L365">
        <f>N365*(0.98)</f>
        <v>3.6847999999999999E-2</v>
      </c>
      <c r="M365" s="13">
        <f>RANK(L365,L:L,0)</f>
        <v>364</v>
      </c>
      <c r="N365">
        <v>3.7600000000000001E-2</v>
      </c>
      <c r="O365" s="15">
        <f>(N365+L365)/2</f>
        <v>3.7224E-2</v>
      </c>
      <c r="P365" s="13">
        <f t="shared" si="10"/>
        <v>364</v>
      </c>
      <c r="Q365" s="15">
        <f>1.01*L365</f>
        <v>3.7216479999999996E-2</v>
      </c>
      <c r="R365" s="13">
        <f>RANK(Q365,Q:Q,0)</f>
        <v>364</v>
      </c>
      <c r="S365" s="15">
        <f t="shared" si="11"/>
        <v>3.53628E-2</v>
      </c>
      <c r="T365" s="13">
        <f>RANK(S365,S:S,0)</f>
        <v>364</v>
      </c>
      <c r="U365">
        <f>(((I365+K365+P365+R365+T365)/5))</f>
        <v>362.2</v>
      </c>
      <c r="V365">
        <f>IF(C365=1,(U365/L365),REF)</f>
        <v>9829.5701259227098</v>
      </c>
      <c r="W365" s="13">
        <f>RANK(V365,V:V,1)</f>
        <v>364</v>
      </c>
      <c r="X365">
        <f>IF(A365=1,(U365/N365),REF)</f>
        <v>9632.9787234042542</v>
      </c>
      <c r="Y365" s="13">
        <f>RANK(X365,X:X,1)</f>
        <v>364</v>
      </c>
      <c r="Z365" t="str">
        <f>D365</f>
        <v>VMI</v>
      </c>
      <c r="AA365">
        <f>(N365*(($AI$2)/((V365)))^(1/10))</f>
        <v>1.5611748463916031E-2</v>
      </c>
      <c r="AB365">
        <f>(N365*(($AH$2)/((X365)))^(1/8))</f>
        <v>1.2531915862363231E-2</v>
      </c>
      <c r="AC365">
        <f>((AA365+AB365)/2)^(1/2.5)</f>
        <v>0.18169386302797161</v>
      </c>
      <c r="AD365" t="str">
        <f>Z365</f>
        <v>VMI</v>
      </c>
      <c r="AE365" s="13">
        <f>RANK(AC365,AC:AC,0)</f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D2D-5948-4332-BD5E-CF7DD6A1887A}">
  <dimension ref="A2:AA736"/>
  <sheetViews>
    <sheetView workbookViewId="0">
      <selection activeCell="G11" sqref="G11"/>
    </sheetView>
  </sheetViews>
  <sheetFormatPr defaultRowHeight="15" x14ac:dyDescent="0.25"/>
  <cols>
    <col min="2" max="2" width="22.7109375" bestFit="1" customWidth="1"/>
  </cols>
  <sheetData>
    <row r="2" spans="1:27" x14ac:dyDescent="0.25">
      <c r="D2" t="s">
        <v>388</v>
      </c>
    </row>
    <row r="3" spans="1:27" x14ac:dyDescent="0.25">
      <c r="D3" t="s">
        <v>20</v>
      </c>
      <c r="E3" t="s">
        <v>19</v>
      </c>
      <c r="F3" t="s">
        <v>389</v>
      </c>
      <c r="G3" t="s">
        <v>390</v>
      </c>
      <c r="H3" t="s">
        <v>391</v>
      </c>
      <c r="I3" t="s">
        <v>2</v>
      </c>
      <c r="J3" t="s">
        <v>3</v>
      </c>
      <c r="K3" t="s">
        <v>392</v>
      </c>
      <c r="L3" t="s">
        <v>393</v>
      </c>
      <c r="M3" t="s">
        <v>394</v>
      </c>
      <c r="N3" t="s">
        <v>395</v>
      </c>
      <c r="O3" t="s">
        <v>396</v>
      </c>
      <c r="P3" t="s">
        <v>397</v>
      </c>
      <c r="Q3" t="s">
        <v>398</v>
      </c>
      <c r="R3" t="s">
        <v>399</v>
      </c>
      <c r="S3" t="s">
        <v>400</v>
      </c>
      <c r="T3" t="s">
        <v>401</v>
      </c>
      <c r="U3" t="s">
        <v>402</v>
      </c>
      <c r="V3" t="s">
        <v>403</v>
      </c>
      <c r="W3" t="s">
        <v>404</v>
      </c>
      <c r="X3" t="s">
        <v>405</v>
      </c>
      <c r="Y3" t="s">
        <v>406</v>
      </c>
      <c r="Z3" t="s">
        <v>407</v>
      </c>
      <c r="AA3" t="s">
        <v>408</v>
      </c>
    </row>
    <row r="4" spans="1:27" x14ac:dyDescent="0.25">
      <c r="A4">
        <f>MATCH(B4,E4,0)</f>
        <v>1</v>
      </c>
      <c r="B4" t="s">
        <v>21</v>
      </c>
      <c r="D4">
        <v>184</v>
      </c>
      <c r="E4" t="s">
        <v>21</v>
      </c>
      <c r="F4" t="s">
        <v>418</v>
      </c>
      <c r="G4">
        <v>0</v>
      </c>
      <c r="H4" t="s">
        <v>410</v>
      </c>
      <c r="I4">
        <v>102.2</v>
      </c>
      <c r="J4">
        <v>103.7</v>
      </c>
      <c r="K4">
        <v>0.45739999999999997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71.599999999999994</v>
      </c>
      <c r="AA4">
        <v>0</v>
      </c>
    </row>
    <row r="5" spans="1:27" x14ac:dyDescent="0.25">
      <c r="A5">
        <f>MATCH(B5,E5,0)</f>
        <v>1</v>
      </c>
      <c r="B5" t="s">
        <v>22</v>
      </c>
      <c r="D5">
        <v>261</v>
      </c>
      <c r="E5" t="s">
        <v>22</v>
      </c>
      <c r="F5" t="s">
        <v>419</v>
      </c>
      <c r="G5">
        <v>0</v>
      </c>
      <c r="H5" t="s">
        <v>410</v>
      </c>
      <c r="I5">
        <v>101.6</v>
      </c>
      <c r="J5">
        <v>109.2</v>
      </c>
      <c r="K5">
        <v>0.30170000000000002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65.7</v>
      </c>
      <c r="AA5">
        <v>0</v>
      </c>
    </row>
    <row r="6" spans="1:27" x14ac:dyDescent="0.25">
      <c r="A6">
        <f>MATCH(B6,E6,0)</f>
        <v>1</v>
      </c>
      <c r="B6" t="s">
        <v>23</v>
      </c>
      <c r="D6">
        <v>130</v>
      </c>
      <c r="E6" t="s">
        <v>23</v>
      </c>
      <c r="F6" t="s">
        <v>429</v>
      </c>
      <c r="G6">
        <v>0</v>
      </c>
      <c r="H6" t="s">
        <v>410</v>
      </c>
      <c r="I6">
        <v>104.6</v>
      </c>
      <c r="J6">
        <v>101.5</v>
      </c>
      <c r="K6">
        <v>0.58540000000000003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69.099999999999994</v>
      </c>
      <c r="AA6">
        <v>0</v>
      </c>
    </row>
    <row r="7" spans="1:27" x14ac:dyDescent="0.25">
      <c r="A7">
        <f>MATCH(B7,E7,0)</f>
        <v>1</v>
      </c>
      <c r="B7" t="s">
        <v>24</v>
      </c>
      <c r="D7">
        <v>9</v>
      </c>
      <c r="E7" t="s">
        <v>24</v>
      </c>
      <c r="F7" t="s">
        <v>412</v>
      </c>
      <c r="G7">
        <v>0</v>
      </c>
      <c r="H7" t="s">
        <v>410</v>
      </c>
      <c r="I7">
        <v>117.8</v>
      </c>
      <c r="J7">
        <v>95.9</v>
      </c>
      <c r="K7">
        <v>0.91390000000000005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75</v>
      </c>
      <c r="AA7">
        <v>0</v>
      </c>
    </row>
    <row r="8" spans="1:27" x14ac:dyDescent="0.25">
      <c r="A8">
        <f>MATCH(B8,E8,0)</f>
        <v>1</v>
      </c>
      <c r="B8" t="s">
        <v>25</v>
      </c>
      <c r="D8">
        <v>321</v>
      </c>
      <c r="E8" t="s">
        <v>25</v>
      </c>
      <c r="F8" t="s">
        <v>437</v>
      </c>
      <c r="G8">
        <v>0</v>
      </c>
      <c r="H8" t="s">
        <v>410</v>
      </c>
      <c r="I8">
        <v>96.2</v>
      </c>
      <c r="J8">
        <v>109.1</v>
      </c>
      <c r="K8">
        <v>0.19139999999999999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72</v>
      </c>
      <c r="AA8">
        <v>0</v>
      </c>
    </row>
    <row r="9" spans="1:27" x14ac:dyDescent="0.25">
      <c r="A9">
        <f>MATCH(B9,E9,0)</f>
        <v>1</v>
      </c>
      <c r="B9" t="s">
        <v>26</v>
      </c>
      <c r="D9">
        <v>271</v>
      </c>
      <c r="E9" t="s">
        <v>26</v>
      </c>
      <c r="F9" t="s">
        <v>437</v>
      </c>
      <c r="G9">
        <v>0</v>
      </c>
      <c r="H9" t="s">
        <v>410</v>
      </c>
      <c r="I9">
        <v>97.6</v>
      </c>
      <c r="J9">
        <v>105.6</v>
      </c>
      <c r="K9">
        <v>0.28849999999999998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71</v>
      </c>
      <c r="AA9">
        <v>0</v>
      </c>
    </row>
    <row r="10" spans="1:27" x14ac:dyDescent="0.25">
      <c r="A10">
        <f>MATCH(B10,E10,0)</f>
        <v>1</v>
      </c>
      <c r="B10" t="s">
        <v>27</v>
      </c>
      <c r="D10">
        <v>266</v>
      </c>
      <c r="E10" t="s">
        <v>27</v>
      </c>
      <c r="F10" t="s">
        <v>426</v>
      </c>
      <c r="G10">
        <v>0</v>
      </c>
      <c r="H10" t="s">
        <v>410</v>
      </c>
      <c r="I10">
        <v>101.1</v>
      </c>
      <c r="J10">
        <v>109</v>
      </c>
      <c r="K10">
        <v>0.29449999999999998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75.7</v>
      </c>
      <c r="AA10">
        <v>0</v>
      </c>
    </row>
    <row r="11" spans="1:27" x14ac:dyDescent="0.25">
      <c r="A11">
        <f>MATCH(B11,E11,0)</f>
        <v>1</v>
      </c>
      <c r="B11" t="s">
        <v>28</v>
      </c>
      <c r="D11">
        <v>324</v>
      </c>
      <c r="E11" t="s">
        <v>28</v>
      </c>
      <c r="F11" t="s">
        <v>437</v>
      </c>
      <c r="G11">
        <v>0</v>
      </c>
      <c r="H11" t="s">
        <v>410</v>
      </c>
      <c r="I11">
        <v>98.9</v>
      </c>
      <c r="J11">
        <v>112.2</v>
      </c>
      <c r="K11">
        <v>0.1888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69.900000000000006</v>
      </c>
      <c r="AA11">
        <v>0</v>
      </c>
    </row>
    <row r="12" spans="1:27" x14ac:dyDescent="0.25">
      <c r="A12">
        <f>MATCH(B12,E12,0)</f>
        <v>1</v>
      </c>
      <c r="B12" t="s">
        <v>29</v>
      </c>
      <c r="D12">
        <v>231</v>
      </c>
      <c r="E12" t="s">
        <v>29</v>
      </c>
      <c r="F12" t="s">
        <v>436</v>
      </c>
      <c r="G12">
        <v>0</v>
      </c>
      <c r="H12" t="s">
        <v>410</v>
      </c>
      <c r="I12">
        <v>104.5</v>
      </c>
      <c r="J12">
        <v>109.9</v>
      </c>
      <c r="K12">
        <v>0.36049999999999999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69.7</v>
      </c>
      <c r="AA12">
        <v>0</v>
      </c>
    </row>
    <row r="13" spans="1:27" x14ac:dyDescent="0.25">
      <c r="A13">
        <f>MATCH(B13,E13,0)</f>
        <v>1</v>
      </c>
      <c r="B13" t="s">
        <v>30</v>
      </c>
      <c r="D13">
        <v>153</v>
      </c>
      <c r="E13" t="s">
        <v>30</v>
      </c>
      <c r="F13" t="s">
        <v>427</v>
      </c>
      <c r="G13">
        <v>0</v>
      </c>
      <c r="H13" t="s">
        <v>410</v>
      </c>
      <c r="I13">
        <v>101.4</v>
      </c>
      <c r="J13">
        <v>100.5</v>
      </c>
      <c r="K13">
        <v>0.52739999999999998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70.099999999999994</v>
      </c>
      <c r="AA13">
        <v>0</v>
      </c>
    </row>
    <row r="14" spans="1:27" x14ac:dyDescent="0.25">
      <c r="A14">
        <f>MATCH(B14,E14,0)</f>
        <v>1</v>
      </c>
      <c r="B14" t="s">
        <v>31</v>
      </c>
      <c r="D14">
        <v>10</v>
      </c>
      <c r="E14" t="s">
        <v>31</v>
      </c>
      <c r="F14" t="s">
        <v>409</v>
      </c>
      <c r="G14">
        <v>0</v>
      </c>
      <c r="H14" t="s">
        <v>410</v>
      </c>
      <c r="I14">
        <v>114</v>
      </c>
      <c r="J14">
        <v>93.2</v>
      </c>
      <c r="K14">
        <v>0.91110000000000002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74.900000000000006</v>
      </c>
      <c r="AA14">
        <v>0</v>
      </c>
    </row>
    <row r="15" spans="1:27" x14ac:dyDescent="0.25">
      <c r="A15">
        <f>MATCH(B15,E15,0)</f>
        <v>1</v>
      </c>
      <c r="B15" t="s">
        <v>32</v>
      </c>
      <c r="D15">
        <v>69</v>
      </c>
      <c r="E15" t="s">
        <v>32</v>
      </c>
      <c r="F15" t="s">
        <v>409</v>
      </c>
      <c r="G15">
        <v>0</v>
      </c>
      <c r="H15" t="s">
        <v>410</v>
      </c>
      <c r="I15">
        <v>110.2</v>
      </c>
      <c r="J15">
        <v>98.5</v>
      </c>
      <c r="K15">
        <v>0.78439999999999999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72.099999999999994</v>
      </c>
      <c r="AA15">
        <v>0</v>
      </c>
    </row>
    <row r="16" spans="1:27" x14ac:dyDescent="0.25">
      <c r="A16">
        <f>MATCH(B16,E16,0)</f>
        <v>1</v>
      </c>
      <c r="B16" t="s">
        <v>33</v>
      </c>
      <c r="D16">
        <v>35</v>
      </c>
      <c r="E16" t="s">
        <v>33</v>
      </c>
      <c r="F16" t="s">
        <v>412</v>
      </c>
      <c r="G16">
        <v>0</v>
      </c>
      <c r="H16" t="s">
        <v>410</v>
      </c>
      <c r="I16">
        <v>113.8</v>
      </c>
      <c r="J16">
        <v>97.4</v>
      </c>
      <c r="K16">
        <v>0.8569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72.400000000000006</v>
      </c>
      <c r="AA16">
        <v>0</v>
      </c>
    </row>
    <row r="17" spans="1:27" x14ac:dyDescent="0.25">
      <c r="A17">
        <f>MATCH(B17,E17,0)</f>
        <v>1</v>
      </c>
      <c r="B17" t="s">
        <v>34</v>
      </c>
      <c r="D17">
        <v>361</v>
      </c>
      <c r="E17" t="s">
        <v>34</v>
      </c>
      <c r="F17" t="s">
        <v>437</v>
      </c>
      <c r="G17">
        <v>0</v>
      </c>
      <c r="H17" t="s">
        <v>410</v>
      </c>
      <c r="I17">
        <v>93.1</v>
      </c>
      <c r="J17">
        <v>112.8</v>
      </c>
      <c r="K17">
        <v>9.9000000000000005E-2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74.7</v>
      </c>
      <c r="AA17">
        <v>0</v>
      </c>
    </row>
    <row r="18" spans="1:27" x14ac:dyDescent="0.25">
      <c r="A18">
        <f>MATCH(B18,E18,0)</f>
        <v>1</v>
      </c>
      <c r="B18" t="s">
        <v>35</v>
      </c>
      <c r="D18">
        <v>108</v>
      </c>
      <c r="E18" t="s">
        <v>35</v>
      </c>
      <c r="F18" t="s">
        <v>427</v>
      </c>
      <c r="G18">
        <v>0</v>
      </c>
      <c r="H18" t="s">
        <v>410</v>
      </c>
      <c r="I18">
        <v>111.2</v>
      </c>
      <c r="J18">
        <v>104.5</v>
      </c>
      <c r="K18">
        <v>0.67210000000000003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71.3</v>
      </c>
      <c r="AA18">
        <v>0</v>
      </c>
    </row>
    <row r="19" spans="1:27" x14ac:dyDescent="0.25">
      <c r="A19">
        <f>MATCH(B19,E19,0)</f>
        <v>1</v>
      </c>
      <c r="B19" t="s">
        <v>36</v>
      </c>
      <c r="D19">
        <v>327</v>
      </c>
      <c r="E19" t="s">
        <v>36</v>
      </c>
      <c r="F19" t="s">
        <v>436</v>
      </c>
      <c r="G19">
        <v>0</v>
      </c>
      <c r="H19" t="s">
        <v>410</v>
      </c>
      <c r="I19">
        <v>95.6</v>
      </c>
      <c r="J19">
        <v>108.9</v>
      </c>
      <c r="K19">
        <v>0.18260000000000001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69.8</v>
      </c>
      <c r="AA19">
        <v>0</v>
      </c>
    </row>
    <row r="20" spans="1:27" x14ac:dyDescent="0.25">
      <c r="A20">
        <f>MATCH(B20,E20,0)</f>
        <v>1</v>
      </c>
      <c r="B20" t="s">
        <v>37</v>
      </c>
      <c r="D20">
        <v>7</v>
      </c>
      <c r="E20" t="s">
        <v>37</v>
      </c>
      <c r="F20" t="s">
        <v>412</v>
      </c>
      <c r="G20">
        <v>0</v>
      </c>
      <c r="H20" t="s">
        <v>410</v>
      </c>
      <c r="I20">
        <v>116.4</v>
      </c>
      <c r="J20">
        <v>94.3</v>
      </c>
      <c r="K20">
        <v>0.91869999999999996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72.8</v>
      </c>
      <c r="AA20">
        <v>0</v>
      </c>
    </row>
    <row r="21" spans="1:27" x14ac:dyDescent="0.25">
      <c r="A21">
        <f>MATCH(B21,E21,0)</f>
        <v>1</v>
      </c>
      <c r="B21" t="s">
        <v>38</v>
      </c>
      <c r="D21">
        <v>290</v>
      </c>
      <c r="E21" t="s">
        <v>38</v>
      </c>
      <c r="F21" t="s">
        <v>431</v>
      </c>
      <c r="G21">
        <v>0</v>
      </c>
      <c r="H21" t="s">
        <v>410</v>
      </c>
      <c r="I21">
        <v>100</v>
      </c>
      <c r="J21">
        <v>110.1</v>
      </c>
      <c r="K21">
        <v>0.24790000000000001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70.2</v>
      </c>
      <c r="AA21">
        <v>0</v>
      </c>
    </row>
    <row r="22" spans="1:27" x14ac:dyDescent="0.25">
      <c r="A22">
        <f>MATCH(B22,E22,0)</f>
        <v>1</v>
      </c>
      <c r="B22" t="s">
        <v>39</v>
      </c>
      <c r="D22">
        <v>251</v>
      </c>
      <c r="E22" t="s">
        <v>39</v>
      </c>
      <c r="F22" t="s">
        <v>429</v>
      </c>
      <c r="G22">
        <v>0</v>
      </c>
      <c r="H22" t="s">
        <v>410</v>
      </c>
      <c r="I22">
        <v>101.4</v>
      </c>
      <c r="J22">
        <v>107.9</v>
      </c>
      <c r="K22">
        <v>0.32700000000000001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70.900000000000006</v>
      </c>
      <c r="AA22">
        <v>0</v>
      </c>
    </row>
    <row r="23" spans="1:27" x14ac:dyDescent="0.25">
      <c r="A23">
        <f>MATCH(B23,E23,0)</f>
        <v>1</v>
      </c>
      <c r="B23" t="s">
        <v>40</v>
      </c>
      <c r="D23">
        <v>15</v>
      </c>
      <c r="E23" t="s">
        <v>40</v>
      </c>
      <c r="F23" t="s">
        <v>409</v>
      </c>
      <c r="G23">
        <v>0</v>
      </c>
      <c r="H23" t="s">
        <v>410</v>
      </c>
      <c r="I23">
        <v>116.6</v>
      </c>
      <c r="J23">
        <v>96.2</v>
      </c>
      <c r="K23">
        <v>0.90139999999999998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69.099999999999994</v>
      </c>
      <c r="AA23">
        <v>0</v>
      </c>
    </row>
    <row r="24" spans="1:27" x14ac:dyDescent="0.25">
      <c r="A24">
        <f>MATCH(B24,E24,0)</f>
        <v>1</v>
      </c>
      <c r="B24" t="s">
        <v>41</v>
      </c>
      <c r="D24">
        <v>304</v>
      </c>
      <c r="E24" t="s">
        <v>41</v>
      </c>
      <c r="F24" t="s">
        <v>431</v>
      </c>
      <c r="G24">
        <v>0</v>
      </c>
      <c r="H24" t="s">
        <v>410</v>
      </c>
      <c r="I24">
        <v>98.8</v>
      </c>
      <c r="J24">
        <v>110.2</v>
      </c>
      <c r="K24">
        <v>0.22140000000000001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68.5</v>
      </c>
      <c r="AA24">
        <v>0</v>
      </c>
    </row>
    <row r="25" spans="1:27" x14ac:dyDescent="0.25">
      <c r="A25">
        <f>MATCH(B25,E25,0)</f>
        <v>1</v>
      </c>
      <c r="B25" t="s">
        <v>42</v>
      </c>
      <c r="D25">
        <v>190</v>
      </c>
      <c r="E25" t="s">
        <v>42</v>
      </c>
      <c r="F25" t="s">
        <v>422</v>
      </c>
      <c r="G25">
        <v>0</v>
      </c>
      <c r="H25" t="s">
        <v>410</v>
      </c>
      <c r="I25">
        <v>101.5</v>
      </c>
      <c r="J25">
        <v>103.6</v>
      </c>
      <c r="K25">
        <v>0.443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74</v>
      </c>
      <c r="AA25">
        <v>0</v>
      </c>
    </row>
    <row r="26" spans="1:27" x14ac:dyDescent="0.25">
      <c r="A26">
        <f>MATCH(B26,E26,0)</f>
        <v>1</v>
      </c>
      <c r="B26" t="s">
        <v>43</v>
      </c>
      <c r="D26">
        <v>267</v>
      </c>
      <c r="E26" t="s">
        <v>43</v>
      </c>
      <c r="F26" t="s">
        <v>437</v>
      </c>
      <c r="G26">
        <v>0</v>
      </c>
      <c r="H26" t="s">
        <v>410</v>
      </c>
      <c r="I26">
        <v>100.7</v>
      </c>
      <c r="J26">
        <v>108.7</v>
      </c>
      <c r="K26">
        <v>0.29449999999999998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72.599999999999994</v>
      </c>
      <c r="AA26">
        <v>0</v>
      </c>
    </row>
    <row r="27" spans="1:27" x14ac:dyDescent="0.25">
      <c r="A27">
        <f>MATCH(B27,E27,0)</f>
        <v>1</v>
      </c>
      <c r="B27" t="s">
        <v>44</v>
      </c>
      <c r="D27">
        <v>335</v>
      </c>
      <c r="E27" t="s">
        <v>44</v>
      </c>
      <c r="F27" t="s">
        <v>426</v>
      </c>
      <c r="G27">
        <v>0</v>
      </c>
      <c r="H27" t="s">
        <v>410</v>
      </c>
      <c r="I27">
        <v>95.6</v>
      </c>
      <c r="J27">
        <v>110.1</v>
      </c>
      <c r="K27">
        <v>0.1641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69.8</v>
      </c>
      <c r="AA27">
        <v>0</v>
      </c>
    </row>
    <row r="28" spans="1:27" x14ac:dyDescent="0.25">
      <c r="A28">
        <f>MATCH(B28,E28,0)</f>
        <v>1</v>
      </c>
      <c r="B28" t="s">
        <v>45</v>
      </c>
      <c r="D28">
        <v>68</v>
      </c>
      <c r="E28" t="s">
        <v>45</v>
      </c>
      <c r="F28" t="s">
        <v>419</v>
      </c>
      <c r="G28">
        <v>0</v>
      </c>
      <c r="H28" t="s">
        <v>410</v>
      </c>
      <c r="I28">
        <v>109.9</v>
      </c>
      <c r="J28">
        <v>98.2</v>
      </c>
      <c r="K28">
        <v>0.78469999999999995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69.7</v>
      </c>
      <c r="AA28">
        <v>0</v>
      </c>
    </row>
    <row r="29" spans="1:27" x14ac:dyDescent="0.25">
      <c r="A29">
        <f>MATCH(B29,E29,0)</f>
        <v>1</v>
      </c>
      <c r="B29" t="s">
        <v>46</v>
      </c>
      <c r="D29">
        <v>150</v>
      </c>
      <c r="E29" t="s">
        <v>46</v>
      </c>
      <c r="F29" t="s">
        <v>411</v>
      </c>
      <c r="G29">
        <v>0</v>
      </c>
      <c r="H29" t="s">
        <v>410</v>
      </c>
      <c r="I29">
        <v>103.6</v>
      </c>
      <c r="J29">
        <v>102.5</v>
      </c>
      <c r="K29">
        <v>0.53110000000000002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70.2</v>
      </c>
      <c r="AA29">
        <v>0</v>
      </c>
    </row>
    <row r="30" spans="1:27" x14ac:dyDescent="0.25">
      <c r="A30">
        <f>MATCH(B30,E30,0)</f>
        <v>1</v>
      </c>
      <c r="B30" t="s">
        <v>47</v>
      </c>
      <c r="D30">
        <v>264</v>
      </c>
      <c r="E30" t="s">
        <v>47</v>
      </c>
      <c r="F30" t="s">
        <v>436</v>
      </c>
      <c r="G30">
        <v>0</v>
      </c>
      <c r="H30" t="s">
        <v>410</v>
      </c>
      <c r="I30">
        <v>99.3</v>
      </c>
      <c r="J30">
        <v>107</v>
      </c>
      <c r="K30">
        <v>0.2964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69.2</v>
      </c>
      <c r="AA30">
        <v>0</v>
      </c>
    </row>
    <row r="31" spans="1:27" x14ac:dyDescent="0.25">
      <c r="A31">
        <f>MATCH(B31,E31,0)</f>
        <v>1</v>
      </c>
      <c r="B31" t="s">
        <v>48</v>
      </c>
      <c r="D31">
        <v>281</v>
      </c>
      <c r="E31" t="s">
        <v>48</v>
      </c>
      <c r="F31" t="s">
        <v>429</v>
      </c>
      <c r="G31">
        <v>0</v>
      </c>
      <c r="H31" t="s">
        <v>410</v>
      </c>
      <c r="I31">
        <v>98.4</v>
      </c>
      <c r="J31">
        <v>107.1</v>
      </c>
      <c r="K31">
        <v>0.2742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72.599999999999994</v>
      </c>
      <c r="AA31">
        <v>0</v>
      </c>
    </row>
    <row r="32" spans="1:27" x14ac:dyDescent="0.25">
      <c r="A32">
        <f>MATCH(B32,E32,0)</f>
        <v>1</v>
      </c>
      <c r="B32" t="s">
        <v>49</v>
      </c>
      <c r="D32">
        <v>95</v>
      </c>
      <c r="E32" t="s">
        <v>49</v>
      </c>
      <c r="F32" t="s">
        <v>422</v>
      </c>
      <c r="G32">
        <v>0</v>
      </c>
      <c r="H32" t="s">
        <v>410</v>
      </c>
      <c r="I32">
        <v>106.5</v>
      </c>
      <c r="J32">
        <v>98.5</v>
      </c>
      <c r="K32">
        <v>0.71030000000000004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69.599999999999994</v>
      </c>
      <c r="AA32">
        <v>0</v>
      </c>
    </row>
    <row r="33" spans="1:27" x14ac:dyDescent="0.25">
      <c r="A33">
        <f>MATCH(B33,E33,0)</f>
        <v>1</v>
      </c>
      <c r="B33" t="s">
        <v>50</v>
      </c>
      <c r="D33">
        <v>177</v>
      </c>
      <c r="E33" t="s">
        <v>50</v>
      </c>
      <c r="F33" t="s">
        <v>424</v>
      </c>
      <c r="G33">
        <v>0</v>
      </c>
      <c r="H33" t="s">
        <v>410</v>
      </c>
      <c r="I33">
        <v>103.4</v>
      </c>
      <c r="J33">
        <v>104.5</v>
      </c>
      <c r="K33">
        <v>0.4677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70.400000000000006</v>
      </c>
      <c r="AA33">
        <v>0</v>
      </c>
    </row>
    <row r="34" spans="1:27" x14ac:dyDescent="0.25">
      <c r="A34">
        <f>MATCH(B34,E34,0)</f>
        <v>1</v>
      </c>
      <c r="B34" t="s">
        <v>51</v>
      </c>
      <c r="D34">
        <v>145</v>
      </c>
      <c r="E34" t="s">
        <v>51</v>
      </c>
      <c r="F34" t="s">
        <v>426</v>
      </c>
      <c r="G34">
        <v>0</v>
      </c>
      <c r="H34" t="s">
        <v>410</v>
      </c>
      <c r="I34">
        <v>103</v>
      </c>
      <c r="J34">
        <v>101.4</v>
      </c>
      <c r="K34">
        <v>0.54659999999999997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73.099999999999994</v>
      </c>
      <c r="AA34">
        <v>0</v>
      </c>
    </row>
    <row r="35" spans="1:27" x14ac:dyDescent="0.25">
      <c r="A35">
        <f>MATCH(B35,E35,0)</f>
        <v>1</v>
      </c>
      <c r="B35" t="s">
        <v>52</v>
      </c>
      <c r="D35">
        <v>257</v>
      </c>
      <c r="E35" t="s">
        <v>52</v>
      </c>
      <c r="F35" t="s">
        <v>436</v>
      </c>
      <c r="G35">
        <v>0</v>
      </c>
      <c r="H35" t="s">
        <v>410</v>
      </c>
      <c r="I35">
        <v>100</v>
      </c>
      <c r="J35">
        <v>107.1</v>
      </c>
      <c r="K35">
        <v>0.3115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70.3</v>
      </c>
      <c r="AA35">
        <v>0</v>
      </c>
    </row>
    <row r="36" spans="1:27" x14ac:dyDescent="0.25">
      <c r="A36">
        <f>MATCH(B36,E36,0)</f>
        <v>1</v>
      </c>
      <c r="B36" t="s">
        <v>53</v>
      </c>
      <c r="D36">
        <v>359</v>
      </c>
      <c r="E36" t="s">
        <v>53</v>
      </c>
      <c r="F36" t="s">
        <v>429</v>
      </c>
      <c r="G36">
        <v>0</v>
      </c>
      <c r="H36" t="s">
        <v>410</v>
      </c>
      <c r="I36">
        <v>94</v>
      </c>
      <c r="J36">
        <v>113</v>
      </c>
      <c r="K36">
        <v>0.1074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71.599999999999994</v>
      </c>
      <c r="AA36">
        <v>0</v>
      </c>
    </row>
    <row r="37" spans="1:27" x14ac:dyDescent="0.25">
      <c r="A37">
        <f>MATCH(B37,E37,0)</f>
        <v>1</v>
      </c>
      <c r="B37" t="s">
        <v>54</v>
      </c>
      <c r="D37">
        <v>76</v>
      </c>
      <c r="E37" t="s">
        <v>54</v>
      </c>
      <c r="F37" t="s">
        <v>414</v>
      </c>
      <c r="G37">
        <v>0</v>
      </c>
      <c r="H37" t="s">
        <v>410</v>
      </c>
      <c r="I37">
        <v>110.5</v>
      </c>
      <c r="J37">
        <v>99.6</v>
      </c>
      <c r="K37">
        <v>0.76800000000000002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71.3</v>
      </c>
      <c r="AA37">
        <v>0</v>
      </c>
    </row>
    <row r="38" spans="1:27" x14ac:dyDescent="0.25">
      <c r="A38">
        <f>MATCH(B38,E38,0)</f>
        <v>1</v>
      </c>
      <c r="B38" t="s">
        <v>55</v>
      </c>
      <c r="D38">
        <v>28</v>
      </c>
      <c r="E38" t="s">
        <v>55</v>
      </c>
      <c r="F38" t="s">
        <v>409</v>
      </c>
      <c r="G38">
        <v>0</v>
      </c>
      <c r="H38" t="s">
        <v>410</v>
      </c>
      <c r="I38">
        <v>114.5</v>
      </c>
      <c r="J38">
        <v>96.8</v>
      </c>
      <c r="K38">
        <v>0.87380000000000002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71.599999999999994</v>
      </c>
      <c r="AA38">
        <v>0</v>
      </c>
    </row>
    <row r="39" spans="1:27" x14ac:dyDescent="0.25">
      <c r="A39">
        <f>MATCH(B39,E39,0)</f>
        <v>1</v>
      </c>
      <c r="B39" t="s">
        <v>56</v>
      </c>
      <c r="D39">
        <v>151</v>
      </c>
      <c r="E39" t="s">
        <v>56</v>
      </c>
      <c r="F39" t="s">
        <v>418</v>
      </c>
      <c r="G39">
        <v>0</v>
      </c>
      <c r="H39" t="s">
        <v>410</v>
      </c>
      <c r="I39">
        <v>107.3</v>
      </c>
      <c r="J39">
        <v>106.1</v>
      </c>
      <c r="K39">
        <v>0.53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67.099999999999994</v>
      </c>
      <c r="AA39">
        <v>0</v>
      </c>
    </row>
    <row r="40" spans="1:27" x14ac:dyDescent="0.25">
      <c r="A40">
        <f>MATCH(B40,E40,0)</f>
        <v>1</v>
      </c>
      <c r="B40" t="s">
        <v>57</v>
      </c>
      <c r="D40">
        <v>352</v>
      </c>
      <c r="E40" t="s">
        <v>57</v>
      </c>
      <c r="F40" t="s">
        <v>421</v>
      </c>
      <c r="G40">
        <v>0</v>
      </c>
      <c r="H40" t="s">
        <v>410</v>
      </c>
      <c r="I40">
        <v>93.5</v>
      </c>
      <c r="J40">
        <v>110</v>
      </c>
      <c r="K40">
        <v>0.1336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70.599999999999994</v>
      </c>
      <c r="AA40">
        <v>0</v>
      </c>
    </row>
    <row r="41" spans="1:27" x14ac:dyDescent="0.25">
      <c r="A41">
        <f>MATCH(B41,E41,0)</f>
        <v>1</v>
      </c>
      <c r="B41" t="s">
        <v>58</v>
      </c>
      <c r="D41">
        <v>274</v>
      </c>
      <c r="E41" t="s">
        <v>58</v>
      </c>
      <c r="F41" t="s">
        <v>421</v>
      </c>
      <c r="G41">
        <v>0</v>
      </c>
      <c r="H41" t="s">
        <v>410</v>
      </c>
      <c r="I41">
        <v>97.5</v>
      </c>
      <c r="J41">
        <v>105.5</v>
      </c>
      <c r="K41">
        <v>0.28660000000000002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68.2</v>
      </c>
      <c r="AA41">
        <v>0</v>
      </c>
    </row>
    <row r="42" spans="1:27" x14ac:dyDescent="0.25">
      <c r="A42">
        <f>MATCH(B42,E42,0)</f>
        <v>1</v>
      </c>
      <c r="B42" t="s">
        <v>59</v>
      </c>
      <c r="D42">
        <v>249</v>
      </c>
      <c r="E42" t="s">
        <v>59</v>
      </c>
      <c r="F42" t="s">
        <v>421</v>
      </c>
      <c r="G42">
        <v>0</v>
      </c>
      <c r="H42" t="s">
        <v>410</v>
      </c>
      <c r="I42">
        <v>99</v>
      </c>
      <c r="J42">
        <v>105.3</v>
      </c>
      <c r="K42">
        <v>0.3291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69.599999999999994</v>
      </c>
      <c r="AA42">
        <v>0</v>
      </c>
    </row>
    <row r="43" spans="1:27" x14ac:dyDescent="0.25">
      <c r="A43">
        <f>MATCH(B43,E43,0)</f>
        <v>1</v>
      </c>
      <c r="B43" t="s">
        <v>60</v>
      </c>
      <c r="D43">
        <v>202</v>
      </c>
      <c r="E43" t="s">
        <v>60</v>
      </c>
      <c r="F43" t="s">
        <v>421</v>
      </c>
      <c r="G43">
        <v>0</v>
      </c>
      <c r="H43" t="s">
        <v>410</v>
      </c>
      <c r="I43">
        <v>101.2</v>
      </c>
      <c r="J43">
        <v>104.4</v>
      </c>
      <c r="K43">
        <v>0.41239999999999999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74.3</v>
      </c>
      <c r="AA43">
        <v>0</v>
      </c>
    </row>
    <row r="44" spans="1:27" x14ac:dyDescent="0.25">
      <c r="A44">
        <f>MATCH(B44,E44,0)</f>
        <v>1</v>
      </c>
      <c r="B44" t="s">
        <v>61</v>
      </c>
      <c r="D44">
        <v>106</v>
      </c>
      <c r="E44" t="s">
        <v>61</v>
      </c>
      <c r="F44" t="s">
        <v>411</v>
      </c>
      <c r="G44">
        <v>0</v>
      </c>
      <c r="H44" t="s">
        <v>410</v>
      </c>
      <c r="I44">
        <v>109.2</v>
      </c>
      <c r="J44">
        <v>102.1</v>
      </c>
      <c r="K44">
        <v>0.68369999999999997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71.400000000000006</v>
      </c>
      <c r="AA44">
        <v>0</v>
      </c>
    </row>
    <row r="45" spans="1:27" x14ac:dyDescent="0.25">
      <c r="A45">
        <f>MATCH(B45,E45,0)</f>
        <v>1</v>
      </c>
      <c r="B45" t="s">
        <v>62</v>
      </c>
      <c r="D45">
        <v>317</v>
      </c>
      <c r="E45" t="s">
        <v>62</v>
      </c>
      <c r="F45" t="s">
        <v>428</v>
      </c>
      <c r="G45">
        <v>0</v>
      </c>
      <c r="H45" t="s">
        <v>410</v>
      </c>
      <c r="I45">
        <v>97.2</v>
      </c>
      <c r="J45">
        <v>109.7</v>
      </c>
      <c r="K45">
        <v>0.1988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69.599999999999994</v>
      </c>
      <c r="AA45">
        <v>0</v>
      </c>
    </row>
    <row r="46" spans="1:27" x14ac:dyDescent="0.25">
      <c r="A46">
        <f>MATCH(B46,E46,0)</f>
        <v>1</v>
      </c>
      <c r="B46" t="s">
        <v>63</v>
      </c>
      <c r="D46">
        <v>309</v>
      </c>
      <c r="E46" t="s">
        <v>63</v>
      </c>
      <c r="F46" t="s">
        <v>435</v>
      </c>
      <c r="G46">
        <v>0</v>
      </c>
      <c r="H46" t="s">
        <v>410</v>
      </c>
      <c r="I46">
        <v>96.4</v>
      </c>
      <c r="J46">
        <v>108</v>
      </c>
      <c r="K46">
        <v>0.21340000000000001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71</v>
      </c>
      <c r="AA46">
        <v>0</v>
      </c>
    </row>
    <row r="47" spans="1:27" x14ac:dyDescent="0.25">
      <c r="A47">
        <f>MATCH(B47,E47,0)</f>
        <v>1</v>
      </c>
      <c r="B47" t="s">
        <v>64</v>
      </c>
      <c r="D47">
        <v>353</v>
      </c>
      <c r="E47" t="s">
        <v>64</v>
      </c>
      <c r="F47" t="s">
        <v>431</v>
      </c>
      <c r="G47">
        <v>0</v>
      </c>
      <c r="H47" t="s">
        <v>410</v>
      </c>
      <c r="I47">
        <v>93.7</v>
      </c>
      <c r="J47">
        <v>110.4</v>
      </c>
      <c r="K47">
        <v>0.13220000000000001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73.8</v>
      </c>
      <c r="AA47">
        <v>0</v>
      </c>
    </row>
    <row r="48" spans="1:27" x14ac:dyDescent="0.25">
      <c r="A48">
        <f>MATCH(B48,E48,0)</f>
        <v>1</v>
      </c>
      <c r="B48" t="s">
        <v>65</v>
      </c>
      <c r="D48">
        <v>283</v>
      </c>
      <c r="E48" t="s">
        <v>65</v>
      </c>
      <c r="F48" t="s">
        <v>440</v>
      </c>
      <c r="G48">
        <v>0</v>
      </c>
      <c r="H48" t="s">
        <v>410</v>
      </c>
      <c r="I48">
        <v>99.3</v>
      </c>
      <c r="J48">
        <v>108.2</v>
      </c>
      <c r="K48">
        <v>0.27150000000000002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70</v>
      </c>
      <c r="AA48">
        <v>0</v>
      </c>
    </row>
    <row r="49" spans="1:27" x14ac:dyDescent="0.25">
      <c r="A49">
        <f>MATCH(B49,E49,0)</f>
        <v>1</v>
      </c>
      <c r="B49" t="s">
        <v>66</v>
      </c>
      <c r="D49">
        <v>269</v>
      </c>
      <c r="E49" t="s">
        <v>66</v>
      </c>
      <c r="F49" t="s">
        <v>429</v>
      </c>
      <c r="G49">
        <v>0</v>
      </c>
      <c r="H49" t="s">
        <v>410</v>
      </c>
      <c r="I49">
        <v>98</v>
      </c>
      <c r="J49">
        <v>105.9</v>
      </c>
      <c r="K49">
        <v>0.28949999999999998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68.7</v>
      </c>
      <c r="AA49">
        <v>0</v>
      </c>
    </row>
    <row r="50" spans="1:27" x14ac:dyDescent="0.25">
      <c r="A50">
        <f>MATCH(B50,E50,0)</f>
        <v>1</v>
      </c>
      <c r="B50" t="s">
        <v>67</v>
      </c>
      <c r="D50">
        <v>122</v>
      </c>
      <c r="E50" t="s">
        <v>67</v>
      </c>
      <c r="F50" t="s">
        <v>428</v>
      </c>
      <c r="G50">
        <v>0</v>
      </c>
      <c r="H50" t="s">
        <v>410</v>
      </c>
      <c r="I50">
        <v>105.9</v>
      </c>
      <c r="J50">
        <v>101.9</v>
      </c>
      <c r="K50">
        <v>0.60750000000000004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72.2</v>
      </c>
      <c r="AA50">
        <v>0</v>
      </c>
    </row>
    <row r="51" spans="1:27" x14ac:dyDescent="0.25">
      <c r="A51">
        <f>MATCH(B51,E51,0)</f>
        <v>1</v>
      </c>
      <c r="B51" t="s">
        <v>68</v>
      </c>
      <c r="D51">
        <v>262</v>
      </c>
      <c r="E51" t="s">
        <v>68</v>
      </c>
      <c r="F51" t="s">
        <v>425</v>
      </c>
      <c r="G51">
        <v>0</v>
      </c>
      <c r="H51" t="s">
        <v>410</v>
      </c>
      <c r="I51">
        <v>101.8</v>
      </c>
      <c r="J51">
        <v>109.6</v>
      </c>
      <c r="K51">
        <v>0.30130000000000001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70.900000000000006</v>
      </c>
      <c r="AA51">
        <v>0</v>
      </c>
    </row>
    <row r="52" spans="1:27" x14ac:dyDescent="0.25">
      <c r="A52">
        <f>MATCH(B52,E52,0)</f>
        <v>1</v>
      </c>
      <c r="B52" t="s">
        <v>69</v>
      </c>
      <c r="D52">
        <v>125</v>
      </c>
      <c r="E52" t="s">
        <v>69</v>
      </c>
      <c r="F52" t="s">
        <v>416</v>
      </c>
      <c r="G52">
        <v>0</v>
      </c>
      <c r="H52" t="s">
        <v>410</v>
      </c>
      <c r="I52">
        <v>104.9</v>
      </c>
      <c r="J52">
        <v>101.4</v>
      </c>
      <c r="K52">
        <v>0.59689999999999999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69.599999999999994</v>
      </c>
      <c r="AA52">
        <v>0</v>
      </c>
    </row>
    <row r="53" spans="1:27" x14ac:dyDescent="0.25">
      <c r="A53">
        <f>MATCH(B53,E53,0)</f>
        <v>1</v>
      </c>
      <c r="B53" t="s">
        <v>70</v>
      </c>
      <c r="D53">
        <v>154</v>
      </c>
      <c r="E53" t="s">
        <v>70</v>
      </c>
      <c r="F53" t="s">
        <v>430</v>
      </c>
      <c r="G53">
        <v>0</v>
      </c>
      <c r="H53" t="s">
        <v>410</v>
      </c>
      <c r="I53">
        <v>106.3</v>
      </c>
      <c r="J53">
        <v>105.6</v>
      </c>
      <c r="K53">
        <v>0.51819999999999999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71.2</v>
      </c>
      <c r="AA53">
        <v>0</v>
      </c>
    </row>
    <row r="54" spans="1:27" x14ac:dyDescent="0.25">
      <c r="A54">
        <f>MATCH(B54,E54,0)</f>
        <v>1</v>
      </c>
      <c r="B54" t="s">
        <v>71</v>
      </c>
      <c r="D54">
        <v>334</v>
      </c>
      <c r="E54" t="s">
        <v>71</v>
      </c>
      <c r="F54" t="s">
        <v>440</v>
      </c>
      <c r="G54">
        <v>0</v>
      </c>
      <c r="H54" t="s">
        <v>410</v>
      </c>
      <c r="I54">
        <v>94.6</v>
      </c>
      <c r="J54">
        <v>108.7</v>
      </c>
      <c r="K54">
        <v>0.16950000000000001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70.400000000000006</v>
      </c>
      <c r="AA54">
        <v>0</v>
      </c>
    </row>
    <row r="55" spans="1:27" x14ac:dyDescent="0.25">
      <c r="A55">
        <f>MATCH(B55,E55,0)</f>
        <v>1</v>
      </c>
      <c r="B55" t="s">
        <v>72</v>
      </c>
      <c r="D55">
        <v>27</v>
      </c>
      <c r="E55" t="s">
        <v>72</v>
      </c>
      <c r="F55" t="s">
        <v>409</v>
      </c>
      <c r="G55">
        <v>0</v>
      </c>
      <c r="H55" t="s">
        <v>410</v>
      </c>
      <c r="I55">
        <v>113.4</v>
      </c>
      <c r="J55">
        <v>95.8</v>
      </c>
      <c r="K55">
        <v>0.87390000000000001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70.5</v>
      </c>
      <c r="AA55">
        <v>0</v>
      </c>
    </row>
    <row r="56" spans="1:27" x14ac:dyDescent="0.25">
      <c r="A56">
        <f>MATCH(B56,E56,0)</f>
        <v>1</v>
      </c>
      <c r="B56" t="s">
        <v>73</v>
      </c>
      <c r="D56">
        <v>46</v>
      </c>
      <c r="E56" t="s">
        <v>73</v>
      </c>
      <c r="F56" t="s">
        <v>411</v>
      </c>
      <c r="G56">
        <v>0</v>
      </c>
      <c r="H56" t="s">
        <v>410</v>
      </c>
      <c r="I56">
        <v>112</v>
      </c>
      <c r="J56">
        <v>96.9</v>
      </c>
      <c r="K56">
        <v>0.84089999999999998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69.5</v>
      </c>
      <c r="AA56">
        <v>0</v>
      </c>
    </row>
    <row r="57" spans="1:27" x14ac:dyDescent="0.25">
      <c r="A57">
        <f>MATCH(B57,E57,0)</f>
        <v>1</v>
      </c>
      <c r="B57" t="s">
        <v>74</v>
      </c>
      <c r="D57">
        <v>250</v>
      </c>
      <c r="E57" t="s">
        <v>74</v>
      </c>
      <c r="F57" t="s">
        <v>432</v>
      </c>
      <c r="G57">
        <v>0</v>
      </c>
      <c r="H57" t="s">
        <v>410</v>
      </c>
      <c r="I57">
        <v>99.7</v>
      </c>
      <c r="J57">
        <v>106.1</v>
      </c>
      <c r="K57">
        <v>0.32829999999999998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71.099999999999994</v>
      </c>
      <c r="AA57">
        <v>0</v>
      </c>
    </row>
    <row r="58" spans="1:27" x14ac:dyDescent="0.25">
      <c r="A58">
        <f>MATCH(B58,E58,0)</f>
        <v>1</v>
      </c>
      <c r="B58" t="s">
        <v>75</v>
      </c>
      <c r="D58">
        <v>301</v>
      </c>
      <c r="E58" t="s">
        <v>75</v>
      </c>
      <c r="F58" t="s">
        <v>427</v>
      </c>
      <c r="G58">
        <v>0</v>
      </c>
      <c r="H58" t="s">
        <v>410</v>
      </c>
      <c r="I58">
        <v>98.4</v>
      </c>
      <c r="J58">
        <v>109.6</v>
      </c>
      <c r="K58">
        <v>0.22450000000000001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71.7</v>
      </c>
      <c r="AA58">
        <v>0</v>
      </c>
    </row>
    <row r="59" spans="1:27" x14ac:dyDescent="0.25">
      <c r="A59">
        <f>MATCH(B59,E59,0)</f>
        <v>1</v>
      </c>
      <c r="B59" t="s">
        <v>76</v>
      </c>
      <c r="D59">
        <v>204</v>
      </c>
      <c r="E59" t="s">
        <v>76</v>
      </c>
      <c r="F59" t="s">
        <v>436</v>
      </c>
      <c r="G59">
        <v>0</v>
      </c>
      <c r="H59" t="s">
        <v>410</v>
      </c>
      <c r="I59">
        <v>100.7</v>
      </c>
      <c r="J59">
        <v>104.1</v>
      </c>
      <c r="K59">
        <v>0.40479999999999999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69.5</v>
      </c>
      <c r="AA59">
        <v>0</v>
      </c>
    </row>
    <row r="60" spans="1:27" x14ac:dyDescent="0.25">
      <c r="A60">
        <f>MATCH(B60,E60,0)</f>
        <v>1</v>
      </c>
      <c r="B60" t="s">
        <v>77</v>
      </c>
      <c r="D60">
        <v>110</v>
      </c>
      <c r="E60" t="s">
        <v>77</v>
      </c>
      <c r="F60" t="s">
        <v>409</v>
      </c>
      <c r="G60">
        <v>0</v>
      </c>
      <c r="H60" t="s">
        <v>410</v>
      </c>
      <c r="I60">
        <v>104.2</v>
      </c>
      <c r="J60">
        <v>98.6</v>
      </c>
      <c r="K60">
        <v>0.65369999999999995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70.8</v>
      </c>
      <c r="AA60">
        <v>0</v>
      </c>
    </row>
    <row r="61" spans="1:27" x14ac:dyDescent="0.25">
      <c r="A61">
        <f>MATCH(B61,E61,0)</f>
        <v>1</v>
      </c>
      <c r="B61" t="s">
        <v>78</v>
      </c>
      <c r="D61">
        <v>80</v>
      </c>
      <c r="E61" t="s">
        <v>78</v>
      </c>
      <c r="F61" t="s">
        <v>419</v>
      </c>
      <c r="G61">
        <v>0</v>
      </c>
      <c r="H61" t="s">
        <v>410</v>
      </c>
      <c r="I61">
        <v>107.1</v>
      </c>
      <c r="J61">
        <v>96.8</v>
      </c>
      <c r="K61">
        <v>0.76160000000000005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69.3</v>
      </c>
      <c r="AA61">
        <v>0</v>
      </c>
    </row>
    <row r="62" spans="1:27" x14ac:dyDescent="0.25">
      <c r="A62">
        <f>MATCH(B62,E62,0)</f>
        <v>1</v>
      </c>
      <c r="B62" t="s">
        <v>79</v>
      </c>
      <c r="D62">
        <v>205</v>
      </c>
      <c r="E62" t="s">
        <v>79</v>
      </c>
      <c r="F62" t="s">
        <v>424</v>
      </c>
      <c r="G62">
        <v>0</v>
      </c>
      <c r="H62" t="s">
        <v>410</v>
      </c>
      <c r="I62">
        <v>105.4</v>
      </c>
      <c r="J62">
        <v>109.1</v>
      </c>
      <c r="K62">
        <v>0.40239999999999998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71.599999999999994</v>
      </c>
      <c r="AA62">
        <v>0</v>
      </c>
    </row>
    <row r="63" spans="1:27" x14ac:dyDescent="0.25">
      <c r="A63">
        <f>MATCH(B63,E63,0)</f>
        <v>1</v>
      </c>
      <c r="B63" t="s">
        <v>80</v>
      </c>
      <c r="D63">
        <v>13</v>
      </c>
      <c r="E63" t="s">
        <v>80</v>
      </c>
      <c r="F63" t="s">
        <v>414</v>
      </c>
      <c r="G63">
        <v>0</v>
      </c>
      <c r="H63" t="s">
        <v>410</v>
      </c>
      <c r="I63">
        <v>113.6</v>
      </c>
      <c r="J63">
        <v>93.5</v>
      </c>
      <c r="K63">
        <v>0.90429999999999999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68</v>
      </c>
      <c r="AA63">
        <v>0</v>
      </c>
    </row>
    <row r="64" spans="1:27" x14ac:dyDescent="0.25">
      <c r="A64">
        <f>MATCH(B64,E64,0)</f>
        <v>1</v>
      </c>
      <c r="B64" t="s">
        <v>81</v>
      </c>
      <c r="D64">
        <v>360</v>
      </c>
      <c r="E64" t="s">
        <v>81</v>
      </c>
      <c r="F64" t="s">
        <v>438</v>
      </c>
      <c r="G64">
        <v>0</v>
      </c>
      <c r="H64" t="s">
        <v>410</v>
      </c>
      <c r="I64">
        <v>91.7</v>
      </c>
      <c r="J64">
        <v>110.7</v>
      </c>
      <c r="K64">
        <v>0.1033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70.8</v>
      </c>
      <c r="AA64">
        <v>0</v>
      </c>
    </row>
    <row r="65" spans="1:27" x14ac:dyDescent="0.25">
      <c r="A65">
        <f>MATCH(B65,E65,0)</f>
        <v>1</v>
      </c>
      <c r="B65" t="s">
        <v>82</v>
      </c>
      <c r="D65">
        <v>172</v>
      </c>
      <c r="E65" t="s">
        <v>82</v>
      </c>
      <c r="F65" t="s">
        <v>424</v>
      </c>
      <c r="G65">
        <v>0</v>
      </c>
      <c r="H65" t="s">
        <v>410</v>
      </c>
      <c r="I65">
        <v>106.9</v>
      </c>
      <c r="J65">
        <v>107.6</v>
      </c>
      <c r="K65">
        <v>0.4819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72.3</v>
      </c>
      <c r="AA65">
        <v>0</v>
      </c>
    </row>
    <row r="66" spans="1:27" x14ac:dyDescent="0.25">
      <c r="A66">
        <f>MATCH(B66,E66,0)</f>
        <v>1</v>
      </c>
      <c r="B66" t="s">
        <v>83</v>
      </c>
      <c r="D66">
        <v>14</v>
      </c>
      <c r="E66" t="s">
        <v>83</v>
      </c>
      <c r="F66" t="s">
        <v>414</v>
      </c>
      <c r="G66">
        <v>0</v>
      </c>
      <c r="H66" t="s">
        <v>410</v>
      </c>
      <c r="I66">
        <v>116.1</v>
      </c>
      <c r="J66">
        <v>95.5</v>
      </c>
      <c r="K66">
        <v>0.90369999999999995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69.900000000000006</v>
      </c>
      <c r="AA66">
        <v>0</v>
      </c>
    </row>
    <row r="67" spans="1:27" x14ac:dyDescent="0.25">
      <c r="A67">
        <f>MATCH(B67,E67,0)</f>
        <v>1</v>
      </c>
      <c r="B67" t="s">
        <v>84</v>
      </c>
      <c r="D67">
        <v>299</v>
      </c>
      <c r="E67" t="s">
        <v>84</v>
      </c>
      <c r="F67" t="s">
        <v>424</v>
      </c>
      <c r="G67">
        <v>0</v>
      </c>
      <c r="H67" t="s">
        <v>410</v>
      </c>
      <c r="I67">
        <v>96.7</v>
      </c>
      <c r="J67">
        <v>107.6</v>
      </c>
      <c r="K67">
        <v>0.22620000000000001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68.5</v>
      </c>
      <c r="AA67">
        <v>0</v>
      </c>
    </row>
    <row r="68" spans="1:27" x14ac:dyDescent="0.25">
      <c r="A68">
        <f>MATCH(B68,E68,0)</f>
        <v>1</v>
      </c>
      <c r="B68" t="s">
        <v>85</v>
      </c>
      <c r="D68">
        <v>165</v>
      </c>
      <c r="E68" t="s">
        <v>85</v>
      </c>
      <c r="F68" t="s">
        <v>417</v>
      </c>
      <c r="G68">
        <v>0</v>
      </c>
      <c r="H68" t="s">
        <v>410</v>
      </c>
      <c r="I68">
        <v>101.9</v>
      </c>
      <c r="J68">
        <v>102.2</v>
      </c>
      <c r="K68">
        <v>0.49230000000000002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70.5</v>
      </c>
      <c r="AA68">
        <v>0</v>
      </c>
    </row>
    <row r="69" spans="1:27" x14ac:dyDescent="0.25">
      <c r="A69">
        <f>MATCH(B69,E69,0)</f>
        <v>1</v>
      </c>
      <c r="B69" t="s">
        <v>86</v>
      </c>
      <c r="D69">
        <v>70</v>
      </c>
      <c r="E69" t="s">
        <v>86</v>
      </c>
      <c r="F69" t="s">
        <v>417</v>
      </c>
      <c r="G69">
        <v>0</v>
      </c>
      <c r="H69" t="s">
        <v>410</v>
      </c>
      <c r="I69">
        <v>109.1</v>
      </c>
      <c r="J69">
        <v>97.6</v>
      </c>
      <c r="K69">
        <v>0.78380000000000005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67.599999999999994</v>
      </c>
      <c r="AA69">
        <v>0</v>
      </c>
    </row>
    <row r="70" spans="1:27" x14ac:dyDescent="0.25">
      <c r="A70">
        <f>MATCH(B70,E70,0)</f>
        <v>1</v>
      </c>
      <c r="B70" t="s">
        <v>87</v>
      </c>
      <c r="D70">
        <v>214</v>
      </c>
      <c r="E70" t="s">
        <v>87</v>
      </c>
      <c r="F70" t="s">
        <v>428</v>
      </c>
      <c r="G70">
        <v>0</v>
      </c>
      <c r="H70" t="s">
        <v>410</v>
      </c>
      <c r="I70">
        <v>100.8</v>
      </c>
      <c r="J70">
        <v>105.2</v>
      </c>
      <c r="K70">
        <v>0.38109999999999999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70.599999999999994</v>
      </c>
      <c r="AA70">
        <v>0</v>
      </c>
    </row>
    <row r="71" spans="1:27" x14ac:dyDescent="0.25">
      <c r="A71">
        <f>MATCH(B71,E71,0)</f>
        <v>1</v>
      </c>
      <c r="B71" t="s">
        <v>88</v>
      </c>
      <c r="D71">
        <v>307</v>
      </c>
      <c r="E71" t="s">
        <v>88</v>
      </c>
      <c r="F71" t="s">
        <v>438</v>
      </c>
      <c r="G71">
        <v>0</v>
      </c>
      <c r="H71" t="s">
        <v>410</v>
      </c>
      <c r="I71">
        <v>95.7</v>
      </c>
      <c r="J71">
        <v>107</v>
      </c>
      <c r="K71">
        <v>0.21729999999999999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72</v>
      </c>
      <c r="AA71">
        <v>0</v>
      </c>
    </row>
    <row r="72" spans="1:27" x14ac:dyDescent="0.25">
      <c r="A72">
        <f>MATCH(B72,E72,0)</f>
        <v>1</v>
      </c>
      <c r="B72" t="s">
        <v>89</v>
      </c>
      <c r="D72">
        <v>328</v>
      </c>
      <c r="E72" t="s">
        <v>89</v>
      </c>
      <c r="F72" t="s">
        <v>434</v>
      </c>
      <c r="G72">
        <v>0</v>
      </c>
      <c r="H72" t="s">
        <v>410</v>
      </c>
      <c r="I72">
        <v>96.5</v>
      </c>
      <c r="J72">
        <v>110.3</v>
      </c>
      <c r="K72">
        <v>0.17749999999999999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73.400000000000006</v>
      </c>
      <c r="AA72">
        <v>0</v>
      </c>
    </row>
    <row r="73" spans="1:27" x14ac:dyDescent="0.25">
      <c r="A73">
        <f>MATCH(B73,E73,0)</f>
        <v>1</v>
      </c>
      <c r="B73" t="s">
        <v>90</v>
      </c>
      <c r="D73">
        <v>117</v>
      </c>
      <c r="E73" t="s">
        <v>90</v>
      </c>
      <c r="F73" t="s">
        <v>414</v>
      </c>
      <c r="G73">
        <v>0</v>
      </c>
      <c r="H73" t="s">
        <v>410</v>
      </c>
      <c r="I73">
        <v>110.2</v>
      </c>
      <c r="J73">
        <v>105.4</v>
      </c>
      <c r="K73">
        <v>0.62429999999999997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70.3</v>
      </c>
      <c r="AA73">
        <v>0</v>
      </c>
    </row>
    <row r="74" spans="1:27" x14ac:dyDescent="0.25">
      <c r="A74">
        <f>MATCH(B74,E74,0)</f>
        <v>1</v>
      </c>
      <c r="B74" t="s">
        <v>91</v>
      </c>
      <c r="D74">
        <v>356</v>
      </c>
      <c r="E74" t="s">
        <v>91</v>
      </c>
      <c r="F74" t="s">
        <v>432</v>
      </c>
      <c r="G74">
        <v>0</v>
      </c>
      <c r="H74" t="s">
        <v>410</v>
      </c>
      <c r="I74">
        <v>94</v>
      </c>
      <c r="J74">
        <v>112</v>
      </c>
      <c r="K74">
        <v>0.1174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69.8</v>
      </c>
      <c r="AA74">
        <v>0</v>
      </c>
    </row>
    <row r="75" spans="1:27" x14ac:dyDescent="0.25">
      <c r="A75">
        <f>MATCH(B75,E75,0)</f>
        <v>1</v>
      </c>
      <c r="B75" t="s">
        <v>92</v>
      </c>
      <c r="D75">
        <v>118</v>
      </c>
      <c r="E75" t="s">
        <v>92</v>
      </c>
      <c r="F75" t="s">
        <v>422</v>
      </c>
      <c r="G75">
        <v>0</v>
      </c>
      <c r="H75" t="s">
        <v>410</v>
      </c>
      <c r="I75">
        <v>103.7</v>
      </c>
      <c r="J75">
        <v>99.3</v>
      </c>
      <c r="K75">
        <v>0.62380000000000002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71.2</v>
      </c>
      <c r="AA75">
        <v>0</v>
      </c>
    </row>
    <row r="76" spans="1:27" x14ac:dyDescent="0.25">
      <c r="A76">
        <f>MATCH(B76,E76,0)</f>
        <v>1</v>
      </c>
      <c r="B76" t="s">
        <v>93</v>
      </c>
      <c r="D76">
        <v>197</v>
      </c>
      <c r="E76" t="s">
        <v>93</v>
      </c>
      <c r="F76" t="s">
        <v>428</v>
      </c>
      <c r="G76">
        <v>0</v>
      </c>
      <c r="H76" t="s">
        <v>410</v>
      </c>
      <c r="I76">
        <v>101.6</v>
      </c>
      <c r="J76">
        <v>104.1</v>
      </c>
      <c r="K76">
        <v>0.43020000000000003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68</v>
      </c>
      <c r="AA76">
        <v>0</v>
      </c>
    </row>
    <row r="77" spans="1:27" x14ac:dyDescent="0.25">
      <c r="A77">
        <f>MATCH(B77,E77,0)</f>
        <v>1</v>
      </c>
      <c r="B77" t="s">
        <v>94</v>
      </c>
      <c r="D77">
        <v>2</v>
      </c>
      <c r="E77" t="s">
        <v>94</v>
      </c>
      <c r="F77" t="s">
        <v>411</v>
      </c>
      <c r="G77">
        <v>0</v>
      </c>
      <c r="H77" t="s">
        <v>410</v>
      </c>
      <c r="I77">
        <v>118.1</v>
      </c>
      <c r="J77">
        <v>91.2</v>
      </c>
      <c r="K77">
        <v>0.95079999999999998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70.8</v>
      </c>
      <c r="AA77">
        <v>0</v>
      </c>
    </row>
    <row r="78" spans="1:27" x14ac:dyDescent="0.25">
      <c r="A78">
        <f>MATCH(B78,E78,0)</f>
        <v>1</v>
      </c>
      <c r="B78" t="s">
        <v>95</v>
      </c>
      <c r="D78">
        <v>113</v>
      </c>
      <c r="E78" t="s">
        <v>95</v>
      </c>
      <c r="F78" t="s">
        <v>417</v>
      </c>
      <c r="G78">
        <v>0</v>
      </c>
      <c r="H78" t="s">
        <v>410</v>
      </c>
      <c r="I78">
        <v>105.3</v>
      </c>
      <c r="J78">
        <v>100.3</v>
      </c>
      <c r="K78">
        <v>0.63629999999999998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70.7</v>
      </c>
      <c r="AA78">
        <v>0</v>
      </c>
    </row>
    <row r="79" spans="1:27" x14ac:dyDescent="0.25">
      <c r="A79">
        <f>MATCH(B79,E79,0)</f>
        <v>1</v>
      </c>
      <c r="B79" t="s">
        <v>96</v>
      </c>
      <c r="D79">
        <v>128</v>
      </c>
      <c r="E79" t="s">
        <v>96</v>
      </c>
      <c r="F79" t="s">
        <v>416</v>
      </c>
      <c r="G79">
        <v>0</v>
      </c>
      <c r="H79" t="s">
        <v>410</v>
      </c>
      <c r="I79">
        <v>106.3</v>
      </c>
      <c r="J79">
        <v>103.1</v>
      </c>
      <c r="K79">
        <v>0.58699999999999997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70.3</v>
      </c>
      <c r="AA79">
        <v>0</v>
      </c>
    </row>
    <row r="80" spans="1:27" x14ac:dyDescent="0.25">
      <c r="A80">
        <f>MATCH(B80,E80,0)</f>
        <v>1</v>
      </c>
      <c r="B80" t="s">
        <v>97</v>
      </c>
      <c r="D80">
        <v>160</v>
      </c>
      <c r="E80" t="s">
        <v>97</v>
      </c>
      <c r="F80" t="s">
        <v>430</v>
      </c>
      <c r="G80">
        <v>0</v>
      </c>
      <c r="H80" t="s">
        <v>410</v>
      </c>
      <c r="I80">
        <v>104.2</v>
      </c>
      <c r="J80">
        <v>104</v>
      </c>
      <c r="K80">
        <v>0.50590000000000002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71</v>
      </c>
      <c r="AA80">
        <v>0</v>
      </c>
    </row>
    <row r="81" spans="1:27" x14ac:dyDescent="0.25">
      <c r="A81">
        <f>MATCH(B81,E81,0)</f>
        <v>1</v>
      </c>
      <c r="B81" t="s">
        <v>98</v>
      </c>
      <c r="D81">
        <v>311</v>
      </c>
      <c r="E81" t="s">
        <v>98</v>
      </c>
      <c r="F81" t="s">
        <v>439</v>
      </c>
      <c r="G81">
        <v>0</v>
      </c>
      <c r="H81" t="s">
        <v>410</v>
      </c>
      <c r="I81">
        <v>97.7</v>
      </c>
      <c r="J81">
        <v>109.5</v>
      </c>
      <c r="K81">
        <v>0.21310000000000001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69.8</v>
      </c>
      <c r="AA81">
        <v>0</v>
      </c>
    </row>
    <row r="82" spans="1:27" x14ac:dyDescent="0.25">
      <c r="A82">
        <f>MATCH(B82,E82,0)</f>
        <v>1</v>
      </c>
      <c r="B82" t="s">
        <v>99</v>
      </c>
      <c r="D82">
        <v>275</v>
      </c>
      <c r="E82" t="s">
        <v>99</v>
      </c>
      <c r="F82" t="s">
        <v>431</v>
      </c>
      <c r="G82">
        <v>0</v>
      </c>
      <c r="H82" t="s">
        <v>410</v>
      </c>
      <c r="I82">
        <v>100.1</v>
      </c>
      <c r="J82">
        <v>108.4</v>
      </c>
      <c r="K82">
        <v>0.28620000000000001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71.599999999999994</v>
      </c>
      <c r="AA82">
        <v>0</v>
      </c>
    </row>
    <row r="83" spans="1:27" x14ac:dyDescent="0.25">
      <c r="A83">
        <f>MATCH(B83,E83,0)</f>
        <v>1</v>
      </c>
      <c r="B83" t="s">
        <v>100</v>
      </c>
      <c r="D83">
        <v>248</v>
      </c>
      <c r="E83" t="s">
        <v>100</v>
      </c>
      <c r="F83" t="s">
        <v>429</v>
      </c>
      <c r="G83">
        <v>0</v>
      </c>
      <c r="H83" t="s">
        <v>410</v>
      </c>
      <c r="I83">
        <v>102.5</v>
      </c>
      <c r="J83">
        <v>109</v>
      </c>
      <c r="K83">
        <v>0.3301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68.7</v>
      </c>
      <c r="AA83">
        <v>0</v>
      </c>
    </row>
    <row r="84" spans="1:27" x14ac:dyDescent="0.25">
      <c r="A84">
        <f>MATCH(B84,E84,0)</f>
        <v>1</v>
      </c>
      <c r="B84" t="s">
        <v>101</v>
      </c>
      <c r="D84">
        <v>314</v>
      </c>
      <c r="E84" t="s">
        <v>101</v>
      </c>
      <c r="F84" t="s">
        <v>433</v>
      </c>
      <c r="G84">
        <v>0</v>
      </c>
      <c r="H84" t="s">
        <v>410</v>
      </c>
      <c r="I84">
        <v>97.5</v>
      </c>
      <c r="J84">
        <v>109.7</v>
      </c>
      <c r="K84">
        <v>0.2044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72.900000000000006</v>
      </c>
      <c r="AA84">
        <v>0</v>
      </c>
    </row>
    <row r="85" spans="1:27" x14ac:dyDescent="0.25">
      <c r="A85">
        <f>MATCH(B85,E85,0)</f>
        <v>1</v>
      </c>
      <c r="B85" t="s">
        <v>102</v>
      </c>
      <c r="D85">
        <v>280</v>
      </c>
      <c r="E85" t="s">
        <v>102</v>
      </c>
      <c r="F85" t="s">
        <v>428</v>
      </c>
      <c r="G85">
        <v>0</v>
      </c>
      <c r="H85" t="s">
        <v>410</v>
      </c>
      <c r="I85">
        <v>101.1</v>
      </c>
      <c r="J85">
        <v>109.8</v>
      </c>
      <c r="K85">
        <v>0.27800000000000002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70.599999999999994</v>
      </c>
      <c r="AA85">
        <v>0</v>
      </c>
    </row>
    <row r="86" spans="1:27" x14ac:dyDescent="0.25">
      <c r="A86">
        <f>MATCH(B86,E86,0)</f>
        <v>1</v>
      </c>
      <c r="B86" t="s">
        <v>103</v>
      </c>
      <c r="D86">
        <v>234</v>
      </c>
      <c r="E86" t="s">
        <v>103</v>
      </c>
      <c r="F86" t="s">
        <v>422</v>
      </c>
      <c r="G86">
        <v>0</v>
      </c>
      <c r="H86" t="s">
        <v>410</v>
      </c>
      <c r="I86">
        <v>100.3</v>
      </c>
      <c r="J86">
        <v>105.5</v>
      </c>
      <c r="K86">
        <v>0.35720000000000002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71.400000000000006</v>
      </c>
      <c r="AA86">
        <v>0</v>
      </c>
    </row>
    <row r="87" spans="1:27" x14ac:dyDescent="0.25">
      <c r="A87">
        <f>MATCH(B87,E87,0)</f>
        <v>1</v>
      </c>
      <c r="B87" t="s">
        <v>104</v>
      </c>
      <c r="D87">
        <v>232</v>
      </c>
      <c r="E87" t="s">
        <v>104</v>
      </c>
      <c r="F87" t="s">
        <v>435</v>
      </c>
      <c r="G87">
        <v>0</v>
      </c>
      <c r="H87" t="s">
        <v>410</v>
      </c>
      <c r="I87">
        <v>101</v>
      </c>
      <c r="J87">
        <v>106.2</v>
      </c>
      <c r="K87">
        <v>0.36030000000000001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72.2</v>
      </c>
      <c r="AA87">
        <v>0</v>
      </c>
    </row>
    <row r="88" spans="1:27" x14ac:dyDescent="0.25">
      <c r="A88">
        <f>MATCH(B88,E88,0)</f>
        <v>1</v>
      </c>
      <c r="B88" t="s">
        <v>105</v>
      </c>
      <c r="D88">
        <v>337</v>
      </c>
      <c r="E88" t="s">
        <v>105</v>
      </c>
      <c r="F88" t="s">
        <v>440</v>
      </c>
      <c r="G88">
        <v>0</v>
      </c>
      <c r="H88" t="s">
        <v>410</v>
      </c>
      <c r="I88">
        <v>95.9</v>
      </c>
      <c r="J88">
        <v>111.6</v>
      </c>
      <c r="K88">
        <v>0.14910000000000001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72.5</v>
      </c>
      <c r="AA88">
        <v>0</v>
      </c>
    </row>
    <row r="89" spans="1:27" x14ac:dyDescent="0.25">
      <c r="A89">
        <f>MATCH(B89,E89,0)</f>
        <v>1</v>
      </c>
      <c r="B89" t="s">
        <v>106</v>
      </c>
      <c r="D89">
        <v>258</v>
      </c>
      <c r="E89" t="s">
        <v>106</v>
      </c>
      <c r="F89" t="s">
        <v>423</v>
      </c>
      <c r="G89">
        <v>0</v>
      </c>
      <c r="H89" t="s">
        <v>410</v>
      </c>
      <c r="I89">
        <v>100.7</v>
      </c>
      <c r="J89">
        <v>108</v>
      </c>
      <c r="K89">
        <v>0.309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73.2</v>
      </c>
      <c r="AA89">
        <v>0</v>
      </c>
    </row>
    <row r="90" spans="1:27" x14ac:dyDescent="0.25">
      <c r="A90">
        <f>MATCH(B90,E90,0)</f>
        <v>1</v>
      </c>
      <c r="B90" t="s">
        <v>107</v>
      </c>
      <c r="D90">
        <v>36</v>
      </c>
      <c r="E90" t="s">
        <v>107</v>
      </c>
      <c r="F90" t="s">
        <v>412</v>
      </c>
      <c r="G90">
        <v>0</v>
      </c>
      <c r="H90" t="s">
        <v>410</v>
      </c>
      <c r="I90">
        <v>113.6</v>
      </c>
      <c r="J90">
        <v>97.3</v>
      </c>
      <c r="K90">
        <v>0.85529999999999995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72.400000000000006</v>
      </c>
      <c r="AA90">
        <v>0</v>
      </c>
    </row>
    <row r="91" spans="1:27" x14ac:dyDescent="0.25">
      <c r="A91">
        <f>MATCH(B91,E91,0)</f>
        <v>1</v>
      </c>
      <c r="B91" t="s">
        <v>108</v>
      </c>
      <c r="D91">
        <v>344</v>
      </c>
      <c r="E91" t="s">
        <v>108</v>
      </c>
      <c r="F91" t="s">
        <v>437</v>
      </c>
      <c r="G91">
        <v>0</v>
      </c>
      <c r="H91" t="s">
        <v>410</v>
      </c>
      <c r="I91">
        <v>93.3</v>
      </c>
      <c r="J91">
        <v>108.9</v>
      </c>
      <c r="K91">
        <v>0.14460000000000001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71.3</v>
      </c>
      <c r="AA91">
        <v>0</v>
      </c>
    </row>
    <row r="92" spans="1:27" x14ac:dyDescent="0.25">
      <c r="A92">
        <f>MATCH(B92,E92,0)</f>
        <v>1</v>
      </c>
      <c r="B92" t="s">
        <v>109</v>
      </c>
      <c r="D92">
        <v>105</v>
      </c>
      <c r="E92" t="s">
        <v>109</v>
      </c>
      <c r="F92" t="s">
        <v>416</v>
      </c>
      <c r="G92">
        <v>0</v>
      </c>
      <c r="H92" t="s">
        <v>410</v>
      </c>
      <c r="I92">
        <v>107.2</v>
      </c>
      <c r="J92">
        <v>100.2</v>
      </c>
      <c r="K92">
        <v>0.68420000000000003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71.3</v>
      </c>
      <c r="AA92">
        <v>0</v>
      </c>
    </row>
    <row r="93" spans="1:27" x14ac:dyDescent="0.25">
      <c r="A93">
        <f>MATCH(B93,E93,0)</f>
        <v>1</v>
      </c>
      <c r="B93" t="s">
        <v>110</v>
      </c>
      <c r="D93">
        <v>194</v>
      </c>
      <c r="E93" t="s">
        <v>110</v>
      </c>
      <c r="F93" t="s">
        <v>431</v>
      </c>
      <c r="G93">
        <v>0</v>
      </c>
      <c r="H93" t="s">
        <v>410</v>
      </c>
      <c r="I93">
        <v>103.9</v>
      </c>
      <c r="J93">
        <v>106.2</v>
      </c>
      <c r="K93">
        <v>0.43759999999999999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70</v>
      </c>
      <c r="AA93">
        <v>0</v>
      </c>
    </row>
    <row r="94" spans="1:27" x14ac:dyDescent="0.25">
      <c r="A94">
        <f>MATCH(B94,E94,0)</f>
        <v>1</v>
      </c>
      <c r="B94" t="s">
        <v>111</v>
      </c>
      <c r="D94">
        <v>94</v>
      </c>
      <c r="E94" t="s">
        <v>111</v>
      </c>
      <c r="F94" t="s">
        <v>411</v>
      </c>
      <c r="G94">
        <v>0</v>
      </c>
      <c r="H94" t="s">
        <v>410</v>
      </c>
      <c r="I94">
        <v>107.4</v>
      </c>
      <c r="J94">
        <v>99</v>
      </c>
      <c r="K94">
        <v>0.71799999999999997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73.8</v>
      </c>
      <c r="AA94">
        <v>0</v>
      </c>
    </row>
    <row r="95" spans="1:27" x14ac:dyDescent="0.25">
      <c r="A95">
        <f>MATCH(B95,E95,0)</f>
        <v>1</v>
      </c>
      <c r="B95" t="s">
        <v>112</v>
      </c>
      <c r="D95">
        <v>142</v>
      </c>
      <c r="E95" t="s">
        <v>112</v>
      </c>
      <c r="F95" t="s">
        <v>417</v>
      </c>
      <c r="G95">
        <v>0</v>
      </c>
      <c r="H95" t="s">
        <v>410</v>
      </c>
      <c r="I95">
        <v>104.7</v>
      </c>
      <c r="J95">
        <v>102.7</v>
      </c>
      <c r="K95">
        <v>0.55369999999999997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71.5</v>
      </c>
      <c r="AA95">
        <v>0</v>
      </c>
    </row>
    <row r="96" spans="1:27" x14ac:dyDescent="0.25">
      <c r="A96">
        <f>MATCH(B96,E96,0)</f>
        <v>1</v>
      </c>
      <c r="B96" t="s">
        <v>113</v>
      </c>
      <c r="D96">
        <v>291</v>
      </c>
      <c r="E96" t="s">
        <v>113</v>
      </c>
      <c r="F96" t="s">
        <v>419</v>
      </c>
      <c r="G96">
        <v>0</v>
      </c>
      <c r="H96" t="s">
        <v>410</v>
      </c>
      <c r="I96">
        <v>97.4</v>
      </c>
      <c r="J96">
        <v>107.3</v>
      </c>
      <c r="K96">
        <v>0.24709999999999999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70.5</v>
      </c>
      <c r="AA96">
        <v>0</v>
      </c>
    </row>
    <row r="97" spans="1:27" x14ac:dyDescent="0.25">
      <c r="A97">
        <f>MATCH(B97,E97,0)</f>
        <v>1</v>
      </c>
      <c r="B97" t="s">
        <v>114</v>
      </c>
      <c r="D97">
        <v>163</v>
      </c>
      <c r="E97" t="s">
        <v>114</v>
      </c>
      <c r="F97" t="s">
        <v>430</v>
      </c>
      <c r="G97">
        <v>0</v>
      </c>
      <c r="H97" t="s">
        <v>410</v>
      </c>
      <c r="I97">
        <v>104.4</v>
      </c>
      <c r="J97">
        <v>104.4</v>
      </c>
      <c r="K97">
        <v>0.49890000000000001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71.900000000000006</v>
      </c>
      <c r="AA97">
        <v>0</v>
      </c>
    </row>
    <row r="98" spans="1:27" x14ac:dyDescent="0.25">
      <c r="A98">
        <f>MATCH(B98,E98,0)</f>
        <v>1</v>
      </c>
      <c r="B98" t="s">
        <v>115</v>
      </c>
      <c r="D98">
        <v>235</v>
      </c>
      <c r="E98" t="s">
        <v>115</v>
      </c>
      <c r="F98" t="s">
        <v>425</v>
      </c>
      <c r="G98">
        <v>0</v>
      </c>
      <c r="H98" t="s">
        <v>410</v>
      </c>
      <c r="I98">
        <v>99.8</v>
      </c>
      <c r="J98">
        <v>105.1</v>
      </c>
      <c r="K98">
        <v>0.35659999999999997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71.7</v>
      </c>
      <c r="AA98">
        <v>0</v>
      </c>
    </row>
    <row r="99" spans="1:27" x14ac:dyDescent="0.25">
      <c r="A99">
        <f>MATCH(B99,E99,0)</f>
        <v>1</v>
      </c>
      <c r="B99" t="s">
        <v>116</v>
      </c>
      <c r="D99">
        <v>85</v>
      </c>
      <c r="E99" t="s">
        <v>116</v>
      </c>
      <c r="F99" t="s">
        <v>417</v>
      </c>
      <c r="G99">
        <v>0</v>
      </c>
      <c r="H99" t="s">
        <v>410</v>
      </c>
      <c r="I99">
        <v>109.1</v>
      </c>
      <c r="J99">
        <v>99.2</v>
      </c>
      <c r="K99">
        <v>0.74860000000000004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70</v>
      </c>
      <c r="AA99">
        <v>0</v>
      </c>
    </row>
    <row r="100" spans="1:27" x14ac:dyDescent="0.25">
      <c r="A100">
        <f>MATCH(B100,E100,0)</f>
        <v>1</v>
      </c>
      <c r="B100" t="s">
        <v>117</v>
      </c>
      <c r="D100">
        <v>129</v>
      </c>
      <c r="E100" t="s">
        <v>117</v>
      </c>
      <c r="F100" t="s">
        <v>417</v>
      </c>
      <c r="G100">
        <v>0</v>
      </c>
      <c r="H100" t="s">
        <v>410</v>
      </c>
      <c r="I100">
        <v>109.3</v>
      </c>
      <c r="J100">
        <v>106</v>
      </c>
      <c r="K100">
        <v>0.58660000000000001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71.900000000000006</v>
      </c>
      <c r="AA100">
        <v>0</v>
      </c>
    </row>
    <row r="101" spans="1:27" x14ac:dyDescent="0.25">
      <c r="A101">
        <f>MATCH(B101,E101,0)</f>
        <v>1</v>
      </c>
      <c r="B101" t="s">
        <v>118</v>
      </c>
      <c r="D101">
        <v>104</v>
      </c>
      <c r="E101" t="s">
        <v>118</v>
      </c>
      <c r="F101" t="s">
        <v>414</v>
      </c>
      <c r="G101">
        <v>0</v>
      </c>
      <c r="H101" t="s">
        <v>410</v>
      </c>
      <c r="I101">
        <v>110.8</v>
      </c>
      <c r="J101">
        <v>103.6</v>
      </c>
      <c r="K101">
        <v>0.68459999999999999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70.5</v>
      </c>
      <c r="AA101">
        <v>0</v>
      </c>
    </row>
    <row r="102" spans="1:27" x14ac:dyDescent="0.25">
      <c r="A102">
        <f>MATCH(B102,E102,0)</f>
        <v>1</v>
      </c>
      <c r="B102" t="s">
        <v>119</v>
      </c>
      <c r="D102">
        <v>39</v>
      </c>
      <c r="E102" t="s">
        <v>119</v>
      </c>
      <c r="F102" t="s">
        <v>412</v>
      </c>
      <c r="G102">
        <v>0</v>
      </c>
      <c r="H102" t="s">
        <v>410</v>
      </c>
      <c r="I102">
        <v>110.6</v>
      </c>
      <c r="J102">
        <v>95.2</v>
      </c>
      <c r="K102">
        <v>0.84919999999999995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71.7</v>
      </c>
      <c r="AA102">
        <v>0</v>
      </c>
    </row>
    <row r="103" spans="1:27" x14ac:dyDescent="0.25">
      <c r="A103">
        <f>MATCH(B103,E103,0)</f>
        <v>1</v>
      </c>
      <c r="B103" t="s">
        <v>120</v>
      </c>
      <c r="D103">
        <v>206</v>
      </c>
      <c r="E103" t="s">
        <v>120</v>
      </c>
      <c r="F103" t="s">
        <v>427</v>
      </c>
      <c r="G103">
        <v>0</v>
      </c>
      <c r="H103" t="s">
        <v>410</v>
      </c>
      <c r="I103">
        <v>103.5</v>
      </c>
      <c r="J103">
        <v>107.4</v>
      </c>
      <c r="K103">
        <v>0.39550000000000002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71.5</v>
      </c>
      <c r="AA103">
        <v>0</v>
      </c>
    </row>
    <row r="104" spans="1:27" x14ac:dyDescent="0.25">
      <c r="A104">
        <f>MATCH(B104,E104,0)</f>
        <v>1</v>
      </c>
      <c r="B104" t="s">
        <v>121</v>
      </c>
      <c r="D104">
        <v>211</v>
      </c>
      <c r="E104" t="s">
        <v>121</v>
      </c>
      <c r="F104" t="s">
        <v>427</v>
      </c>
      <c r="G104">
        <v>0</v>
      </c>
      <c r="H104" t="s">
        <v>410</v>
      </c>
      <c r="I104">
        <v>103.5</v>
      </c>
      <c r="J104">
        <v>107.8</v>
      </c>
      <c r="K104">
        <v>0.38629999999999998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71.2</v>
      </c>
      <c r="AA104">
        <v>0</v>
      </c>
    </row>
    <row r="105" spans="1:27" x14ac:dyDescent="0.25">
      <c r="A105">
        <f>MATCH(B105,E105,0)</f>
        <v>1</v>
      </c>
      <c r="B105" t="s">
        <v>122</v>
      </c>
      <c r="D105">
        <v>96</v>
      </c>
      <c r="E105" t="s">
        <v>122</v>
      </c>
      <c r="F105" t="s">
        <v>411</v>
      </c>
      <c r="G105">
        <v>0</v>
      </c>
      <c r="H105" t="s">
        <v>410</v>
      </c>
      <c r="I105">
        <v>110.3</v>
      </c>
      <c r="J105">
        <v>102.1</v>
      </c>
      <c r="K105">
        <v>0.70860000000000001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70.3</v>
      </c>
      <c r="AA105">
        <v>0</v>
      </c>
    </row>
    <row r="106" spans="1:27" x14ac:dyDescent="0.25">
      <c r="A106">
        <f>MATCH(B106,E106,0)</f>
        <v>1</v>
      </c>
      <c r="B106" t="s">
        <v>123</v>
      </c>
      <c r="D106">
        <v>8</v>
      </c>
      <c r="E106" t="s">
        <v>123</v>
      </c>
      <c r="F106" t="s">
        <v>413</v>
      </c>
      <c r="G106">
        <v>0</v>
      </c>
      <c r="H106" t="s">
        <v>410</v>
      </c>
      <c r="I106">
        <v>118.7</v>
      </c>
      <c r="J106">
        <v>96.5</v>
      </c>
      <c r="K106">
        <v>0.91610000000000003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71.8</v>
      </c>
      <c r="AA106">
        <v>0</v>
      </c>
    </row>
    <row r="107" spans="1:27" x14ac:dyDescent="0.25">
      <c r="A107">
        <f>MATCH(B107,E107,0)</f>
        <v>1</v>
      </c>
      <c r="B107" t="s">
        <v>124</v>
      </c>
      <c r="D107">
        <v>273</v>
      </c>
      <c r="E107" t="s">
        <v>124</v>
      </c>
      <c r="F107" t="s">
        <v>437</v>
      </c>
      <c r="G107">
        <v>0</v>
      </c>
      <c r="H107" t="s">
        <v>410</v>
      </c>
      <c r="I107">
        <v>98.2</v>
      </c>
      <c r="J107">
        <v>106.3</v>
      </c>
      <c r="K107">
        <v>0.28699999999999998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68.2</v>
      </c>
      <c r="AA107">
        <v>0</v>
      </c>
    </row>
    <row r="108" spans="1:27" x14ac:dyDescent="0.25">
      <c r="A108">
        <f>MATCH(B108,E108,0)</f>
        <v>1</v>
      </c>
      <c r="B108" t="s">
        <v>125</v>
      </c>
      <c r="D108">
        <v>53</v>
      </c>
      <c r="E108" t="s">
        <v>125</v>
      </c>
      <c r="F108" t="s">
        <v>418</v>
      </c>
      <c r="G108">
        <v>0</v>
      </c>
      <c r="H108" t="s">
        <v>410</v>
      </c>
      <c r="I108">
        <v>111.8</v>
      </c>
      <c r="J108">
        <v>97.8</v>
      </c>
      <c r="K108">
        <v>0.82440000000000002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71.400000000000006</v>
      </c>
      <c r="AA108">
        <v>0</v>
      </c>
    </row>
    <row r="109" spans="1:27" x14ac:dyDescent="0.25">
      <c r="A109">
        <f>MATCH(B109,E109,0)</f>
        <v>1</v>
      </c>
      <c r="B109" t="s">
        <v>126</v>
      </c>
      <c r="D109">
        <v>296</v>
      </c>
      <c r="E109" t="s">
        <v>126</v>
      </c>
      <c r="F109" t="s">
        <v>432</v>
      </c>
      <c r="G109">
        <v>0</v>
      </c>
      <c r="H109" t="s">
        <v>410</v>
      </c>
      <c r="I109">
        <v>98.3</v>
      </c>
      <c r="J109">
        <v>109</v>
      </c>
      <c r="K109">
        <v>0.23369999999999999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70</v>
      </c>
      <c r="AA109">
        <v>0</v>
      </c>
    </row>
    <row r="110" spans="1:27" x14ac:dyDescent="0.25">
      <c r="A110">
        <f>MATCH(B110,E110,0)</f>
        <v>1</v>
      </c>
      <c r="B110" t="s">
        <v>127</v>
      </c>
      <c r="D110">
        <v>315</v>
      </c>
      <c r="E110" t="s">
        <v>127</v>
      </c>
      <c r="F110" t="s">
        <v>428</v>
      </c>
      <c r="G110">
        <v>0</v>
      </c>
      <c r="H110" t="s">
        <v>410</v>
      </c>
      <c r="I110">
        <v>99.4</v>
      </c>
      <c r="J110">
        <v>111.9</v>
      </c>
      <c r="K110">
        <v>0.2031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71.8</v>
      </c>
      <c r="AA110">
        <v>0</v>
      </c>
    </row>
    <row r="111" spans="1:27" x14ac:dyDescent="0.25">
      <c r="A111">
        <f>MATCH(B111,E111,0)</f>
        <v>1</v>
      </c>
      <c r="B111" t="s">
        <v>128</v>
      </c>
      <c r="D111">
        <v>210</v>
      </c>
      <c r="E111" t="s">
        <v>128</v>
      </c>
      <c r="F111" t="s">
        <v>424</v>
      </c>
      <c r="G111">
        <v>0</v>
      </c>
      <c r="H111" t="s">
        <v>410</v>
      </c>
      <c r="I111">
        <v>99</v>
      </c>
      <c r="J111">
        <v>103</v>
      </c>
      <c r="K111">
        <v>0.38919999999999999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70.7</v>
      </c>
      <c r="AA111">
        <v>0</v>
      </c>
    </row>
    <row r="112" spans="1:27" x14ac:dyDescent="0.25">
      <c r="A112">
        <f>MATCH(B112,E112,0)</f>
        <v>1</v>
      </c>
      <c r="B112" t="s">
        <v>129</v>
      </c>
      <c r="D112">
        <v>189</v>
      </c>
      <c r="E112" t="s">
        <v>129</v>
      </c>
      <c r="F112" t="s">
        <v>421</v>
      </c>
      <c r="G112">
        <v>0</v>
      </c>
      <c r="H112" t="s">
        <v>410</v>
      </c>
      <c r="I112">
        <v>102.1</v>
      </c>
      <c r="J112">
        <v>104.1</v>
      </c>
      <c r="K112">
        <v>0.44429999999999997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69.3</v>
      </c>
      <c r="AA112">
        <v>0</v>
      </c>
    </row>
    <row r="113" spans="1:27" x14ac:dyDescent="0.25">
      <c r="A113">
        <f>MATCH(B113,E113,0)</f>
        <v>1</v>
      </c>
      <c r="B113" t="s">
        <v>130</v>
      </c>
      <c r="D113">
        <v>102</v>
      </c>
      <c r="E113" t="s">
        <v>130</v>
      </c>
      <c r="F113" t="s">
        <v>425</v>
      </c>
      <c r="G113">
        <v>0</v>
      </c>
      <c r="H113" t="s">
        <v>410</v>
      </c>
      <c r="I113">
        <v>113.6</v>
      </c>
      <c r="J113">
        <v>105.8</v>
      </c>
      <c r="K113">
        <v>0.69550000000000001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71.400000000000006</v>
      </c>
      <c r="AA113">
        <v>0</v>
      </c>
    </row>
    <row r="114" spans="1:27" x14ac:dyDescent="0.25">
      <c r="A114">
        <f>MATCH(B114,E114,0)</f>
        <v>1</v>
      </c>
      <c r="B114" t="s">
        <v>131</v>
      </c>
      <c r="D114">
        <v>161</v>
      </c>
      <c r="E114" t="s">
        <v>131</v>
      </c>
      <c r="F114" t="s">
        <v>428</v>
      </c>
      <c r="G114">
        <v>0</v>
      </c>
      <c r="H114" t="s">
        <v>410</v>
      </c>
      <c r="I114">
        <v>103.5</v>
      </c>
      <c r="J114">
        <v>103.4</v>
      </c>
      <c r="K114">
        <v>0.50009999999999999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69</v>
      </c>
      <c r="AA114">
        <v>0</v>
      </c>
    </row>
    <row r="115" spans="1:27" x14ac:dyDescent="0.25">
      <c r="A115">
        <f>MATCH(B115,E115,0)</f>
        <v>1</v>
      </c>
      <c r="B115" t="s">
        <v>132</v>
      </c>
      <c r="D115">
        <v>331</v>
      </c>
      <c r="E115" t="s">
        <v>132</v>
      </c>
      <c r="F115" t="s">
        <v>436</v>
      </c>
      <c r="G115">
        <v>0</v>
      </c>
      <c r="H115" t="s">
        <v>410</v>
      </c>
      <c r="I115">
        <v>99.2</v>
      </c>
      <c r="J115">
        <v>113.6</v>
      </c>
      <c r="K115">
        <v>0.1741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70.400000000000006</v>
      </c>
      <c r="AA115">
        <v>0</v>
      </c>
    </row>
    <row r="116" spans="1:27" x14ac:dyDescent="0.25">
      <c r="A116">
        <f>MATCH(B116,E116,0)</f>
        <v>1</v>
      </c>
      <c r="B116" t="s">
        <v>133</v>
      </c>
      <c r="D116">
        <v>1</v>
      </c>
      <c r="E116" t="s">
        <v>133</v>
      </c>
      <c r="F116" t="s">
        <v>409</v>
      </c>
      <c r="G116">
        <v>0</v>
      </c>
      <c r="H116" t="s">
        <v>410</v>
      </c>
      <c r="I116">
        <v>116.9</v>
      </c>
      <c r="J116">
        <v>89.7</v>
      </c>
      <c r="K116">
        <v>0.95440000000000003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67</v>
      </c>
      <c r="AA116">
        <v>0</v>
      </c>
    </row>
    <row r="117" spans="1:27" x14ac:dyDescent="0.25">
      <c r="A117">
        <f>MATCH(B117,E117,0)</f>
        <v>1</v>
      </c>
      <c r="B117" t="s">
        <v>134</v>
      </c>
      <c r="D117">
        <v>354</v>
      </c>
      <c r="E117" t="s">
        <v>134</v>
      </c>
      <c r="F117" t="s">
        <v>420</v>
      </c>
      <c r="G117">
        <v>0</v>
      </c>
      <c r="H117" t="s">
        <v>410</v>
      </c>
      <c r="I117">
        <v>95.7</v>
      </c>
      <c r="J117">
        <v>112.8</v>
      </c>
      <c r="K117">
        <v>0.1318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72.3</v>
      </c>
      <c r="AA117">
        <v>0</v>
      </c>
    </row>
    <row r="118" spans="1:27" x14ac:dyDescent="0.25">
      <c r="A118">
        <f>MATCH(B118,E118,0)</f>
        <v>1</v>
      </c>
      <c r="B118" t="s">
        <v>135</v>
      </c>
      <c r="D118">
        <v>225</v>
      </c>
      <c r="E118" t="s">
        <v>135</v>
      </c>
      <c r="F118" t="s">
        <v>438</v>
      </c>
      <c r="G118">
        <v>0</v>
      </c>
      <c r="H118" t="s">
        <v>410</v>
      </c>
      <c r="I118">
        <v>103.6</v>
      </c>
      <c r="J118">
        <v>108.6</v>
      </c>
      <c r="K118">
        <v>0.36770000000000003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71</v>
      </c>
      <c r="AA118">
        <v>0</v>
      </c>
    </row>
    <row r="119" spans="1:27" x14ac:dyDescent="0.25">
      <c r="A119">
        <f>MATCH(B119,E119,0)</f>
        <v>1</v>
      </c>
      <c r="B119" t="s">
        <v>136</v>
      </c>
      <c r="D119">
        <v>215</v>
      </c>
      <c r="E119" t="s">
        <v>136</v>
      </c>
      <c r="F119" t="s">
        <v>433</v>
      </c>
      <c r="G119">
        <v>0</v>
      </c>
      <c r="H119" t="s">
        <v>410</v>
      </c>
      <c r="I119">
        <v>103.5</v>
      </c>
      <c r="J119">
        <v>108</v>
      </c>
      <c r="K119">
        <v>0.38009999999999999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70.3</v>
      </c>
      <c r="AA119">
        <v>0</v>
      </c>
    </row>
    <row r="120" spans="1:27" x14ac:dyDescent="0.25">
      <c r="A120">
        <f>MATCH(B120,E120,0)</f>
        <v>1</v>
      </c>
      <c r="B120" t="s">
        <v>137</v>
      </c>
      <c r="D120">
        <v>342</v>
      </c>
      <c r="E120" t="s">
        <v>137</v>
      </c>
      <c r="F120" t="s">
        <v>433</v>
      </c>
      <c r="G120">
        <v>0</v>
      </c>
      <c r="H120" t="s">
        <v>410</v>
      </c>
      <c r="I120">
        <v>94</v>
      </c>
      <c r="J120">
        <v>109.5</v>
      </c>
      <c r="K120">
        <v>0.14630000000000001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67.400000000000006</v>
      </c>
      <c r="AA120">
        <v>0</v>
      </c>
    </row>
    <row r="121" spans="1:27" x14ac:dyDescent="0.25">
      <c r="A121">
        <f>MATCH(B121,E121,0)</f>
        <v>1</v>
      </c>
      <c r="B121" t="s">
        <v>138</v>
      </c>
      <c r="D121">
        <v>21</v>
      </c>
      <c r="E121" t="s">
        <v>138</v>
      </c>
      <c r="F121" t="s">
        <v>415</v>
      </c>
      <c r="G121">
        <v>0</v>
      </c>
      <c r="H121" t="s">
        <v>410</v>
      </c>
      <c r="I121">
        <v>113.2</v>
      </c>
      <c r="J121">
        <v>94.6</v>
      </c>
      <c r="K121">
        <v>0.88780000000000003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72.599999999999994</v>
      </c>
      <c r="AA121">
        <v>0</v>
      </c>
    </row>
    <row r="122" spans="1:27" x14ac:dyDescent="0.25">
      <c r="A122">
        <f>MATCH(B122,E122,0)</f>
        <v>1</v>
      </c>
      <c r="B122" t="s">
        <v>139</v>
      </c>
      <c r="D122">
        <v>171</v>
      </c>
      <c r="E122" t="s">
        <v>139</v>
      </c>
      <c r="F122" t="s">
        <v>422</v>
      </c>
      <c r="G122">
        <v>0</v>
      </c>
      <c r="H122" t="s">
        <v>410</v>
      </c>
      <c r="I122">
        <v>103.9</v>
      </c>
      <c r="J122">
        <v>104.4</v>
      </c>
      <c r="K122">
        <v>0.48499999999999999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70.3</v>
      </c>
      <c r="AA122">
        <v>0</v>
      </c>
    </row>
    <row r="123" spans="1:27" x14ac:dyDescent="0.25">
      <c r="A123">
        <f>MATCH(B123,E123,0)</f>
        <v>1</v>
      </c>
      <c r="B123" t="s">
        <v>140</v>
      </c>
      <c r="D123">
        <v>178</v>
      </c>
      <c r="E123" t="s">
        <v>140</v>
      </c>
      <c r="F123" t="s">
        <v>422</v>
      </c>
      <c r="G123">
        <v>0</v>
      </c>
      <c r="H123" t="s">
        <v>410</v>
      </c>
      <c r="I123">
        <v>103.1</v>
      </c>
      <c r="J123">
        <v>104.4</v>
      </c>
      <c r="K123">
        <v>0.46460000000000001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70</v>
      </c>
      <c r="AA123">
        <v>0</v>
      </c>
    </row>
    <row r="124" spans="1:27" x14ac:dyDescent="0.25">
      <c r="A124">
        <f>MATCH(B124,E124,0)</f>
        <v>1</v>
      </c>
      <c r="B124" t="s">
        <v>141</v>
      </c>
      <c r="D124">
        <v>292</v>
      </c>
      <c r="E124" t="s">
        <v>141</v>
      </c>
      <c r="F124" t="s">
        <v>420</v>
      </c>
      <c r="G124">
        <v>0</v>
      </c>
      <c r="H124" t="s">
        <v>410</v>
      </c>
      <c r="I124">
        <v>100.8</v>
      </c>
      <c r="J124">
        <v>111.5</v>
      </c>
      <c r="K124">
        <v>0.23769999999999999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71.8</v>
      </c>
      <c r="AA124">
        <v>0</v>
      </c>
    </row>
    <row r="125" spans="1:27" x14ac:dyDescent="0.25">
      <c r="A125">
        <f>MATCH(B125,E125,0)</f>
        <v>1</v>
      </c>
      <c r="B125" t="s">
        <v>142</v>
      </c>
      <c r="D125">
        <v>30</v>
      </c>
      <c r="E125" t="s">
        <v>142</v>
      </c>
      <c r="F125" t="s">
        <v>415</v>
      </c>
      <c r="G125">
        <v>0</v>
      </c>
      <c r="H125" t="s">
        <v>410</v>
      </c>
      <c r="I125">
        <v>114.9</v>
      </c>
      <c r="J125">
        <v>97.6</v>
      </c>
      <c r="K125">
        <v>0.86770000000000003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71.599999999999994</v>
      </c>
      <c r="AA125">
        <v>0</v>
      </c>
    </row>
    <row r="126" spans="1:27" x14ac:dyDescent="0.25">
      <c r="A126">
        <f>MATCH(B126,E126,0)</f>
        <v>1</v>
      </c>
      <c r="B126" t="s">
        <v>143</v>
      </c>
      <c r="D126">
        <v>196</v>
      </c>
      <c r="E126" t="s">
        <v>143</v>
      </c>
      <c r="F126" t="s">
        <v>422</v>
      </c>
      <c r="G126">
        <v>0</v>
      </c>
      <c r="H126" t="s">
        <v>410</v>
      </c>
      <c r="I126">
        <v>100.6</v>
      </c>
      <c r="J126">
        <v>103</v>
      </c>
      <c r="K126">
        <v>0.43140000000000001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73.099999999999994</v>
      </c>
      <c r="AA126">
        <v>0</v>
      </c>
    </row>
    <row r="127" spans="1:27" x14ac:dyDescent="0.25">
      <c r="A127">
        <f>MATCH(B127,E127,0)</f>
        <v>1</v>
      </c>
      <c r="B127" t="s">
        <v>144</v>
      </c>
      <c r="D127">
        <v>255</v>
      </c>
      <c r="E127" t="s">
        <v>144</v>
      </c>
      <c r="F127" t="s">
        <v>435</v>
      </c>
      <c r="G127">
        <v>0</v>
      </c>
      <c r="H127" t="s">
        <v>410</v>
      </c>
      <c r="I127">
        <v>100.4</v>
      </c>
      <c r="J127">
        <v>107.3</v>
      </c>
      <c r="K127">
        <v>0.31769999999999998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71</v>
      </c>
      <c r="AA127">
        <v>0</v>
      </c>
    </row>
    <row r="128" spans="1:27" x14ac:dyDescent="0.25">
      <c r="A128">
        <f>MATCH(B128,E128,0)</f>
        <v>1</v>
      </c>
      <c r="B128" t="s">
        <v>145</v>
      </c>
      <c r="D128">
        <v>45</v>
      </c>
      <c r="E128" t="s">
        <v>145</v>
      </c>
      <c r="F128" t="s">
        <v>415</v>
      </c>
      <c r="G128">
        <v>0</v>
      </c>
      <c r="H128" t="s">
        <v>410</v>
      </c>
      <c r="I128">
        <v>115.6</v>
      </c>
      <c r="J128">
        <v>100</v>
      </c>
      <c r="K128">
        <v>0.84130000000000005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74.599999999999994</v>
      </c>
      <c r="AA128">
        <v>0</v>
      </c>
    </row>
    <row r="129" spans="1:27" x14ac:dyDescent="0.25">
      <c r="A129">
        <f>MATCH(B129,E129,0)</f>
        <v>1</v>
      </c>
      <c r="B129" t="s">
        <v>146</v>
      </c>
      <c r="D129">
        <v>3</v>
      </c>
      <c r="E129" t="s">
        <v>146</v>
      </c>
      <c r="F129" t="s">
        <v>409</v>
      </c>
      <c r="G129">
        <v>0</v>
      </c>
      <c r="H129" t="s">
        <v>410</v>
      </c>
      <c r="I129">
        <v>113.4</v>
      </c>
      <c r="J129">
        <v>89.7</v>
      </c>
      <c r="K129">
        <v>0.93679999999999997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70.5</v>
      </c>
      <c r="AA129">
        <v>0</v>
      </c>
    </row>
    <row r="130" spans="1:27" x14ac:dyDescent="0.25">
      <c r="A130">
        <f>MATCH(B130,E130,0)</f>
        <v>1</v>
      </c>
      <c r="B130" t="s">
        <v>147</v>
      </c>
      <c r="D130">
        <v>351</v>
      </c>
      <c r="E130" t="s">
        <v>147</v>
      </c>
      <c r="F130" t="s">
        <v>432</v>
      </c>
      <c r="G130">
        <v>0</v>
      </c>
      <c r="H130" t="s">
        <v>410</v>
      </c>
      <c r="I130">
        <v>94.2</v>
      </c>
      <c r="J130">
        <v>110.4</v>
      </c>
      <c r="K130">
        <v>0.13780000000000001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71.099999999999994</v>
      </c>
      <c r="AA130">
        <v>0</v>
      </c>
    </row>
    <row r="131" spans="1:27" x14ac:dyDescent="0.25">
      <c r="A131">
        <f>MATCH(B131,E131,0)</f>
        <v>1</v>
      </c>
      <c r="B131" t="s">
        <v>148</v>
      </c>
      <c r="D131">
        <v>320</v>
      </c>
      <c r="E131" t="s">
        <v>148</v>
      </c>
      <c r="F131" t="s">
        <v>437</v>
      </c>
      <c r="G131">
        <v>0</v>
      </c>
      <c r="H131" t="s">
        <v>410</v>
      </c>
      <c r="I131">
        <v>96.4</v>
      </c>
      <c r="J131">
        <v>108.8</v>
      </c>
      <c r="K131">
        <v>0.19789999999999999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71.5</v>
      </c>
      <c r="AA131">
        <v>0</v>
      </c>
    </row>
    <row r="132" spans="1:27" x14ac:dyDescent="0.25">
      <c r="A132">
        <f>MATCH(B132,E132,0)</f>
        <v>1</v>
      </c>
      <c r="B132" t="s">
        <v>149</v>
      </c>
      <c r="D132">
        <v>218</v>
      </c>
      <c r="E132" t="s">
        <v>149</v>
      </c>
      <c r="F132" t="s">
        <v>431</v>
      </c>
      <c r="G132">
        <v>0</v>
      </c>
      <c r="H132" t="s">
        <v>410</v>
      </c>
      <c r="I132">
        <v>101.2</v>
      </c>
      <c r="J132">
        <v>105.8</v>
      </c>
      <c r="K132">
        <v>0.37490000000000001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69.2</v>
      </c>
      <c r="AA132">
        <v>0</v>
      </c>
    </row>
    <row r="133" spans="1:27" x14ac:dyDescent="0.25">
      <c r="A133">
        <f>MATCH(B133,E133,0)</f>
        <v>1</v>
      </c>
      <c r="B133" t="s">
        <v>150</v>
      </c>
      <c r="D133">
        <v>192</v>
      </c>
      <c r="E133" t="s">
        <v>150</v>
      </c>
      <c r="F133" t="s">
        <v>423</v>
      </c>
      <c r="G133">
        <v>0</v>
      </c>
      <c r="H133" t="s">
        <v>410</v>
      </c>
      <c r="I133">
        <v>102.3</v>
      </c>
      <c r="J133">
        <v>104.4</v>
      </c>
      <c r="K133">
        <v>0.44140000000000001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68.099999999999994</v>
      </c>
      <c r="AA133">
        <v>0</v>
      </c>
    </row>
    <row r="134" spans="1:27" x14ac:dyDescent="0.25">
      <c r="A134">
        <f>MATCH(B134,E134,0)</f>
        <v>1</v>
      </c>
      <c r="B134" t="s">
        <v>151</v>
      </c>
      <c r="D134">
        <v>123</v>
      </c>
      <c r="E134" t="s">
        <v>151</v>
      </c>
      <c r="F134" t="s">
        <v>427</v>
      </c>
      <c r="G134">
        <v>0</v>
      </c>
      <c r="H134" t="s">
        <v>410</v>
      </c>
      <c r="I134">
        <v>103.5</v>
      </c>
      <c r="J134">
        <v>99.9</v>
      </c>
      <c r="K134">
        <v>0.60050000000000003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71.8</v>
      </c>
      <c r="AA134">
        <v>0</v>
      </c>
    </row>
    <row r="135" spans="1:27" x14ac:dyDescent="0.25">
      <c r="A135">
        <f>MATCH(B135,E135,0)</f>
        <v>1</v>
      </c>
      <c r="B135" t="s">
        <v>152</v>
      </c>
      <c r="D135">
        <v>4</v>
      </c>
      <c r="E135" t="s">
        <v>152</v>
      </c>
      <c r="F135" t="s">
        <v>409</v>
      </c>
      <c r="G135">
        <v>0</v>
      </c>
      <c r="H135" t="s">
        <v>410</v>
      </c>
      <c r="I135">
        <v>118.6</v>
      </c>
      <c r="J135">
        <v>94.2</v>
      </c>
      <c r="K135">
        <v>0.93400000000000005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72</v>
      </c>
      <c r="AA135">
        <v>0</v>
      </c>
    </row>
    <row r="136" spans="1:27" x14ac:dyDescent="0.25">
      <c r="A136">
        <f>MATCH(B136,E136,0)</f>
        <v>1</v>
      </c>
      <c r="B136" t="s">
        <v>153</v>
      </c>
      <c r="D136">
        <v>29</v>
      </c>
      <c r="E136" t="s">
        <v>153</v>
      </c>
      <c r="F136" t="s">
        <v>409</v>
      </c>
      <c r="G136">
        <v>0</v>
      </c>
      <c r="H136" t="s">
        <v>410</v>
      </c>
      <c r="I136">
        <v>112.6</v>
      </c>
      <c r="J136">
        <v>95.2</v>
      </c>
      <c r="K136">
        <v>0.87260000000000004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71.099999999999994</v>
      </c>
      <c r="AA136">
        <v>0</v>
      </c>
    </row>
    <row r="137" spans="1:27" x14ac:dyDescent="0.25">
      <c r="A137">
        <f>MATCH(B137,E137,0)</f>
        <v>1</v>
      </c>
      <c r="B137" t="s">
        <v>154</v>
      </c>
      <c r="D137">
        <v>293</v>
      </c>
      <c r="E137" t="s">
        <v>154</v>
      </c>
      <c r="F137" t="s">
        <v>423</v>
      </c>
      <c r="G137">
        <v>0</v>
      </c>
      <c r="H137" t="s">
        <v>410</v>
      </c>
      <c r="I137">
        <v>100.6</v>
      </c>
      <c r="J137">
        <v>111.4</v>
      </c>
      <c r="K137">
        <v>0.23619999999999999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73.099999999999994</v>
      </c>
      <c r="AA137">
        <v>0</v>
      </c>
    </row>
    <row r="138" spans="1:27" x14ac:dyDescent="0.25">
      <c r="A138">
        <f>MATCH(B138,E138,0)</f>
        <v>1</v>
      </c>
      <c r="B138" t="s">
        <v>155</v>
      </c>
      <c r="D138">
        <v>152</v>
      </c>
      <c r="E138" t="s">
        <v>155</v>
      </c>
      <c r="F138" t="s">
        <v>429</v>
      </c>
      <c r="G138">
        <v>0</v>
      </c>
      <c r="H138" t="s">
        <v>410</v>
      </c>
      <c r="I138">
        <v>103.6</v>
      </c>
      <c r="J138">
        <v>102.6</v>
      </c>
      <c r="K138">
        <v>0.52839999999999998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69.900000000000006</v>
      </c>
      <c r="AA138">
        <v>0</v>
      </c>
    </row>
    <row r="139" spans="1:27" x14ac:dyDescent="0.25">
      <c r="A139">
        <f>MATCH(B139,E139,0)</f>
        <v>1</v>
      </c>
      <c r="B139" t="s">
        <v>156</v>
      </c>
      <c r="D139">
        <v>23</v>
      </c>
      <c r="E139" t="s">
        <v>156</v>
      </c>
      <c r="F139" t="s">
        <v>412</v>
      </c>
      <c r="G139">
        <v>0</v>
      </c>
      <c r="H139" t="s">
        <v>410</v>
      </c>
      <c r="I139">
        <v>114.3</v>
      </c>
      <c r="J139">
        <v>95.9</v>
      </c>
      <c r="K139">
        <v>0.88249999999999995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74.3</v>
      </c>
      <c r="AA139">
        <v>0</v>
      </c>
    </row>
    <row r="140" spans="1:27" x14ac:dyDescent="0.25">
      <c r="A140">
        <f>MATCH(B140,E140,0)</f>
        <v>1</v>
      </c>
      <c r="B140" t="s">
        <v>157</v>
      </c>
      <c r="D140">
        <v>164</v>
      </c>
      <c r="E140" t="s">
        <v>157</v>
      </c>
      <c r="F140" t="s">
        <v>417</v>
      </c>
      <c r="G140">
        <v>0</v>
      </c>
      <c r="H140" t="s">
        <v>410</v>
      </c>
      <c r="I140">
        <v>104.4</v>
      </c>
      <c r="J140">
        <v>104.6</v>
      </c>
      <c r="K140">
        <v>0.49270000000000003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70.7</v>
      </c>
      <c r="AA140">
        <v>0</v>
      </c>
    </row>
    <row r="141" spans="1:27" x14ac:dyDescent="0.25">
      <c r="A141">
        <f>MATCH(B141,E141,0)</f>
        <v>1</v>
      </c>
      <c r="B141" t="s">
        <v>158</v>
      </c>
      <c r="D141">
        <v>282</v>
      </c>
      <c r="E141" t="s">
        <v>158</v>
      </c>
      <c r="F141" t="s">
        <v>436</v>
      </c>
      <c r="G141">
        <v>0</v>
      </c>
      <c r="H141" t="s">
        <v>410</v>
      </c>
      <c r="I141">
        <v>96.1</v>
      </c>
      <c r="J141">
        <v>104.7</v>
      </c>
      <c r="K141">
        <v>0.2722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70.5</v>
      </c>
      <c r="AA141">
        <v>0</v>
      </c>
    </row>
    <row r="142" spans="1:27" x14ac:dyDescent="0.25">
      <c r="A142">
        <f>MATCH(B142,E142,0)</f>
        <v>1</v>
      </c>
      <c r="B142" t="s">
        <v>159</v>
      </c>
      <c r="D142">
        <v>276</v>
      </c>
      <c r="E142" t="s">
        <v>159</v>
      </c>
      <c r="F142" t="s">
        <v>420</v>
      </c>
      <c r="G142">
        <v>0</v>
      </c>
      <c r="H142" t="s">
        <v>410</v>
      </c>
      <c r="I142">
        <v>99.8</v>
      </c>
      <c r="J142">
        <v>108.2</v>
      </c>
      <c r="K142">
        <v>0.28349999999999997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71.400000000000006</v>
      </c>
      <c r="AA142">
        <v>0</v>
      </c>
    </row>
    <row r="143" spans="1:27" x14ac:dyDescent="0.25">
      <c r="A143">
        <f>MATCH(B143,E143,0)</f>
        <v>1</v>
      </c>
      <c r="B143" t="s">
        <v>160</v>
      </c>
      <c r="D143">
        <v>318</v>
      </c>
      <c r="E143" t="s">
        <v>160</v>
      </c>
      <c r="F143" t="s">
        <v>440</v>
      </c>
      <c r="G143">
        <v>0</v>
      </c>
      <c r="H143" t="s">
        <v>410</v>
      </c>
      <c r="I143">
        <v>98</v>
      </c>
      <c r="J143">
        <v>110.6</v>
      </c>
      <c r="K143">
        <v>0.1988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70.599999999999994</v>
      </c>
      <c r="AA143">
        <v>0</v>
      </c>
    </row>
    <row r="144" spans="1:27" x14ac:dyDescent="0.25">
      <c r="A144">
        <f>MATCH(B144,E144,0)</f>
        <v>1</v>
      </c>
      <c r="B144" t="s">
        <v>161</v>
      </c>
      <c r="D144">
        <v>236</v>
      </c>
      <c r="E144" t="s">
        <v>161</v>
      </c>
      <c r="F144" t="s">
        <v>436</v>
      </c>
      <c r="G144">
        <v>0</v>
      </c>
      <c r="H144" t="s">
        <v>410</v>
      </c>
      <c r="I144">
        <v>100.4</v>
      </c>
      <c r="J144">
        <v>105.7</v>
      </c>
      <c r="K144">
        <v>0.35659999999999997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73</v>
      </c>
      <c r="AA144">
        <v>0</v>
      </c>
    </row>
    <row r="145" spans="1:27" x14ac:dyDescent="0.25">
      <c r="A145">
        <f>MATCH(B145,E145,0)</f>
        <v>1</v>
      </c>
      <c r="B145" t="s">
        <v>162</v>
      </c>
      <c r="D145">
        <v>126</v>
      </c>
      <c r="E145" t="s">
        <v>162</v>
      </c>
      <c r="F145" t="s">
        <v>423</v>
      </c>
      <c r="G145">
        <v>0</v>
      </c>
      <c r="H145" t="s">
        <v>410</v>
      </c>
      <c r="I145">
        <v>105.7</v>
      </c>
      <c r="J145">
        <v>102.2</v>
      </c>
      <c r="K145">
        <v>0.59689999999999999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67.900000000000006</v>
      </c>
      <c r="AA145">
        <v>0</v>
      </c>
    </row>
    <row r="146" spans="1:27" x14ac:dyDescent="0.25">
      <c r="A146">
        <f>MATCH(B146,E146,0)</f>
        <v>1</v>
      </c>
      <c r="B146" t="s">
        <v>163</v>
      </c>
      <c r="D146">
        <v>325</v>
      </c>
      <c r="E146" t="s">
        <v>163</v>
      </c>
      <c r="F146" t="s">
        <v>439</v>
      </c>
      <c r="G146">
        <v>0</v>
      </c>
      <c r="H146" t="s">
        <v>410</v>
      </c>
      <c r="I146">
        <v>97.7</v>
      </c>
      <c r="J146">
        <v>110.9</v>
      </c>
      <c r="K146">
        <v>0.1883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70.599999999999994</v>
      </c>
      <c r="AA146">
        <v>0</v>
      </c>
    </row>
    <row r="147" spans="1:27" x14ac:dyDescent="0.25">
      <c r="A147">
        <f>MATCH(B147,E147,0)</f>
        <v>1</v>
      </c>
      <c r="B147" t="s">
        <v>164</v>
      </c>
      <c r="D147">
        <v>132</v>
      </c>
      <c r="E147" t="s">
        <v>164</v>
      </c>
      <c r="F147" t="s">
        <v>431</v>
      </c>
      <c r="G147">
        <v>0</v>
      </c>
      <c r="H147" t="s">
        <v>410</v>
      </c>
      <c r="I147">
        <v>110</v>
      </c>
      <c r="J147">
        <v>106.9</v>
      </c>
      <c r="K147">
        <v>0.5827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72.2</v>
      </c>
      <c r="AA147">
        <v>0</v>
      </c>
    </row>
    <row r="148" spans="1:27" x14ac:dyDescent="0.25">
      <c r="A148">
        <f>MATCH(B148,E148,0)</f>
        <v>1</v>
      </c>
      <c r="B148" t="s">
        <v>165</v>
      </c>
      <c r="D148">
        <v>237</v>
      </c>
      <c r="E148" t="s">
        <v>165</v>
      </c>
      <c r="F148" t="s">
        <v>439</v>
      </c>
      <c r="G148">
        <v>0</v>
      </c>
      <c r="H148" t="s">
        <v>410</v>
      </c>
      <c r="I148">
        <v>102.3</v>
      </c>
      <c r="J148">
        <v>107.7</v>
      </c>
      <c r="K148">
        <v>0.35620000000000002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72</v>
      </c>
      <c r="AA148">
        <v>0</v>
      </c>
    </row>
    <row r="149" spans="1:27" x14ac:dyDescent="0.25">
      <c r="A149">
        <f>MATCH(B149,E149,0)</f>
        <v>1</v>
      </c>
      <c r="B149" t="s">
        <v>166</v>
      </c>
      <c r="D149">
        <v>336</v>
      </c>
      <c r="E149" t="s">
        <v>166</v>
      </c>
      <c r="F149" t="s">
        <v>440</v>
      </c>
      <c r="G149">
        <v>0</v>
      </c>
      <c r="H149" t="s">
        <v>410</v>
      </c>
      <c r="I149">
        <v>94.3</v>
      </c>
      <c r="J149">
        <v>109.5</v>
      </c>
      <c r="K149">
        <v>0.152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72</v>
      </c>
      <c r="AA149">
        <v>0</v>
      </c>
    </row>
    <row r="150" spans="1:27" x14ac:dyDescent="0.25">
      <c r="A150">
        <f>MATCH(B150,E150,0)</f>
        <v>1</v>
      </c>
      <c r="B150" t="s">
        <v>167</v>
      </c>
      <c r="D150">
        <v>270</v>
      </c>
      <c r="E150" t="s">
        <v>167</v>
      </c>
      <c r="F150" t="s">
        <v>421</v>
      </c>
      <c r="G150">
        <v>0</v>
      </c>
      <c r="H150" t="s">
        <v>410</v>
      </c>
      <c r="I150">
        <v>97.4</v>
      </c>
      <c r="J150">
        <v>105.3</v>
      </c>
      <c r="K150">
        <v>0.28910000000000002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72.3</v>
      </c>
      <c r="AA150">
        <v>0</v>
      </c>
    </row>
    <row r="151" spans="1:27" x14ac:dyDescent="0.25">
      <c r="A151">
        <f>MATCH(B151,E151,0)</f>
        <v>1</v>
      </c>
      <c r="B151" t="s">
        <v>168</v>
      </c>
      <c r="D151">
        <v>173</v>
      </c>
      <c r="E151" t="s">
        <v>168</v>
      </c>
      <c r="F151" t="s">
        <v>425</v>
      </c>
      <c r="G151">
        <v>0</v>
      </c>
      <c r="H151" t="s">
        <v>410</v>
      </c>
      <c r="I151">
        <v>103</v>
      </c>
      <c r="J151">
        <v>103.7</v>
      </c>
      <c r="K151">
        <v>0.47899999999999998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70</v>
      </c>
      <c r="AA151">
        <v>0</v>
      </c>
    </row>
    <row r="152" spans="1:27" x14ac:dyDescent="0.25">
      <c r="A152">
        <f>MATCH(B152,E152,0)</f>
        <v>1</v>
      </c>
      <c r="B152" t="s">
        <v>169</v>
      </c>
      <c r="D152">
        <v>157</v>
      </c>
      <c r="E152" t="s">
        <v>169</v>
      </c>
      <c r="F152" t="s">
        <v>427</v>
      </c>
      <c r="G152">
        <v>0</v>
      </c>
      <c r="H152" t="s">
        <v>410</v>
      </c>
      <c r="I152">
        <v>101.8</v>
      </c>
      <c r="J152">
        <v>101.4</v>
      </c>
      <c r="K152">
        <v>0.51229999999999998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71.599999999999994</v>
      </c>
      <c r="AA152">
        <v>0</v>
      </c>
    </row>
    <row r="153" spans="1:27" x14ac:dyDescent="0.25">
      <c r="A153">
        <f>MATCH(B153,E153,0)</f>
        <v>1</v>
      </c>
      <c r="B153" t="s">
        <v>170</v>
      </c>
      <c r="D153">
        <v>287</v>
      </c>
      <c r="E153" t="s">
        <v>170</v>
      </c>
      <c r="F153" t="s">
        <v>427</v>
      </c>
      <c r="G153">
        <v>0</v>
      </c>
      <c r="H153" t="s">
        <v>410</v>
      </c>
      <c r="I153">
        <v>100.2</v>
      </c>
      <c r="J153">
        <v>109.5</v>
      </c>
      <c r="K153">
        <v>0.26419999999999999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70.3</v>
      </c>
      <c r="AA153">
        <v>0</v>
      </c>
    </row>
    <row r="154" spans="1:27" x14ac:dyDescent="0.25">
      <c r="A154">
        <f>MATCH(B154,E154,0)</f>
        <v>1</v>
      </c>
      <c r="B154" t="s">
        <v>171</v>
      </c>
      <c r="D154">
        <v>112</v>
      </c>
      <c r="E154" t="s">
        <v>171</v>
      </c>
      <c r="F154" t="s">
        <v>423</v>
      </c>
      <c r="G154">
        <v>0</v>
      </c>
      <c r="H154" t="s">
        <v>410</v>
      </c>
      <c r="I154">
        <v>105.3</v>
      </c>
      <c r="J154">
        <v>100</v>
      </c>
      <c r="K154">
        <v>0.64480000000000004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70.599999999999994</v>
      </c>
      <c r="AA154">
        <v>0</v>
      </c>
    </row>
    <row r="155" spans="1:27" x14ac:dyDescent="0.25">
      <c r="A155">
        <f>MATCH(B155,E155,0)</f>
        <v>1</v>
      </c>
      <c r="B155" t="s">
        <v>172</v>
      </c>
      <c r="D155">
        <v>63</v>
      </c>
      <c r="E155" t="s">
        <v>172</v>
      </c>
      <c r="F155" t="s">
        <v>411</v>
      </c>
      <c r="G155">
        <v>0</v>
      </c>
      <c r="H155" t="s">
        <v>410</v>
      </c>
      <c r="I155">
        <v>114.1</v>
      </c>
      <c r="J155">
        <v>101.4</v>
      </c>
      <c r="K155">
        <v>0.79530000000000001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72.8</v>
      </c>
      <c r="AA155">
        <v>0</v>
      </c>
    </row>
    <row r="156" spans="1:27" x14ac:dyDescent="0.25">
      <c r="A156">
        <f>MATCH(B156,E156,0)</f>
        <v>1</v>
      </c>
      <c r="B156" t="s">
        <v>173</v>
      </c>
      <c r="D156">
        <v>91</v>
      </c>
      <c r="E156" t="s">
        <v>173</v>
      </c>
      <c r="F156" t="s">
        <v>417</v>
      </c>
      <c r="G156">
        <v>0</v>
      </c>
      <c r="H156" t="s">
        <v>410</v>
      </c>
      <c r="I156">
        <v>106.8</v>
      </c>
      <c r="J156">
        <v>98.3</v>
      </c>
      <c r="K156">
        <v>0.72289999999999999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71.7</v>
      </c>
      <c r="AA156">
        <v>0</v>
      </c>
    </row>
    <row r="157" spans="1:27" x14ac:dyDescent="0.25">
      <c r="A157">
        <f>MATCH(B157,E157,0)</f>
        <v>1</v>
      </c>
      <c r="B157" t="s">
        <v>174</v>
      </c>
      <c r="D157">
        <v>144</v>
      </c>
      <c r="E157" t="s">
        <v>174</v>
      </c>
      <c r="F157" t="s">
        <v>413</v>
      </c>
      <c r="G157">
        <v>0</v>
      </c>
      <c r="H157" t="s">
        <v>410</v>
      </c>
      <c r="I157">
        <v>108.1</v>
      </c>
      <c r="J157">
        <v>106.2</v>
      </c>
      <c r="K157">
        <v>0.55059999999999998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68.3</v>
      </c>
      <c r="AA157">
        <v>0</v>
      </c>
    </row>
    <row r="158" spans="1:27" x14ac:dyDescent="0.25">
      <c r="A158">
        <f>MATCH(B158,E158,0)</f>
        <v>1</v>
      </c>
      <c r="B158" t="s">
        <v>175</v>
      </c>
      <c r="D158">
        <v>341</v>
      </c>
      <c r="E158" t="s">
        <v>175</v>
      </c>
      <c r="F158" t="s">
        <v>436</v>
      </c>
      <c r="G158">
        <v>0</v>
      </c>
      <c r="H158" t="s">
        <v>410</v>
      </c>
      <c r="I158">
        <v>95.3</v>
      </c>
      <c r="J158">
        <v>111.1</v>
      </c>
      <c r="K158">
        <v>0.14699999999999999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70.599999999999994</v>
      </c>
      <c r="AA158">
        <v>0</v>
      </c>
    </row>
    <row r="159" spans="1:27" x14ac:dyDescent="0.25">
      <c r="A159">
        <f>MATCH(B159,E159,0)</f>
        <v>1</v>
      </c>
      <c r="B159" t="s">
        <v>176</v>
      </c>
      <c r="D159">
        <v>62</v>
      </c>
      <c r="E159" t="s">
        <v>176</v>
      </c>
      <c r="F159" t="s">
        <v>412</v>
      </c>
      <c r="G159">
        <v>0</v>
      </c>
      <c r="H159" t="s">
        <v>410</v>
      </c>
      <c r="I159">
        <v>109.5</v>
      </c>
      <c r="J159">
        <v>97.3</v>
      </c>
      <c r="K159">
        <v>0.79549999999999998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71.599999999999994</v>
      </c>
      <c r="AA159">
        <v>0</v>
      </c>
    </row>
    <row r="160" spans="1:27" x14ac:dyDescent="0.25">
      <c r="A160">
        <f>MATCH(B160,E160,0)</f>
        <v>1</v>
      </c>
      <c r="B160" t="s">
        <v>177</v>
      </c>
      <c r="D160">
        <v>224</v>
      </c>
      <c r="E160" t="s">
        <v>177</v>
      </c>
      <c r="F160" t="s">
        <v>426</v>
      </c>
      <c r="G160">
        <v>0</v>
      </c>
      <c r="H160" t="s">
        <v>410</v>
      </c>
      <c r="I160">
        <v>99.3</v>
      </c>
      <c r="J160">
        <v>104</v>
      </c>
      <c r="K160">
        <v>0.36980000000000002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70.5</v>
      </c>
      <c r="AA160">
        <v>0</v>
      </c>
    </row>
    <row r="161" spans="1:27" x14ac:dyDescent="0.25">
      <c r="A161">
        <f>MATCH(B161,E161,0)</f>
        <v>1</v>
      </c>
      <c r="B161" t="s">
        <v>178</v>
      </c>
      <c r="D161">
        <v>332</v>
      </c>
      <c r="E161" t="s">
        <v>178</v>
      </c>
      <c r="F161" t="s">
        <v>435</v>
      </c>
      <c r="G161">
        <v>0</v>
      </c>
      <c r="H161" t="s">
        <v>410</v>
      </c>
      <c r="I161">
        <v>95.7</v>
      </c>
      <c r="J161">
        <v>109.8</v>
      </c>
      <c r="K161">
        <v>0.1716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71</v>
      </c>
      <c r="AA161">
        <v>0</v>
      </c>
    </row>
    <row r="162" spans="1:27" x14ac:dyDescent="0.25">
      <c r="A162">
        <f>MATCH(B162,E162,0)</f>
        <v>1</v>
      </c>
      <c r="B162" t="s">
        <v>179</v>
      </c>
      <c r="D162">
        <v>216</v>
      </c>
      <c r="E162" t="s">
        <v>179</v>
      </c>
      <c r="F162" t="s">
        <v>435</v>
      </c>
      <c r="G162">
        <v>0</v>
      </c>
      <c r="H162" t="s">
        <v>410</v>
      </c>
      <c r="I162">
        <v>98.7</v>
      </c>
      <c r="J162">
        <v>103</v>
      </c>
      <c r="K162">
        <v>0.37969999999999998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68</v>
      </c>
      <c r="AA162">
        <v>0</v>
      </c>
    </row>
    <row r="163" spans="1:27" x14ac:dyDescent="0.25">
      <c r="A163">
        <f>MATCH(B163,E163,0)</f>
        <v>1</v>
      </c>
      <c r="B163" t="s">
        <v>180</v>
      </c>
      <c r="D163">
        <v>25</v>
      </c>
      <c r="E163" t="s">
        <v>180</v>
      </c>
      <c r="F163" t="s">
        <v>414</v>
      </c>
      <c r="G163">
        <v>0</v>
      </c>
      <c r="H163" t="s">
        <v>410</v>
      </c>
      <c r="I163">
        <v>112.9</v>
      </c>
      <c r="J163">
        <v>94.9</v>
      </c>
      <c r="K163">
        <v>0.88119999999999998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72</v>
      </c>
      <c r="AA163">
        <v>0</v>
      </c>
    </row>
    <row r="164" spans="1:27" x14ac:dyDescent="0.25">
      <c r="A164">
        <f>MATCH(B164,E164,0)</f>
        <v>1</v>
      </c>
      <c r="B164" t="s">
        <v>181</v>
      </c>
      <c r="D164">
        <v>217</v>
      </c>
      <c r="E164" t="s">
        <v>181</v>
      </c>
      <c r="F164" t="s">
        <v>427</v>
      </c>
      <c r="G164">
        <v>0</v>
      </c>
      <c r="H164" t="s">
        <v>410</v>
      </c>
      <c r="I164">
        <v>101.4</v>
      </c>
      <c r="J164">
        <v>105.9</v>
      </c>
      <c r="K164">
        <v>0.37740000000000001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72</v>
      </c>
      <c r="AA164">
        <v>0</v>
      </c>
    </row>
    <row r="165" spans="1:27" x14ac:dyDescent="0.25">
      <c r="A165">
        <f>MATCH(B165,E165,0)</f>
        <v>1</v>
      </c>
      <c r="B165" t="s">
        <v>182</v>
      </c>
      <c r="D165">
        <v>42</v>
      </c>
      <c r="E165" t="s">
        <v>182</v>
      </c>
      <c r="F165" t="s">
        <v>415</v>
      </c>
      <c r="G165">
        <v>0</v>
      </c>
      <c r="H165" t="s">
        <v>410</v>
      </c>
      <c r="I165">
        <v>110.1</v>
      </c>
      <c r="J165">
        <v>94.9</v>
      </c>
      <c r="K165">
        <v>0.84660000000000002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70.599999999999994</v>
      </c>
      <c r="AA165">
        <v>0</v>
      </c>
    </row>
    <row r="166" spans="1:27" x14ac:dyDescent="0.25">
      <c r="A166">
        <f>MATCH(B166,E166,0)</f>
        <v>1</v>
      </c>
      <c r="B166" t="s">
        <v>183</v>
      </c>
      <c r="D166">
        <v>358</v>
      </c>
      <c r="E166" t="s">
        <v>183</v>
      </c>
      <c r="F166" t="s">
        <v>438</v>
      </c>
      <c r="G166">
        <v>0</v>
      </c>
      <c r="H166" t="s">
        <v>410</v>
      </c>
      <c r="I166">
        <v>91.3</v>
      </c>
      <c r="J166">
        <v>109.2</v>
      </c>
      <c r="K166">
        <v>0.1137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71</v>
      </c>
      <c r="AA166">
        <v>0</v>
      </c>
    </row>
    <row r="167" spans="1:27" x14ac:dyDescent="0.25">
      <c r="A167">
        <f>MATCH(B167,E167,0)</f>
        <v>1</v>
      </c>
      <c r="B167" t="s">
        <v>184</v>
      </c>
      <c r="D167">
        <v>120</v>
      </c>
      <c r="E167" t="s">
        <v>184</v>
      </c>
      <c r="F167" t="s">
        <v>417</v>
      </c>
      <c r="G167">
        <v>0</v>
      </c>
      <c r="H167" t="s">
        <v>410</v>
      </c>
      <c r="I167">
        <v>104.8</v>
      </c>
      <c r="J167">
        <v>100.9</v>
      </c>
      <c r="K167">
        <v>0.60799999999999998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71.7</v>
      </c>
      <c r="AA167">
        <v>0</v>
      </c>
    </row>
    <row r="168" spans="1:27" x14ac:dyDescent="0.25">
      <c r="A168">
        <f>MATCH(B168,E168,0)</f>
        <v>1</v>
      </c>
      <c r="B168" t="s">
        <v>185</v>
      </c>
      <c r="D168">
        <v>66</v>
      </c>
      <c r="E168" t="s">
        <v>185</v>
      </c>
      <c r="F168" t="s">
        <v>420</v>
      </c>
      <c r="G168">
        <v>0</v>
      </c>
      <c r="H168" t="s">
        <v>410</v>
      </c>
      <c r="I168">
        <v>113.9</v>
      </c>
      <c r="J168">
        <v>101.5</v>
      </c>
      <c r="K168">
        <v>0.78939999999999999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70.900000000000006</v>
      </c>
      <c r="AA168">
        <v>0</v>
      </c>
    </row>
    <row r="169" spans="1:27" x14ac:dyDescent="0.25">
      <c r="A169">
        <f>MATCH(B169,E169,0)</f>
        <v>1</v>
      </c>
      <c r="B169" t="s">
        <v>186</v>
      </c>
      <c r="D169">
        <v>32</v>
      </c>
      <c r="E169" t="s">
        <v>186</v>
      </c>
      <c r="F169" t="s">
        <v>416</v>
      </c>
      <c r="G169">
        <v>0</v>
      </c>
      <c r="H169" t="s">
        <v>410</v>
      </c>
      <c r="I169">
        <v>114</v>
      </c>
      <c r="J169">
        <v>97.2</v>
      </c>
      <c r="K169">
        <v>0.86199999999999999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74.400000000000006</v>
      </c>
      <c r="AA169">
        <v>0</v>
      </c>
    </row>
    <row r="170" spans="1:27" x14ac:dyDescent="0.25">
      <c r="A170">
        <f>MATCH(B170,E170,0)</f>
        <v>1</v>
      </c>
      <c r="B170" t="s">
        <v>187</v>
      </c>
      <c r="D170">
        <v>199</v>
      </c>
      <c r="E170" t="s">
        <v>187</v>
      </c>
      <c r="F170" t="s">
        <v>430</v>
      </c>
      <c r="G170">
        <v>0</v>
      </c>
      <c r="H170" t="s">
        <v>410</v>
      </c>
      <c r="I170">
        <v>102.9</v>
      </c>
      <c r="J170">
        <v>105.5</v>
      </c>
      <c r="K170">
        <v>0.42880000000000001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74.099999999999994</v>
      </c>
      <c r="AA170">
        <v>0</v>
      </c>
    </row>
    <row r="171" spans="1:27" x14ac:dyDescent="0.25">
      <c r="A171">
        <f>MATCH(B171,E171,0)</f>
        <v>1</v>
      </c>
      <c r="B171" t="s">
        <v>384</v>
      </c>
      <c r="D171">
        <v>362</v>
      </c>
      <c r="E171" t="s">
        <v>384</v>
      </c>
      <c r="F171" t="s">
        <v>440</v>
      </c>
      <c r="G171">
        <v>0</v>
      </c>
      <c r="H171" t="s">
        <v>410</v>
      </c>
      <c r="I171">
        <v>92.5</v>
      </c>
      <c r="J171">
        <v>113.7</v>
      </c>
      <c r="K171">
        <v>8.5999999999999993E-2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72.900000000000006</v>
      </c>
      <c r="AA171">
        <v>0</v>
      </c>
    </row>
    <row r="172" spans="1:27" x14ac:dyDescent="0.25">
      <c r="A172">
        <f>MATCH(B172,E172,0)</f>
        <v>1</v>
      </c>
      <c r="B172" t="s">
        <v>188</v>
      </c>
      <c r="D172">
        <v>230</v>
      </c>
      <c r="E172" t="s">
        <v>188</v>
      </c>
      <c r="F172" t="s">
        <v>435</v>
      </c>
      <c r="G172">
        <v>0</v>
      </c>
      <c r="H172" t="s">
        <v>410</v>
      </c>
      <c r="I172">
        <v>96.6</v>
      </c>
      <c r="J172">
        <v>101.4</v>
      </c>
      <c r="K172">
        <v>0.36249999999999999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70.400000000000006</v>
      </c>
      <c r="AA172">
        <v>0</v>
      </c>
    </row>
    <row r="173" spans="1:27" x14ac:dyDescent="0.25">
      <c r="A173">
        <f>MATCH(B173,E173,0)</f>
        <v>1</v>
      </c>
      <c r="B173" t="s">
        <v>189</v>
      </c>
      <c r="D173">
        <v>26</v>
      </c>
      <c r="E173" t="s">
        <v>189</v>
      </c>
      <c r="F173" t="s">
        <v>411</v>
      </c>
      <c r="G173">
        <v>0</v>
      </c>
      <c r="H173" t="s">
        <v>410</v>
      </c>
      <c r="I173">
        <v>116.6</v>
      </c>
      <c r="J173">
        <v>98.1</v>
      </c>
      <c r="K173">
        <v>0.87939999999999996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71.8</v>
      </c>
      <c r="AA173">
        <v>0</v>
      </c>
    </row>
    <row r="174" spans="1:27" x14ac:dyDescent="0.25">
      <c r="A174">
        <f>MATCH(B174,E174,0)</f>
        <v>1</v>
      </c>
      <c r="B174" t="s">
        <v>190</v>
      </c>
      <c r="D174">
        <v>241</v>
      </c>
      <c r="E174" t="s">
        <v>190</v>
      </c>
      <c r="F174" t="s">
        <v>429</v>
      </c>
      <c r="G174">
        <v>0</v>
      </c>
      <c r="H174" t="s">
        <v>410</v>
      </c>
      <c r="I174">
        <v>99.9</v>
      </c>
      <c r="J174">
        <v>105.6</v>
      </c>
      <c r="K174">
        <v>0.34649999999999997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70.599999999999994</v>
      </c>
      <c r="AA174">
        <v>0</v>
      </c>
    </row>
    <row r="175" spans="1:27" x14ac:dyDescent="0.25">
      <c r="A175">
        <f>MATCH(B175,E175,0)</f>
        <v>1</v>
      </c>
      <c r="B175" t="s">
        <v>191</v>
      </c>
      <c r="D175">
        <v>33</v>
      </c>
      <c r="E175" t="s">
        <v>191</v>
      </c>
      <c r="F175" t="s">
        <v>415</v>
      </c>
      <c r="G175">
        <v>0</v>
      </c>
      <c r="H175" t="s">
        <v>410</v>
      </c>
      <c r="I175">
        <v>115.4</v>
      </c>
      <c r="J175">
        <v>98.6</v>
      </c>
      <c r="K175">
        <v>0.85919999999999996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70.8</v>
      </c>
      <c r="AA175">
        <v>0</v>
      </c>
    </row>
    <row r="176" spans="1:27" x14ac:dyDescent="0.25">
      <c r="A176">
        <f>MATCH(B176,E176,0)</f>
        <v>1</v>
      </c>
      <c r="B176" t="s">
        <v>192</v>
      </c>
      <c r="D176">
        <v>18</v>
      </c>
      <c r="E176" t="s">
        <v>192</v>
      </c>
      <c r="F176" t="s">
        <v>415</v>
      </c>
      <c r="G176">
        <v>0</v>
      </c>
      <c r="H176" t="s">
        <v>410</v>
      </c>
      <c r="I176">
        <v>112.7</v>
      </c>
      <c r="J176">
        <v>93.8</v>
      </c>
      <c r="K176">
        <v>0.89190000000000003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68.7</v>
      </c>
      <c r="AA176">
        <v>0</v>
      </c>
    </row>
    <row r="177" spans="1:27" x14ac:dyDescent="0.25">
      <c r="A177">
        <f>MATCH(B177,E177,0)</f>
        <v>1</v>
      </c>
      <c r="B177" t="s">
        <v>193</v>
      </c>
      <c r="D177">
        <v>191</v>
      </c>
      <c r="E177" t="s">
        <v>193</v>
      </c>
      <c r="F177" t="s">
        <v>423</v>
      </c>
      <c r="G177">
        <v>0</v>
      </c>
      <c r="H177" t="s">
        <v>410</v>
      </c>
      <c r="I177">
        <v>103.2</v>
      </c>
      <c r="J177">
        <v>105.3</v>
      </c>
      <c r="K177">
        <v>0.44240000000000002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68.7</v>
      </c>
      <c r="AA177">
        <v>0</v>
      </c>
    </row>
    <row r="178" spans="1:27" x14ac:dyDescent="0.25">
      <c r="A178">
        <f>MATCH(B178,E178,0)</f>
        <v>1</v>
      </c>
      <c r="B178" t="s">
        <v>194</v>
      </c>
      <c r="D178">
        <v>168</v>
      </c>
      <c r="E178" t="s">
        <v>194</v>
      </c>
      <c r="F178" t="s">
        <v>432</v>
      </c>
      <c r="G178">
        <v>0</v>
      </c>
      <c r="H178" t="s">
        <v>410</v>
      </c>
      <c r="I178">
        <v>107.9</v>
      </c>
      <c r="J178">
        <v>108.3</v>
      </c>
      <c r="K178">
        <v>0.48899999999999999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71.3</v>
      </c>
      <c r="AA178">
        <v>0</v>
      </c>
    </row>
    <row r="179" spans="1:27" x14ac:dyDescent="0.25">
      <c r="A179">
        <f>MATCH(B179,E179,0)</f>
        <v>1</v>
      </c>
      <c r="B179" t="s">
        <v>195</v>
      </c>
      <c r="D179">
        <v>71</v>
      </c>
      <c r="E179" t="s">
        <v>195</v>
      </c>
      <c r="F179" t="s">
        <v>415</v>
      </c>
      <c r="G179">
        <v>0</v>
      </c>
      <c r="H179" t="s">
        <v>410</v>
      </c>
      <c r="I179">
        <v>111.2</v>
      </c>
      <c r="J179">
        <v>99.5</v>
      </c>
      <c r="K179">
        <v>0.78280000000000005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69.8</v>
      </c>
      <c r="AA179">
        <v>0</v>
      </c>
    </row>
    <row r="180" spans="1:27" x14ac:dyDescent="0.25">
      <c r="A180">
        <f>MATCH(B180,E180,0)</f>
        <v>1</v>
      </c>
      <c r="B180" t="s">
        <v>196</v>
      </c>
      <c r="D180">
        <v>38</v>
      </c>
      <c r="E180" t="s">
        <v>196</v>
      </c>
      <c r="F180" t="s">
        <v>412</v>
      </c>
      <c r="G180">
        <v>0</v>
      </c>
      <c r="H180" t="s">
        <v>410</v>
      </c>
      <c r="I180">
        <v>117</v>
      </c>
      <c r="J180">
        <v>100.6</v>
      </c>
      <c r="K180">
        <v>0.85019999999999996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69.599999999999994</v>
      </c>
      <c r="AA180">
        <v>0</v>
      </c>
    </row>
    <row r="181" spans="1:27" x14ac:dyDescent="0.25">
      <c r="A181">
        <f>MATCH(B181,E181,0)</f>
        <v>1</v>
      </c>
      <c r="B181" t="s">
        <v>197</v>
      </c>
      <c r="D181">
        <v>22</v>
      </c>
      <c r="E181" t="s">
        <v>197</v>
      </c>
      <c r="F181" t="s">
        <v>412</v>
      </c>
      <c r="G181">
        <v>0</v>
      </c>
      <c r="H181" t="s">
        <v>410</v>
      </c>
      <c r="I181">
        <v>115.5</v>
      </c>
      <c r="J181">
        <v>96.7</v>
      </c>
      <c r="K181">
        <v>0.88480000000000003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70.8</v>
      </c>
      <c r="AA181">
        <v>0</v>
      </c>
    </row>
    <row r="182" spans="1:27" x14ac:dyDescent="0.25">
      <c r="A182">
        <f>MATCH(B182,E182,0)</f>
        <v>1</v>
      </c>
      <c r="B182" t="s">
        <v>198</v>
      </c>
      <c r="D182">
        <v>363</v>
      </c>
      <c r="E182" t="s">
        <v>198</v>
      </c>
      <c r="F182" t="s">
        <v>437</v>
      </c>
      <c r="G182">
        <v>0</v>
      </c>
      <c r="H182" t="s">
        <v>410</v>
      </c>
      <c r="I182">
        <v>89.4</v>
      </c>
      <c r="J182">
        <v>111.8</v>
      </c>
      <c r="K182">
        <v>7.1199999999999999E-2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70.2</v>
      </c>
      <c r="AA182">
        <v>0</v>
      </c>
    </row>
    <row r="183" spans="1:27" x14ac:dyDescent="0.25">
      <c r="A183">
        <f>MATCH(B183,E183,0)</f>
        <v>1</v>
      </c>
      <c r="B183" t="s">
        <v>199</v>
      </c>
      <c r="D183">
        <v>64</v>
      </c>
      <c r="E183" t="s">
        <v>199</v>
      </c>
      <c r="F183" t="s">
        <v>412</v>
      </c>
      <c r="G183">
        <v>0</v>
      </c>
      <c r="H183" t="s">
        <v>410</v>
      </c>
      <c r="I183">
        <v>114.5</v>
      </c>
      <c r="J183">
        <v>101.8</v>
      </c>
      <c r="K183">
        <v>0.79420000000000002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70.900000000000006</v>
      </c>
      <c r="AA183">
        <v>0</v>
      </c>
    </row>
    <row r="184" spans="1:27" x14ac:dyDescent="0.25">
      <c r="A184">
        <f>MATCH(B184,E184,0)</f>
        <v>1</v>
      </c>
      <c r="B184" t="s">
        <v>200</v>
      </c>
      <c r="D184">
        <v>263</v>
      </c>
      <c r="E184" t="s">
        <v>200</v>
      </c>
      <c r="F184" t="s">
        <v>422</v>
      </c>
      <c r="G184">
        <v>0</v>
      </c>
      <c r="H184" t="s">
        <v>410</v>
      </c>
      <c r="I184">
        <v>97</v>
      </c>
      <c r="J184">
        <v>104.5</v>
      </c>
      <c r="K184">
        <v>0.29780000000000001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70</v>
      </c>
      <c r="AA184">
        <v>0</v>
      </c>
    </row>
    <row r="185" spans="1:27" x14ac:dyDescent="0.25">
      <c r="A185">
        <f>MATCH(B185,E185,0)</f>
        <v>1</v>
      </c>
      <c r="B185" t="s">
        <v>201</v>
      </c>
      <c r="D185">
        <v>227</v>
      </c>
      <c r="E185" t="s">
        <v>201</v>
      </c>
      <c r="F185" t="s">
        <v>428</v>
      </c>
      <c r="G185">
        <v>0</v>
      </c>
      <c r="H185" t="s">
        <v>410</v>
      </c>
      <c r="I185">
        <v>102</v>
      </c>
      <c r="J185">
        <v>107</v>
      </c>
      <c r="K185">
        <v>0.3654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70.900000000000006</v>
      </c>
      <c r="AA185">
        <v>0</v>
      </c>
    </row>
    <row r="186" spans="1:27" x14ac:dyDescent="0.25">
      <c r="A186">
        <f>MATCH(B186,E186,0)</f>
        <v>1</v>
      </c>
      <c r="B186" t="s">
        <v>202</v>
      </c>
      <c r="D186">
        <v>180</v>
      </c>
      <c r="E186" t="s">
        <v>202</v>
      </c>
      <c r="F186" t="s">
        <v>433</v>
      </c>
      <c r="G186">
        <v>0</v>
      </c>
      <c r="H186" t="s">
        <v>410</v>
      </c>
      <c r="I186">
        <v>105.3</v>
      </c>
      <c r="J186">
        <v>106.6</v>
      </c>
      <c r="K186">
        <v>0.46429999999999999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69.400000000000006</v>
      </c>
      <c r="AA186">
        <v>0</v>
      </c>
    </row>
    <row r="187" spans="1:27" x14ac:dyDescent="0.25">
      <c r="A187">
        <f>MATCH(B187,E187,0)</f>
        <v>1</v>
      </c>
      <c r="B187" t="s">
        <v>203</v>
      </c>
      <c r="D187">
        <v>223</v>
      </c>
      <c r="E187" t="s">
        <v>203</v>
      </c>
      <c r="F187" t="s">
        <v>433</v>
      </c>
      <c r="G187">
        <v>0</v>
      </c>
      <c r="H187" t="s">
        <v>410</v>
      </c>
      <c r="I187">
        <v>101.6</v>
      </c>
      <c r="J187">
        <v>106.4</v>
      </c>
      <c r="K187">
        <v>0.36990000000000001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71.400000000000006</v>
      </c>
      <c r="AA187">
        <v>0</v>
      </c>
    </row>
    <row r="188" spans="1:27" x14ac:dyDescent="0.25">
      <c r="A188">
        <f>MATCH(B188,E188,0)</f>
        <v>1</v>
      </c>
      <c r="B188" t="s">
        <v>204</v>
      </c>
      <c r="D188">
        <v>245</v>
      </c>
      <c r="E188" t="s">
        <v>204</v>
      </c>
      <c r="F188" t="s">
        <v>439</v>
      </c>
      <c r="G188">
        <v>0</v>
      </c>
      <c r="H188" t="s">
        <v>410</v>
      </c>
      <c r="I188">
        <v>98.3</v>
      </c>
      <c r="J188">
        <v>104.3</v>
      </c>
      <c r="K188">
        <v>0.33579999999999999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70.099999999999994</v>
      </c>
      <c r="AA188">
        <v>0</v>
      </c>
    </row>
    <row r="189" spans="1:27" x14ac:dyDescent="0.25">
      <c r="A189">
        <f>MATCH(B189,E189,0)</f>
        <v>1</v>
      </c>
      <c r="B189" t="s">
        <v>205</v>
      </c>
      <c r="D189">
        <v>302</v>
      </c>
      <c r="E189" t="s">
        <v>205</v>
      </c>
      <c r="F189" t="s">
        <v>438</v>
      </c>
      <c r="G189">
        <v>0</v>
      </c>
      <c r="H189" t="s">
        <v>410</v>
      </c>
      <c r="I189">
        <v>98.2</v>
      </c>
      <c r="J189">
        <v>109.4</v>
      </c>
      <c r="K189">
        <v>0.22359999999999999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73.5</v>
      </c>
      <c r="AA189">
        <v>0</v>
      </c>
    </row>
    <row r="190" spans="1:27" x14ac:dyDescent="0.25">
      <c r="A190">
        <f>MATCH(B190,E190,0)</f>
        <v>1</v>
      </c>
      <c r="B190" t="s">
        <v>206</v>
      </c>
      <c r="D190">
        <v>259</v>
      </c>
      <c r="E190" t="s">
        <v>206</v>
      </c>
      <c r="F190" t="s">
        <v>435</v>
      </c>
      <c r="G190">
        <v>0</v>
      </c>
      <c r="H190" t="s">
        <v>410</v>
      </c>
      <c r="I190">
        <v>98.7</v>
      </c>
      <c r="J190">
        <v>106</v>
      </c>
      <c r="K190">
        <v>0.30499999999999999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71.599999999999994</v>
      </c>
      <c r="AA190">
        <v>0</v>
      </c>
    </row>
    <row r="191" spans="1:27" x14ac:dyDescent="0.25">
      <c r="A191">
        <f>MATCH(B191,E191,0)</f>
        <v>1</v>
      </c>
      <c r="B191" t="s">
        <v>207</v>
      </c>
      <c r="D191">
        <v>138</v>
      </c>
      <c r="E191" t="s">
        <v>207</v>
      </c>
      <c r="F191" t="s">
        <v>422</v>
      </c>
      <c r="G191">
        <v>0</v>
      </c>
      <c r="H191" t="s">
        <v>410</v>
      </c>
      <c r="I191">
        <v>106.8</v>
      </c>
      <c r="J191">
        <v>104.2</v>
      </c>
      <c r="K191">
        <v>0.57040000000000002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70.400000000000006</v>
      </c>
      <c r="AA191">
        <v>0</v>
      </c>
    </row>
    <row r="192" spans="1:27" x14ac:dyDescent="0.25">
      <c r="A192">
        <f>MATCH(B192,E192,0)</f>
        <v>1</v>
      </c>
      <c r="B192" t="s">
        <v>208</v>
      </c>
      <c r="D192">
        <v>58</v>
      </c>
      <c r="E192" t="s">
        <v>208</v>
      </c>
      <c r="F192" t="s">
        <v>411</v>
      </c>
      <c r="G192">
        <v>0</v>
      </c>
      <c r="H192" t="s">
        <v>410</v>
      </c>
      <c r="I192">
        <v>111.2</v>
      </c>
      <c r="J192">
        <v>97.9</v>
      </c>
      <c r="K192">
        <v>0.81189999999999996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70.8</v>
      </c>
      <c r="AA192">
        <v>0</v>
      </c>
    </row>
    <row r="193" spans="1:27" x14ac:dyDescent="0.25">
      <c r="A193">
        <f>MATCH(B193,E193,0)</f>
        <v>1</v>
      </c>
      <c r="B193" t="s">
        <v>209</v>
      </c>
      <c r="D193">
        <v>239</v>
      </c>
      <c r="E193" t="s">
        <v>209</v>
      </c>
      <c r="F193" t="s">
        <v>436</v>
      </c>
      <c r="G193">
        <v>0</v>
      </c>
      <c r="H193" t="s">
        <v>410</v>
      </c>
      <c r="I193">
        <v>101.3</v>
      </c>
      <c r="J193">
        <v>106.9</v>
      </c>
      <c r="K193">
        <v>0.35149999999999998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68.8</v>
      </c>
      <c r="AA193">
        <v>0</v>
      </c>
    </row>
    <row r="194" spans="1:27" x14ac:dyDescent="0.25">
      <c r="A194">
        <f>MATCH(B194,E194,0)</f>
        <v>1</v>
      </c>
      <c r="B194" t="s">
        <v>210</v>
      </c>
      <c r="D194">
        <v>47</v>
      </c>
      <c r="E194" t="s">
        <v>210</v>
      </c>
      <c r="F194" t="s">
        <v>415</v>
      </c>
      <c r="G194">
        <v>0</v>
      </c>
      <c r="H194" t="s">
        <v>410</v>
      </c>
      <c r="I194">
        <v>111.6</v>
      </c>
      <c r="J194">
        <v>96.6</v>
      </c>
      <c r="K194">
        <v>0.83940000000000003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71.900000000000006</v>
      </c>
      <c r="AA194">
        <v>0</v>
      </c>
    </row>
    <row r="195" spans="1:27" x14ac:dyDescent="0.25">
      <c r="A195">
        <f>MATCH(B195,E195,0)</f>
        <v>1</v>
      </c>
      <c r="B195" t="s">
        <v>211</v>
      </c>
      <c r="D195">
        <v>305</v>
      </c>
      <c r="E195" t="s">
        <v>211</v>
      </c>
      <c r="F195" t="s">
        <v>434</v>
      </c>
      <c r="G195">
        <v>0</v>
      </c>
      <c r="H195" t="s">
        <v>410</v>
      </c>
      <c r="I195">
        <v>98.5</v>
      </c>
      <c r="J195">
        <v>109.9</v>
      </c>
      <c r="K195">
        <v>0.22009999999999999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71.099999999999994</v>
      </c>
      <c r="AA195">
        <v>0</v>
      </c>
    </row>
    <row r="196" spans="1:27" x14ac:dyDescent="0.25">
      <c r="A196">
        <f>MATCH(B196,E196,0)</f>
        <v>1</v>
      </c>
      <c r="B196" t="s">
        <v>212</v>
      </c>
      <c r="D196">
        <v>59</v>
      </c>
      <c r="E196" t="s">
        <v>212</v>
      </c>
      <c r="F196" t="s">
        <v>419</v>
      </c>
      <c r="G196">
        <v>0</v>
      </c>
      <c r="H196" t="s">
        <v>410</v>
      </c>
      <c r="I196">
        <v>108.8</v>
      </c>
      <c r="J196">
        <v>96.1</v>
      </c>
      <c r="K196">
        <v>0.80549999999999999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70</v>
      </c>
      <c r="AA196">
        <v>0</v>
      </c>
    </row>
    <row r="197" spans="1:27" x14ac:dyDescent="0.25">
      <c r="A197">
        <f>MATCH(B197,E197,0)</f>
        <v>1</v>
      </c>
      <c r="B197" t="s">
        <v>213</v>
      </c>
      <c r="D197">
        <v>326</v>
      </c>
      <c r="E197" t="s">
        <v>213</v>
      </c>
      <c r="F197" t="s">
        <v>426</v>
      </c>
      <c r="G197">
        <v>0</v>
      </c>
      <c r="H197" t="s">
        <v>410</v>
      </c>
      <c r="I197">
        <v>93.6</v>
      </c>
      <c r="J197">
        <v>106.4</v>
      </c>
      <c r="K197">
        <v>0.18690000000000001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73.400000000000006</v>
      </c>
      <c r="AA197">
        <v>0</v>
      </c>
    </row>
    <row r="198" spans="1:27" x14ac:dyDescent="0.25">
      <c r="A198">
        <f>MATCH(B198,E198,0)</f>
        <v>1</v>
      </c>
      <c r="B198" t="s">
        <v>214</v>
      </c>
      <c r="D198">
        <v>56</v>
      </c>
      <c r="E198" t="s">
        <v>214</v>
      </c>
      <c r="F198" t="s">
        <v>419</v>
      </c>
      <c r="G198">
        <v>0</v>
      </c>
      <c r="H198" t="s">
        <v>410</v>
      </c>
      <c r="I198">
        <v>109.7</v>
      </c>
      <c r="J198">
        <v>96.2</v>
      </c>
      <c r="K198">
        <v>0.81779999999999997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75.400000000000006</v>
      </c>
      <c r="AA198">
        <v>0</v>
      </c>
    </row>
    <row r="199" spans="1:27" x14ac:dyDescent="0.25">
      <c r="A199">
        <f>MATCH(B199,E199,0)</f>
        <v>1</v>
      </c>
      <c r="B199" t="s">
        <v>215</v>
      </c>
      <c r="D199">
        <v>174</v>
      </c>
      <c r="E199" t="s">
        <v>215</v>
      </c>
      <c r="F199" t="s">
        <v>423</v>
      </c>
      <c r="G199">
        <v>0</v>
      </c>
      <c r="H199" t="s">
        <v>410</v>
      </c>
      <c r="I199">
        <v>105.6</v>
      </c>
      <c r="J199">
        <v>106.6</v>
      </c>
      <c r="K199">
        <v>0.47360000000000002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70.400000000000006</v>
      </c>
      <c r="AA199">
        <v>0</v>
      </c>
    </row>
    <row r="200" spans="1:27" x14ac:dyDescent="0.25">
      <c r="A200">
        <f>MATCH(B200,E200,0)</f>
        <v>1</v>
      </c>
      <c r="B200" t="s">
        <v>216</v>
      </c>
      <c r="D200">
        <v>333</v>
      </c>
      <c r="E200" t="s">
        <v>216</v>
      </c>
      <c r="F200" t="s">
        <v>420</v>
      </c>
      <c r="G200">
        <v>0</v>
      </c>
      <c r="H200" t="s">
        <v>410</v>
      </c>
      <c r="I200">
        <v>96.8</v>
      </c>
      <c r="J200">
        <v>111.1</v>
      </c>
      <c r="K200">
        <v>0.17100000000000001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72.3</v>
      </c>
      <c r="AA200">
        <v>0</v>
      </c>
    </row>
    <row r="201" spans="1:27" x14ac:dyDescent="0.25">
      <c r="A201">
        <f>MATCH(B201,E201,0)</f>
        <v>1</v>
      </c>
      <c r="B201" t="s">
        <v>217</v>
      </c>
      <c r="D201">
        <v>319</v>
      </c>
      <c r="E201" t="s">
        <v>217</v>
      </c>
      <c r="F201" t="s">
        <v>435</v>
      </c>
      <c r="G201">
        <v>0</v>
      </c>
      <c r="H201" t="s">
        <v>410</v>
      </c>
      <c r="I201">
        <v>97.2</v>
      </c>
      <c r="J201">
        <v>109.7</v>
      </c>
      <c r="K201">
        <v>0.1983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70.5</v>
      </c>
      <c r="AA201">
        <v>0</v>
      </c>
    </row>
    <row r="202" spans="1:27" x14ac:dyDescent="0.25">
      <c r="A202">
        <f>MATCH(B202,E202,0)</f>
        <v>1</v>
      </c>
      <c r="B202" t="s">
        <v>218</v>
      </c>
      <c r="D202">
        <v>208</v>
      </c>
      <c r="E202" t="s">
        <v>218</v>
      </c>
      <c r="F202" t="s">
        <v>420</v>
      </c>
      <c r="G202">
        <v>0</v>
      </c>
      <c r="H202" t="s">
        <v>410</v>
      </c>
      <c r="I202">
        <v>103.1</v>
      </c>
      <c r="J202">
        <v>107</v>
      </c>
      <c r="K202">
        <v>0.39379999999999998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70.7</v>
      </c>
      <c r="AA202">
        <v>0</v>
      </c>
    </row>
    <row r="203" spans="1:27" x14ac:dyDescent="0.25">
      <c r="A203">
        <f>MATCH(B203,E203,0)</f>
        <v>1</v>
      </c>
      <c r="B203" t="s">
        <v>219</v>
      </c>
      <c r="D203">
        <v>347</v>
      </c>
      <c r="E203" t="s">
        <v>219</v>
      </c>
      <c r="F203" t="s">
        <v>426</v>
      </c>
      <c r="G203">
        <v>0</v>
      </c>
      <c r="H203" t="s">
        <v>410</v>
      </c>
      <c r="I203">
        <v>95.8</v>
      </c>
      <c r="J203">
        <v>111.9</v>
      </c>
      <c r="K203">
        <v>0.14349999999999999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70.8</v>
      </c>
      <c r="AA203">
        <v>0</v>
      </c>
    </row>
    <row r="204" spans="1:27" x14ac:dyDescent="0.25">
      <c r="A204">
        <f>MATCH(B204,E204,0)</f>
        <v>1</v>
      </c>
      <c r="B204" t="s">
        <v>220</v>
      </c>
      <c r="D204">
        <v>260</v>
      </c>
      <c r="E204" t="s">
        <v>220</v>
      </c>
      <c r="F204" t="s">
        <v>438</v>
      </c>
      <c r="G204">
        <v>0</v>
      </c>
      <c r="H204" t="s">
        <v>410</v>
      </c>
      <c r="I204">
        <v>101.5</v>
      </c>
      <c r="J204">
        <v>109.1</v>
      </c>
      <c r="K204">
        <v>0.3039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69.5</v>
      </c>
      <c r="AA204">
        <v>0</v>
      </c>
    </row>
    <row r="205" spans="1:27" x14ac:dyDescent="0.25">
      <c r="A205">
        <f>MATCH(B205,E205,0)</f>
        <v>1</v>
      </c>
      <c r="B205" t="s">
        <v>221</v>
      </c>
      <c r="D205">
        <v>213</v>
      </c>
      <c r="E205" t="s">
        <v>221</v>
      </c>
      <c r="F205" t="s">
        <v>431</v>
      </c>
      <c r="G205">
        <v>0</v>
      </c>
      <c r="H205" t="s">
        <v>410</v>
      </c>
      <c r="I205">
        <v>104.3</v>
      </c>
      <c r="J205">
        <v>108.7</v>
      </c>
      <c r="K205">
        <v>0.38400000000000001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70.900000000000006</v>
      </c>
      <c r="AA205">
        <v>0</v>
      </c>
    </row>
    <row r="206" spans="1:27" x14ac:dyDescent="0.25">
      <c r="A206">
        <f>MATCH(B206,E206,0)</f>
        <v>1</v>
      </c>
      <c r="B206" t="s">
        <v>222</v>
      </c>
      <c r="D206">
        <v>5</v>
      </c>
      <c r="E206" t="s">
        <v>222</v>
      </c>
      <c r="F206" t="s">
        <v>411</v>
      </c>
      <c r="G206">
        <v>0</v>
      </c>
      <c r="H206" t="s">
        <v>410</v>
      </c>
      <c r="I206">
        <v>116.8</v>
      </c>
      <c r="J206">
        <v>93.9</v>
      </c>
      <c r="K206">
        <v>0.92459999999999998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73.3</v>
      </c>
      <c r="AA206">
        <v>0</v>
      </c>
    </row>
    <row r="207" spans="1:27" x14ac:dyDescent="0.25">
      <c r="A207">
        <f>MATCH(B207,E207,0)</f>
        <v>1</v>
      </c>
      <c r="B207" t="s">
        <v>223</v>
      </c>
      <c r="D207">
        <v>310</v>
      </c>
      <c r="E207" t="s">
        <v>223</v>
      </c>
      <c r="F207" t="s">
        <v>428</v>
      </c>
      <c r="G207">
        <v>0</v>
      </c>
      <c r="H207" t="s">
        <v>410</v>
      </c>
      <c r="I207">
        <v>100.2</v>
      </c>
      <c r="J207">
        <v>112.3</v>
      </c>
      <c r="K207">
        <v>0.2132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71.5</v>
      </c>
      <c r="AA207">
        <v>0</v>
      </c>
    </row>
    <row r="208" spans="1:27" x14ac:dyDescent="0.25">
      <c r="A208">
        <f>MATCH(B208,E208,0)</f>
        <v>1</v>
      </c>
      <c r="B208" t="s">
        <v>224</v>
      </c>
      <c r="D208">
        <v>233</v>
      </c>
      <c r="E208" t="s">
        <v>224</v>
      </c>
      <c r="F208" t="s">
        <v>438</v>
      </c>
      <c r="G208">
        <v>0</v>
      </c>
      <c r="H208" t="s">
        <v>410</v>
      </c>
      <c r="I208">
        <v>102.9</v>
      </c>
      <c r="J208">
        <v>108.3</v>
      </c>
      <c r="K208">
        <v>0.35799999999999998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69.7</v>
      </c>
      <c r="AA208">
        <v>0</v>
      </c>
    </row>
    <row r="209" spans="1:27" x14ac:dyDescent="0.25">
      <c r="A209">
        <f>MATCH(B209,E209,0)</f>
        <v>1</v>
      </c>
      <c r="B209" t="s">
        <v>225</v>
      </c>
      <c r="D209">
        <v>265</v>
      </c>
      <c r="E209" t="s">
        <v>225</v>
      </c>
      <c r="F209" t="s">
        <v>434</v>
      </c>
      <c r="G209">
        <v>0</v>
      </c>
      <c r="H209" t="s">
        <v>410</v>
      </c>
      <c r="I209">
        <v>100.5</v>
      </c>
      <c r="J209">
        <v>108.4</v>
      </c>
      <c r="K209">
        <v>0.29520000000000002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69.900000000000006</v>
      </c>
      <c r="AA209">
        <v>0</v>
      </c>
    </row>
    <row r="210" spans="1:27" x14ac:dyDescent="0.25">
      <c r="A210">
        <f>MATCH(B210,E210,0)</f>
        <v>1</v>
      </c>
      <c r="B210" t="s">
        <v>226</v>
      </c>
      <c r="D210">
        <v>228</v>
      </c>
      <c r="E210" t="s">
        <v>226</v>
      </c>
      <c r="F210" t="s">
        <v>434</v>
      </c>
      <c r="G210">
        <v>0</v>
      </c>
      <c r="H210" t="s">
        <v>410</v>
      </c>
      <c r="I210">
        <v>103.1</v>
      </c>
      <c r="J210">
        <v>108.2</v>
      </c>
      <c r="K210">
        <v>0.36520000000000002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69.099999999999994</v>
      </c>
      <c r="AA210">
        <v>0</v>
      </c>
    </row>
    <row r="211" spans="1:27" x14ac:dyDescent="0.25">
      <c r="A211">
        <f>MATCH(B211,E211,0)</f>
        <v>1</v>
      </c>
      <c r="B211" t="s">
        <v>227</v>
      </c>
      <c r="D211">
        <v>277</v>
      </c>
      <c r="E211" t="s">
        <v>227</v>
      </c>
      <c r="F211" t="s">
        <v>431</v>
      </c>
      <c r="G211">
        <v>0</v>
      </c>
      <c r="H211" t="s">
        <v>410</v>
      </c>
      <c r="I211">
        <v>101</v>
      </c>
      <c r="J211">
        <v>109.6</v>
      </c>
      <c r="K211">
        <v>0.28139999999999998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70.3</v>
      </c>
      <c r="AA211">
        <v>0</v>
      </c>
    </row>
    <row r="212" spans="1:27" x14ac:dyDescent="0.25">
      <c r="A212">
        <f>MATCH(B212,E212,0)</f>
        <v>1</v>
      </c>
      <c r="B212" t="s">
        <v>228</v>
      </c>
      <c r="D212">
        <v>88</v>
      </c>
      <c r="E212" t="s">
        <v>228</v>
      </c>
      <c r="F212" t="s">
        <v>416</v>
      </c>
      <c r="G212">
        <v>0</v>
      </c>
      <c r="H212" t="s">
        <v>410</v>
      </c>
      <c r="I212">
        <v>105.8</v>
      </c>
      <c r="J212">
        <v>96.7</v>
      </c>
      <c r="K212">
        <v>0.73939999999999995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69.3</v>
      </c>
      <c r="AA212">
        <v>0</v>
      </c>
    </row>
    <row r="213" spans="1:27" x14ac:dyDescent="0.25">
      <c r="A213">
        <f>MATCH(B213,E213,0)</f>
        <v>1</v>
      </c>
      <c r="B213" t="s">
        <v>229</v>
      </c>
      <c r="D213">
        <v>219</v>
      </c>
      <c r="E213" t="s">
        <v>229</v>
      </c>
      <c r="F213" t="s">
        <v>428</v>
      </c>
      <c r="G213">
        <v>0</v>
      </c>
      <c r="H213" t="s">
        <v>410</v>
      </c>
      <c r="I213">
        <v>102</v>
      </c>
      <c r="J213">
        <v>106.6</v>
      </c>
      <c r="K213">
        <v>0.37469999999999998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69.099999999999994</v>
      </c>
      <c r="AA213">
        <v>0</v>
      </c>
    </row>
    <row r="214" spans="1:27" x14ac:dyDescent="0.25">
      <c r="A214">
        <f>MATCH(B214,E214,0)</f>
        <v>1</v>
      </c>
      <c r="B214" t="s">
        <v>230</v>
      </c>
      <c r="D214">
        <v>268</v>
      </c>
      <c r="E214" t="s">
        <v>230</v>
      </c>
      <c r="F214" t="s">
        <v>433</v>
      </c>
      <c r="G214">
        <v>0</v>
      </c>
      <c r="H214" t="s">
        <v>410</v>
      </c>
      <c r="I214">
        <v>102.1</v>
      </c>
      <c r="J214">
        <v>110.4</v>
      </c>
      <c r="K214">
        <v>0.28999999999999998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71.400000000000006</v>
      </c>
      <c r="AA214">
        <v>0</v>
      </c>
    </row>
    <row r="215" spans="1:27" x14ac:dyDescent="0.25">
      <c r="A215">
        <f>MATCH(B215,E215,0)</f>
        <v>1</v>
      </c>
      <c r="B215" t="s">
        <v>231</v>
      </c>
      <c r="D215">
        <v>246</v>
      </c>
      <c r="E215" t="s">
        <v>231</v>
      </c>
      <c r="F215" t="s">
        <v>433</v>
      </c>
      <c r="G215">
        <v>0</v>
      </c>
      <c r="H215" t="s">
        <v>410</v>
      </c>
      <c r="I215">
        <v>101.5</v>
      </c>
      <c r="J215">
        <v>107.8</v>
      </c>
      <c r="K215">
        <v>0.33250000000000002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72.8</v>
      </c>
      <c r="AA215">
        <v>0</v>
      </c>
    </row>
    <row r="216" spans="1:27" x14ac:dyDescent="0.25">
      <c r="A216">
        <f>MATCH(B216,E216,0)</f>
        <v>1</v>
      </c>
      <c r="B216" t="s">
        <v>232</v>
      </c>
      <c r="D216">
        <v>316</v>
      </c>
      <c r="E216" t="s">
        <v>232</v>
      </c>
      <c r="F216" t="s">
        <v>429</v>
      </c>
      <c r="G216">
        <v>0</v>
      </c>
      <c r="H216" t="s">
        <v>410</v>
      </c>
      <c r="I216">
        <v>96.5</v>
      </c>
      <c r="J216">
        <v>108.8</v>
      </c>
      <c r="K216">
        <v>0.1996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71.3</v>
      </c>
      <c r="AA216">
        <v>0</v>
      </c>
    </row>
    <row r="217" spans="1:27" x14ac:dyDescent="0.25">
      <c r="A217">
        <f>MATCH(B217,E217,0)</f>
        <v>1</v>
      </c>
      <c r="B217" t="s">
        <v>233</v>
      </c>
      <c r="D217">
        <v>111</v>
      </c>
      <c r="E217" t="s">
        <v>233</v>
      </c>
      <c r="F217" t="s">
        <v>422</v>
      </c>
      <c r="G217">
        <v>0</v>
      </c>
      <c r="H217" t="s">
        <v>410</v>
      </c>
      <c r="I217">
        <v>106.8</v>
      </c>
      <c r="J217">
        <v>101.2</v>
      </c>
      <c r="K217">
        <v>0.64880000000000004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69.8</v>
      </c>
      <c r="AA217">
        <v>0</v>
      </c>
    </row>
    <row r="218" spans="1:27" x14ac:dyDescent="0.25">
      <c r="A218">
        <f>MATCH(B218,E218,0)</f>
        <v>1</v>
      </c>
      <c r="B218" t="s">
        <v>234</v>
      </c>
      <c r="D218">
        <v>159</v>
      </c>
      <c r="E218" t="s">
        <v>234</v>
      </c>
      <c r="F218" t="s">
        <v>432</v>
      </c>
      <c r="G218">
        <v>0</v>
      </c>
      <c r="H218" t="s">
        <v>410</v>
      </c>
      <c r="I218">
        <v>102.3</v>
      </c>
      <c r="J218">
        <v>102.1</v>
      </c>
      <c r="K218">
        <v>0.5081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71.099999999999994</v>
      </c>
      <c r="AA218">
        <v>0</v>
      </c>
    </row>
    <row r="219" spans="1:27" x14ac:dyDescent="0.25">
      <c r="A219">
        <f>MATCH(B219,E219,0)</f>
        <v>1</v>
      </c>
      <c r="B219" t="s">
        <v>235</v>
      </c>
      <c r="D219">
        <v>48</v>
      </c>
      <c r="E219" t="s">
        <v>235</v>
      </c>
      <c r="F219" t="s">
        <v>415</v>
      </c>
      <c r="G219">
        <v>0</v>
      </c>
      <c r="H219" t="s">
        <v>410</v>
      </c>
      <c r="I219">
        <v>111.5</v>
      </c>
      <c r="J219">
        <v>96.6</v>
      </c>
      <c r="K219">
        <v>0.83919999999999995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67.5</v>
      </c>
      <c r="AA219">
        <v>0</v>
      </c>
    </row>
    <row r="220" spans="1:27" x14ac:dyDescent="0.25">
      <c r="A220">
        <f>MATCH(B220,E220,0)</f>
        <v>1</v>
      </c>
      <c r="B220" t="s">
        <v>236</v>
      </c>
      <c r="D220">
        <v>350</v>
      </c>
      <c r="E220" t="s">
        <v>236</v>
      </c>
      <c r="F220" t="s">
        <v>420</v>
      </c>
      <c r="G220">
        <v>0</v>
      </c>
      <c r="H220" t="s">
        <v>410</v>
      </c>
      <c r="I220">
        <v>95.3</v>
      </c>
      <c r="J220">
        <v>111.5</v>
      </c>
      <c r="K220">
        <v>0.14080000000000001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71.099999999999994</v>
      </c>
      <c r="AA220">
        <v>0</v>
      </c>
    </row>
    <row r="221" spans="1:27" x14ac:dyDescent="0.25">
      <c r="A221">
        <f>MATCH(B221,E221,0)</f>
        <v>1</v>
      </c>
      <c r="B221" t="s">
        <v>237</v>
      </c>
      <c r="D221">
        <v>67</v>
      </c>
      <c r="E221" t="s">
        <v>237</v>
      </c>
      <c r="F221" t="s">
        <v>411</v>
      </c>
      <c r="G221">
        <v>0</v>
      </c>
      <c r="H221" t="s">
        <v>410</v>
      </c>
      <c r="I221">
        <v>109.4</v>
      </c>
      <c r="J221">
        <v>97.7</v>
      </c>
      <c r="K221">
        <v>0.78600000000000003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70.2</v>
      </c>
      <c r="AA221">
        <v>0</v>
      </c>
    </row>
    <row r="222" spans="1:27" x14ac:dyDescent="0.25">
      <c r="A222">
        <f>MATCH(B222,E222,0)</f>
        <v>1</v>
      </c>
      <c r="B222" t="s">
        <v>238</v>
      </c>
      <c r="D222">
        <v>162</v>
      </c>
      <c r="E222" t="s">
        <v>238</v>
      </c>
      <c r="F222" t="s">
        <v>432</v>
      </c>
      <c r="G222">
        <v>0</v>
      </c>
      <c r="H222" t="s">
        <v>410</v>
      </c>
      <c r="I222">
        <v>104.4</v>
      </c>
      <c r="J222">
        <v>104.4</v>
      </c>
      <c r="K222">
        <v>0.49959999999999999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69.8</v>
      </c>
      <c r="AA222">
        <v>0</v>
      </c>
    </row>
    <row r="223" spans="1:27" x14ac:dyDescent="0.25">
      <c r="A223">
        <f>MATCH(B223,E223,0)</f>
        <v>1</v>
      </c>
      <c r="B223" t="s">
        <v>239</v>
      </c>
      <c r="D223">
        <v>119</v>
      </c>
      <c r="E223" t="s">
        <v>239</v>
      </c>
      <c r="F223" t="s">
        <v>429</v>
      </c>
      <c r="G223">
        <v>0</v>
      </c>
      <c r="H223" t="s">
        <v>410</v>
      </c>
      <c r="I223">
        <v>108.6</v>
      </c>
      <c r="J223">
        <v>104.4</v>
      </c>
      <c r="K223">
        <v>0.61160000000000003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70.5</v>
      </c>
      <c r="AA223">
        <v>0</v>
      </c>
    </row>
    <row r="224" spans="1:27" x14ac:dyDescent="0.25">
      <c r="A224">
        <f>MATCH(B224,E224,0)</f>
        <v>1</v>
      </c>
      <c r="B224" t="s">
        <v>240</v>
      </c>
      <c r="D224">
        <v>34</v>
      </c>
      <c r="E224" t="s">
        <v>240</v>
      </c>
      <c r="F224" t="s">
        <v>415</v>
      </c>
      <c r="G224">
        <v>0</v>
      </c>
      <c r="H224" t="s">
        <v>410</v>
      </c>
      <c r="I224">
        <v>114.6</v>
      </c>
      <c r="J224">
        <v>98</v>
      </c>
      <c r="K224">
        <v>0.85809999999999997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70.7</v>
      </c>
      <c r="AA224">
        <v>0</v>
      </c>
    </row>
    <row r="225" spans="1:27" x14ac:dyDescent="0.25">
      <c r="A225">
        <f>MATCH(B225,E225,0)</f>
        <v>1</v>
      </c>
      <c r="B225" t="s">
        <v>241</v>
      </c>
      <c r="D225">
        <v>54</v>
      </c>
      <c r="E225" t="s">
        <v>241</v>
      </c>
      <c r="F225" t="s">
        <v>412</v>
      </c>
      <c r="G225">
        <v>0</v>
      </c>
      <c r="H225" t="s">
        <v>410</v>
      </c>
      <c r="I225">
        <v>111.8</v>
      </c>
      <c r="J225">
        <v>97.8</v>
      </c>
      <c r="K225">
        <v>0.8226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70.400000000000006</v>
      </c>
      <c r="AA225">
        <v>0</v>
      </c>
    </row>
    <row r="226" spans="1:27" x14ac:dyDescent="0.25">
      <c r="A226">
        <f>MATCH(B226,E226,0)</f>
        <v>1</v>
      </c>
      <c r="B226" t="s">
        <v>242</v>
      </c>
      <c r="D226">
        <v>93</v>
      </c>
      <c r="E226" t="s">
        <v>242</v>
      </c>
      <c r="F226" t="s">
        <v>409</v>
      </c>
      <c r="G226">
        <v>0</v>
      </c>
      <c r="H226" t="s">
        <v>410</v>
      </c>
      <c r="I226">
        <v>107.8</v>
      </c>
      <c r="J226">
        <v>99.3</v>
      </c>
      <c r="K226">
        <v>0.72050000000000003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71</v>
      </c>
      <c r="AA226">
        <v>0</v>
      </c>
    </row>
    <row r="227" spans="1:27" x14ac:dyDescent="0.25">
      <c r="A227">
        <f>MATCH(B227,E227,0)</f>
        <v>1</v>
      </c>
      <c r="B227" t="s">
        <v>243</v>
      </c>
      <c r="D227">
        <v>207</v>
      </c>
      <c r="E227" t="s">
        <v>243</v>
      </c>
      <c r="F227" t="s">
        <v>427</v>
      </c>
      <c r="G227">
        <v>0</v>
      </c>
      <c r="H227" t="s">
        <v>410</v>
      </c>
      <c r="I227">
        <v>103.4</v>
      </c>
      <c r="J227">
        <v>107.3</v>
      </c>
      <c r="K227">
        <v>0.39510000000000001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71.8</v>
      </c>
      <c r="AA227">
        <v>0</v>
      </c>
    </row>
    <row r="228" spans="1:27" x14ac:dyDescent="0.25">
      <c r="A228">
        <f>MATCH(B228,E228,0)</f>
        <v>1</v>
      </c>
      <c r="B228" t="s">
        <v>244</v>
      </c>
      <c r="D228">
        <v>221</v>
      </c>
      <c r="E228" t="s">
        <v>244</v>
      </c>
      <c r="F228" t="s">
        <v>434</v>
      </c>
      <c r="G228">
        <v>0</v>
      </c>
      <c r="H228" t="s">
        <v>410</v>
      </c>
      <c r="I228">
        <v>102.8</v>
      </c>
      <c r="J228">
        <v>107.7</v>
      </c>
      <c r="K228">
        <v>0.37169999999999997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71.2</v>
      </c>
      <c r="AA228">
        <v>0</v>
      </c>
    </row>
    <row r="229" spans="1:27" x14ac:dyDescent="0.25">
      <c r="A229">
        <f>MATCH(B229,E229,0)</f>
        <v>1</v>
      </c>
      <c r="B229" t="s">
        <v>245</v>
      </c>
      <c r="D229">
        <v>44</v>
      </c>
      <c r="E229" t="s">
        <v>245</v>
      </c>
      <c r="F229" t="s">
        <v>415</v>
      </c>
      <c r="G229">
        <v>0</v>
      </c>
      <c r="H229" t="s">
        <v>410</v>
      </c>
      <c r="I229">
        <v>113.2</v>
      </c>
      <c r="J229">
        <v>97.8</v>
      </c>
      <c r="K229">
        <v>0.84330000000000005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70.3</v>
      </c>
      <c r="AA229">
        <v>0</v>
      </c>
    </row>
    <row r="230" spans="1:27" x14ac:dyDescent="0.25">
      <c r="A230">
        <f>MATCH(B230,E230,0)</f>
        <v>1</v>
      </c>
      <c r="B230" t="s">
        <v>246</v>
      </c>
      <c r="D230">
        <v>140</v>
      </c>
      <c r="E230" t="s">
        <v>246</v>
      </c>
      <c r="F230" t="s">
        <v>413</v>
      </c>
      <c r="G230">
        <v>0</v>
      </c>
      <c r="H230" t="s">
        <v>410</v>
      </c>
      <c r="I230">
        <v>105.4</v>
      </c>
      <c r="J230">
        <v>103.1</v>
      </c>
      <c r="K230">
        <v>0.56520000000000004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68.5</v>
      </c>
      <c r="AA230">
        <v>0</v>
      </c>
    </row>
    <row r="231" spans="1:27" x14ac:dyDescent="0.25">
      <c r="A231">
        <f>MATCH(B231,E231,0)</f>
        <v>1</v>
      </c>
      <c r="B231" t="s">
        <v>247</v>
      </c>
      <c r="D231">
        <v>323</v>
      </c>
      <c r="E231" t="s">
        <v>247</v>
      </c>
      <c r="F231" t="s">
        <v>413</v>
      </c>
      <c r="G231">
        <v>0</v>
      </c>
      <c r="H231" t="s">
        <v>410</v>
      </c>
      <c r="I231">
        <v>99.4</v>
      </c>
      <c r="J231">
        <v>112.8</v>
      </c>
      <c r="K231">
        <v>0.18909999999999999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71.400000000000006</v>
      </c>
      <c r="AA231">
        <v>0</v>
      </c>
    </row>
    <row r="232" spans="1:27" x14ac:dyDescent="0.25">
      <c r="A232">
        <f>MATCH(B232,E232,0)</f>
        <v>1</v>
      </c>
      <c r="B232" t="s">
        <v>248</v>
      </c>
      <c r="D232">
        <v>198</v>
      </c>
      <c r="E232" t="s">
        <v>248</v>
      </c>
      <c r="F232" t="s">
        <v>424</v>
      </c>
      <c r="G232">
        <v>0</v>
      </c>
      <c r="H232" t="s">
        <v>410</v>
      </c>
      <c r="I232">
        <v>105.5</v>
      </c>
      <c r="J232">
        <v>108.1</v>
      </c>
      <c r="K232">
        <v>0.42959999999999998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68.900000000000006</v>
      </c>
      <c r="AA232">
        <v>0</v>
      </c>
    </row>
    <row r="233" spans="1:27" x14ac:dyDescent="0.25">
      <c r="A233">
        <f>MATCH(B233,E233,0)</f>
        <v>1</v>
      </c>
      <c r="B233" t="s">
        <v>249</v>
      </c>
      <c r="D233">
        <v>74</v>
      </c>
      <c r="E233" t="s">
        <v>249</v>
      </c>
      <c r="F233" t="s">
        <v>415</v>
      </c>
      <c r="G233">
        <v>0</v>
      </c>
      <c r="H233" t="s">
        <v>410</v>
      </c>
      <c r="I233">
        <v>109.1</v>
      </c>
      <c r="J233">
        <v>97.9</v>
      </c>
      <c r="K233">
        <v>0.77700000000000002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72.3</v>
      </c>
      <c r="AA233">
        <v>0</v>
      </c>
    </row>
    <row r="234" spans="1:27" x14ac:dyDescent="0.25">
      <c r="A234">
        <f>MATCH(B234,E234,0)</f>
        <v>1</v>
      </c>
      <c r="B234" t="s">
        <v>250</v>
      </c>
      <c r="D234">
        <v>240</v>
      </c>
      <c r="E234" t="s">
        <v>250</v>
      </c>
      <c r="F234" t="s">
        <v>413</v>
      </c>
      <c r="G234">
        <v>0</v>
      </c>
      <c r="H234" t="s">
        <v>410</v>
      </c>
      <c r="I234">
        <v>100.5</v>
      </c>
      <c r="J234">
        <v>106.1</v>
      </c>
      <c r="K234">
        <v>0.35039999999999999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71.099999999999994</v>
      </c>
      <c r="AA234">
        <v>0</v>
      </c>
    </row>
    <row r="235" spans="1:27" x14ac:dyDescent="0.25">
      <c r="A235">
        <f>MATCH(B235,E235,0)</f>
        <v>1</v>
      </c>
      <c r="B235" t="s">
        <v>251</v>
      </c>
      <c r="D235">
        <v>51</v>
      </c>
      <c r="E235" t="s">
        <v>251</v>
      </c>
      <c r="F235" t="s">
        <v>411</v>
      </c>
      <c r="G235">
        <v>0</v>
      </c>
      <c r="H235" t="s">
        <v>410</v>
      </c>
      <c r="I235">
        <v>113</v>
      </c>
      <c r="J235">
        <v>98.4</v>
      </c>
      <c r="K235">
        <v>0.83099999999999996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69.2</v>
      </c>
      <c r="AA235">
        <v>0</v>
      </c>
    </row>
    <row r="236" spans="1:27" x14ac:dyDescent="0.25">
      <c r="A236">
        <f>MATCH(B236,E236,0)</f>
        <v>1</v>
      </c>
      <c r="B236" t="s">
        <v>252</v>
      </c>
      <c r="D236">
        <v>272</v>
      </c>
      <c r="E236" t="s">
        <v>252</v>
      </c>
      <c r="F236" t="s">
        <v>413</v>
      </c>
      <c r="G236">
        <v>0</v>
      </c>
      <c r="H236" t="s">
        <v>410</v>
      </c>
      <c r="I236">
        <v>101.4</v>
      </c>
      <c r="J236">
        <v>109.7</v>
      </c>
      <c r="K236">
        <v>0.2883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70.900000000000006</v>
      </c>
      <c r="AA236">
        <v>0</v>
      </c>
    </row>
    <row r="237" spans="1:27" x14ac:dyDescent="0.25">
      <c r="A237">
        <f>MATCH(B237,E237,0)</f>
        <v>1</v>
      </c>
      <c r="B237" t="s">
        <v>253</v>
      </c>
      <c r="D237">
        <v>284</v>
      </c>
      <c r="E237" t="s">
        <v>253</v>
      </c>
      <c r="F237" t="s">
        <v>433</v>
      </c>
      <c r="G237">
        <v>0</v>
      </c>
      <c r="H237" t="s">
        <v>410</v>
      </c>
      <c r="I237">
        <v>97.3</v>
      </c>
      <c r="J237">
        <v>106.2</v>
      </c>
      <c r="K237">
        <v>0.26950000000000002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72.3</v>
      </c>
      <c r="AA237">
        <v>0</v>
      </c>
    </row>
    <row r="238" spans="1:27" x14ac:dyDescent="0.25">
      <c r="A238">
        <f>MATCH(B238,E238,0)</f>
        <v>1</v>
      </c>
      <c r="B238" t="s">
        <v>254</v>
      </c>
      <c r="D238">
        <v>346</v>
      </c>
      <c r="E238" t="s">
        <v>254</v>
      </c>
      <c r="F238" t="s">
        <v>437</v>
      </c>
      <c r="G238">
        <v>0</v>
      </c>
      <c r="H238" t="s">
        <v>410</v>
      </c>
      <c r="I238">
        <v>95.6</v>
      </c>
      <c r="J238">
        <v>111.7</v>
      </c>
      <c r="K238">
        <v>0.14380000000000001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73.7</v>
      </c>
      <c r="AA238">
        <v>0</v>
      </c>
    </row>
    <row r="239" spans="1:27" x14ac:dyDescent="0.25">
      <c r="A239">
        <f>MATCH(B239,E239,0)</f>
        <v>1</v>
      </c>
      <c r="B239" t="s">
        <v>255</v>
      </c>
      <c r="D239">
        <v>306</v>
      </c>
      <c r="E239" t="s">
        <v>255</v>
      </c>
      <c r="F239" t="s">
        <v>425</v>
      </c>
      <c r="G239">
        <v>0</v>
      </c>
      <c r="H239" t="s">
        <v>410</v>
      </c>
      <c r="I239">
        <v>98.3</v>
      </c>
      <c r="J239">
        <v>109.8</v>
      </c>
      <c r="K239">
        <v>0.21829999999999999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70.7</v>
      </c>
      <c r="AA239">
        <v>0</v>
      </c>
    </row>
    <row r="240" spans="1:27" x14ac:dyDescent="0.25">
      <c r="A240">
        <f>MATCH(B240,E240,0)</f>
        <v>1</v>
      </c>
      <c r="B240" t="s">
        <v>256</v>
      </c>
      <c r="D240">
        <v>99</v>
      </c>
      <c r="E240" t="s">
        <v>256</v>
      </c>
      <c r="F240" t="s">
        <v>424</v>
      </c>
      <c r="G240">
        <v>0</v>
      </c>
      <c r="H240" t="s">
        <v>410</v>
      </c>
      <c r="I240">
        <v>109.9</v>
      </c>
      <c r="J240">
        <v>102</v>
      </c>
      <c r="K240">
        <v>0.70299999999999996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68.599999999999994</v>
      </c>
      <c r="AA240">
        <v>0</v>
      </c>
    </row>
    <row r="241" spans="1:27" x14ac:dyDescent="0.25">
      <c r="A241">
        <f>MATCH(B241,E241,0)</f>
        <v>1</v>
      </c>
      <c r="B241" t="s">
        <v>257</v>
      </c>
      <c r="D241">
        <v>60</v>
      </c>
      <c r="E241" t="s">
        <v>257</v>
      </c>
      <c r="F241" t="s">
        <v>414</v>
      </c>
      <c r="G241">
        <v>0</v>
      </c>
      <c r="H241" t="s">
        <v>410</v>
      </c>
      <c r="I241">
        <v>109.6</v>
      </c>
      <c r="J241">
        <v>96.9</v>
      </c>
      <c r="K241">
        <v>0.80459999999999998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71.2</v>
      </c>
      <c r="AA241">
        <v>0</v>
      </c>
    </row>
    <row r="242" spans="1:27" x14ac:dyDescent="0.25">
      <c r="A242">
        <f>MATCH(B242,E242,0)</f>
        <v>1</v>
      </c>
      <c r="B242" t="s">
        <v>258</v>
      </c>
      <c r="D242">
        <v>17</v>
      </c>
      <c r="E242" t="s">
        <v>258</v>
      </c>
      <c r="F242" t="s">
        <v>415</v>
      </c>
      <c r="G242">
        <v>0</v>
      </c>
      <c r="H242" t="s">
        <v>410</v>
      </c>
      <c r="I242">
        <v>114.8</v>
      </c>
      <c r="J242">
        <v>95</v>
      </c>
      <c r="K242">
        <v>0.89859999999999995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70.3</v>
      </c>
      <c r="AA242">
        <v>0</v>
      </c>
    </row>
    <row r="243" spans="1:27" x14ac:dyDescent="0.25">
      <c r="A243">
        <f>MATCH(B243,E243,0)</f>
        <v>1</v>
      </c>
      <c r="B243" t="s">
        <v>259</v>
      </c>
      <c r="D243">
        <v>183</v>
      </c>
      <c r="E243" t="s">
        <v>259</v>
      </c>
      <c r="F243" t="s">
        <v>432</v>
      </c>
      <c r="G243">
        <v>0</v>
      </c>
      <c r="H243" t="s">
        <v>410</v>
      </c>
      <c r="I243">
        <v>102.5</v>
      </c>
      <c r="J243">
        <v>104</v>
      </c>
      <c r="K243">
        <v>0.45889999999999997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73.599999999999994</v>
      </c>
      <c r="AA243">
        <v>0</v>
      </c>
    </row>
    <row r="244" spans="1:27" x14ac:dyDescent="0.25">
      <c r="A244">
        <f>MATCH(B244,E244,0)</f>
        <v>1</v>
      </c>
      <c r="B244" t="s">
        <v>260</v>
      </c>
      <c r="D244">
        <v>279</v>
      </c>
      <c r="E244" t="s">
        <v>260</v>
      </c>
      <c r="F244" t="s">
        <v>431</v>
      </c>
      <c r="G244">
        <v>0</v>
      </c>
      <c r="H244" t="s">
        <v>410</v>
      </c>
      <c r="I244">
        <v>99.4</v>
      </c>
      <c r="J244">
        <v>107.9</v>
      </c>
      <c r="K244">
        <v>0.27939999999999998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75.5</v>
      </c>
      <c r="AA244">
        <v>0</v>
      </c>
    </row>
    <row r="245" spans="1:27" x14ac:dyDescent="0.25">
      <c r="A245">
        <f>MATCH(B245,E245,0)</f>
        <v>1</v>
      </c>
      <c r="B245" t="s">
        <v>261</v>
      </c>
      <c r="D245">
        <v>242</v>
      </c>
      <c r="E245" t="s">
        <v>261</v>
      </c>
      <c r="F245" t="s">
        <v>435</v>
      </c>
      <c r="G245">
        <v>0</v>
      </c>
      <c r="H245" t="s">
        <v>410</v>
      </c>
      <c r="I245">
        <v>99.4</v>
      </c>
      <c r="J245">
        <v>105.1</v>
      </c>
      <c r="K245">
        <v>0.34389999999999998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72.900000000000006</v>
      </c>
      <c r="AA245">
        <v>0</v>
      </c>
    </row>
    <row r="246" spans="1:27" x14ac:dyDescent="0.25">
      <c r="A246">
        <f>MATCH(B246,E246,0)</f>
        <v>1</v>
      </c>
      <c r="B246" t="s">
        <v>262</v>
      </c>
      <c r="D246">
        <v>289</v>
      </c>
      <c r="E246" t="s">
        <v>262</v>
      </c>
      <c r="F246" t="s">
        <v>425</v>
      </c>
      <c r="G246">
        <v>0</v>
      </c>
      <c r="H246" t="s">
        <v>410</v>
      </c>
      <c r="I246">
        <v>98.5</v>
      </c>
      <c r="J246">
        <v>107.8</v>
      </c>
      <c r="K246">
        <v>0.26179999999999998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67.2</v>
      </c>
      <c r="AA246">
        <v>0</v>
      </c>
    </row>
    <row r="247" spans="1:27" x14ac:dyDescent="0.25">
      <c r="A247">
        <f>MATCH(B247,E247,0)</f>
        <v>1</v>
      </c>
      <c r="B247" t="s">
        <v>263</v>
      </c>
      <c r="D247">
        <v>146</v>
      </c>
      <c r="E247" t="s">
        <v>263</v>
      </c>
      <c r="F247" t="s">
        <v>417</v>
      </c>
      <c r="G247">
        <v>0</v>
      </c>
      <c r="H247" t="s">
        <v>410</v>
      </c>
      <c r="I247">
        <v>107.9</v>
      </c>
      <c r="J247">
        <v>106.1</v>
      </c>
      <c r="K247">
        <v>0.54659999999999997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71.3</v>
      </c>
      <c r="AA247">
        <v>0</v>
      </c>
    </row>
    <row r="248" spans="1:27" x14ac:dyDescent="0.25">
      <c r="A248">
        <f>MATCH(B248,E248,0)</f>
        <v>1</v>
      </c>
      <c r="B248" t="s">
        <v>264</v>
      </c>
      <c r="D248">
        <v>203</v>
      </c>
      <c r="E248" t="s">
        <v>264</v>
      </c>
      <c r="F248" t="s">
        <v>416</v>
      </c>
      <c r="G248">
        <v>0</v>
      </c>
      <c r="H248" t="s">
        <v>410</v>
      </c>
      <c r="I248">
        <v>103.2</v>
      </c>
      <c r="J248">
        <v>106.5</v>
      </c>
      <c r="K248">
        <v>0.41120000000000001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70.599999999999994</v>
      </c>
      <c r="AA248">
        <v>0</v>
      </c>
    </row>
    <row r="249" spans="1:27" x14ac:dyDescent="0.25">
      <c r="A249">
        <f>MATCH(B249,E249,0)</f>
        <v>1</v>
      </c>
      <c r="B249" t="s">
        <v>265</v>
      </c>
      <c r="D249">
        <v>147</v>
      </c>
      <c r="E249" t="s">
        <v>265</v>
      </c>
      <c r="F249" t="s">
        <v>417</v>
      </c>
      <c r="G249">
        <v>0</v>
      </c>
      <c r="H249" t="s">
        <v>410</v>
      </c>
      <c r="I249">
        <v>103</v>
      </c>
      <c r="J249">
        <v>101.6</v>
      </c>
      <c r="K249">
        <v>0.53949999999999998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69.900000000000006</v>
      </c>
      <c r="AA249">
        <v>0</v>
      </c>
    </row>
    <row r="250" spans="1:27" x14ac:dyDescent="0.25">
      <c r="A250">
        <f>MATCH(B250,E250,0)</f>
        <v>1</v>
      </c>
      <c r="B250" t="s">
        <v>266</v>
      </c>
      <c r="D250">
        <v>247</v>
      </c>
      <c r="E250" t="s">
        <v>266</v>
      </c>
      <c r="F250" t="s">
        <v>435</v>
      </c>
      <c r="G250">
        <v>0</v>
      </c>
      <c r="H250" t="s">
        <v>410</v>
      </c>
      <c r="I250">
        <v>101</v>
      </c>
      <c r="J250">
        <v>107.4</v>
      </c>
      <c r="K250">
        <v>0.33139999999999997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71</v>
      </c>
      <c r="AA250">
        <v>0</v>
      </c>
    </row>
    <row r="251" spans="1:27" x14ac:dyDescent="0.25">
      <c r="A251">
        <f>MATCH(B251,E251,0)</f>
        <v>1</v>
      </c>
      <c r="B251" t="s">
        <v>267</v>
      </c>
      <c r="D251">
        <v>300</v>
      </c>
      <c r="E251" t="s">
        <v>267</v>
      </c>
      <c r="F251" t="s">
        <v>432</v>
      </c>
      <c r="G251">
        <v>0</v>
      </c>
      <c r="H251" t="s">
        <v>410</v>
      </c>
      <c r="I251">
        <v>99.6</v>
      </c>
      <c r="J251">
        <v>110.9</v>
      </c>
      <c r="K251">
        <v>0.22450000000000001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70.3</v>
      </c>
      <c r="AA251">
        <v>0</v>
      </c>
    </row>
    <row r="252" spans="1:27" x14ac:dyDescent="0.25">
      <c r="A252">
        <f>MATCH(B252,E252,0)</f>
        <v>1</v>
      </c>
      <c r="B252" t="s">
        <v>268</v>
      </c>
      <c r="D252">
        <v>19</v>
      </c>
      <c r="E252" t="s">
        <v>268</v>
      </c>
      <c r="F252" t="s">
        <v>415</v>
      </c>
      <c r="G252">
        <v>0</v>
      </c>
      <c r="H252" t="s">
        <v>410</v>
      </c>
      <c r="I252">
        <v>111.9</v>
      </c>
      <c r="J252">
        <v>93.2</v>
      </c>
      <c r="K252">
        <v>0.89129999999999998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71</v>
      </c>
      <c r="AA252">
        <v>0</v>
      </c>
    </row>
    <row r="253" spans="1:27" x14ac:dyDescent="0.25">
      <c r="A253">
        <f>MATCH(B253,E253,0)</f>
        <v>1</v>
      </c>
      <c r="B253" t="s">
        <v>269</v>
      </c>
      <c r="D253">
        <v>313</v>
      </c>
      <c r="E253" t="s">
        <v>269</v>
      </c>
      <c r="F253" t="s">
        <v>433</v>
      </c>
      <c r="G253">
        <v>0</v>
      </c>
      <c r="H253" t="s">
        <v>410</v>
      </c>
      <c r="I253">
        <v>97</v>
      </c>
      <c r="J253">
        <v>109.1</v>
      </c>
      <c r="K253">
        <v>0.2051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70.099999999999994</v>
      </c>
      <c r="AA253">
        <v>0</v>
      </c>
    </row>
    <row r="254" spans="1:27" x14ac:dyDescent="0.25">
      <c r="A254">
        <f>MATCH(B254,E254,0)</f>
        <v>1</v>
      </c>
      <c r="B254" t="s">
        <v>270</v>
      </c>
      <c r="D254">
        <v>338</v>
      </c>
      <c r="E254" t="s">
        <v>270</v>
      </c>
      <c r="F254" t="s">
        <v>435</v>
      </c>
      <c r="G254">
        <v>0</v>
      </c>
      <c r="H254" t="s">
        <v>410</v>
      </c>
      <c r="I254">
        <v>95.4</v>
      </c>
      <c r="J254">
        <v>111</v>
      </c>
      <c r="K254">
        <v>0.14860000000000001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72.3</v>
      </c>
      <c r="AA254">
        <v>0</v>
      </c>
    </row>
    <row r="255" spans="1:27" x14ac:dyDescent="0.25">
      <c r="A255">
        <f>MATCH(B255,E255,0)</f>
        <v>1</v>
      </c>
      <c r="B255" t="s">
        <v>271</v>
      </c>
      <c r="D255">
        <v>355</v>
      </c>
      <c r="E255" t="s">
        <v>271</v>
      </c>
      <c r="F255" t="s">
        <v>440</v>
      </c>
      <c r="G255">
        <v>0</v>
      </c>
      <c r="H255" t="s">
        <v>410</v>
      </c>
      <c r="I255">
        <v>95.7</v>
      </c>
      <c r="J255">
        <v>113.4</v>
      </c>
      <c r="K255">
        <v>0.1255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68.900000000000006</v>
      </c>
      <c r="AA255">
        <v>0</v>
      </c>
    </row>
    <row r="256" spans="1:27" x14ac:dyDescent="0.25">
      <c r="A256">
        <f>MATCH(B256,E256,0)</f>
        <v>1</v>
      </c>
      <c r="B256" t="s">
        <v>272</v>
      </c>
      <c r="D256">
        <v>81</v>
      </c>
      <c r="E256" t="s">
        <v>272</v>
      </c>
      <c r="F256" t="s">
        <v>417</v>
      </c>
      <c r="G256">
        <v>0</v>
      </c>
      <c r="H256" t="s">
        <v>410</v>
      </c>
      <c r="I256">
        <v>108.4</v>
      </c>
      <c r="J256">
        <v>98.1</v>
      </c>
      <c r="K256">
        <v>0.75900000000000001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71.5</v>
      </c>
      <c r="AA256">
        <v>0</v>
      </c>
    </row>
    <row r="257" spans="1:27" x14ac:dyDescent="0.25">
      <c r="A257">
        <f>MATCH(B257,E257,0)</f>
        <v>1</v>
      </c>
      <c r="B257" t="s">
        <v>273</v>
      </c>
      <c r="D257">
        <v>109</v>
      </c>
      <c r="E257" t="s">
        <v>273</v>
      </c>
      <c r="F257" t="s">
        <v>417</v>
      </c>
      <c r="G257">
        <v>0</v>
      </c>
      <c r="H257" t="s">
        <v>410</v>
      </c>
      <c r="I257">
        <v>111.4</v>
      </c>
      <c r="J257">
        <v>105.4</v>
      </c>
      <c r="K257">
        <v>0.65449999999999997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71.7</v>
      </c>
      <c r="AA257">
        <v>0</v>
      </c>
    </row>
    <row r="258" spans="1:27" x14ac:dyDescent="0.25">
      <c r="A258">
        <f>MATCH(B258,E258,0)</f>
        <v>1</v>
      </c>
      <c r="B258" t="s">
        <v>274</v>
      </c>
      <c r="D258">
        <v>40</v>
      </c>
      <c r="E258" t="s">
        <v>274</v>
      </c>
      <c r="F258" t="s">
        <v>413</v>
      </c>
      <c r="G258">
        <v>0</v>
      </c>
      <c r="H258" t="s">
        <v>410</v>
      </c>
      <c r="I258">
        <v>110.6</v>
      </c>
      <c r="J258">
        <v>95.3</v>
      </c>
      <c r="K258">
        <v>0.84750000000000003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66.099999999999994</v>
      </c>
      <c r="AA258">
        <v>0</v>
      </c>
    </row>
    <row r="259" spans="1:27" x14ac:dyDescent="0.25">
      <c r="A259">
        <f>MATCH(B259,E259,0)</f>
        <v>1</v>
      </c>
      <c r="B259" t="s">
        <v>275</v>
      </c>
      <c r="D259">
        <v>200</v>
      </c>
      <c r="E259" t="s">
        <v>275</v>
      </c>
      <c r="F259" t="s">
        <v>435</v>
      </c>
      <c r="G259">
        <v>0</v>
      </c>
      <c r="H259" t="s">
        <v>410</v>
      </c>
      <c r="I259">
        <v>98.8</v>
      </c>
      <c r="J259">
        <v>101.6</v>
      </c>
      <c r="K259">
        <v>0.42009999999999997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69.900000000000006</v>
      </c>
      <c r="AA259">
        <v>0</v>
      </c>
    </row>
    <row r="260" spans="1:27" x14ac:dyDescent="0.25">
      <c r="A260">
        <f>MATCH(B260,E260,0)</f>
        <v>1</v>
      </c>
      <c r="B260" t="s">
        <v>276</v>
      </c>
      <c r="D260">
        <v>114</v>
      </c>
      <c r="E260" t="s">
        <v>276</v>
      </c>
      <c r="F260" t="s">
        <v>423</v>
      </c>
      <c r="G260">
        <v>0</v>
      </c>
      <c r="H260" t="s">
        <v>410</v>
      </c>
      <c r="I260">
        <v>105.9</v>
      </c>
      <c r="J260">
        <v>101.1</v>
      </c>
      <c r="K260">
        <v>0.6321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71.2</v>
      </c>
      <c r="AA260">
        <v>0</v>
      </c>
    </row>
    <row r="261" spans="1:27" x14ac:dyDescent="0.25">
      <c r="A261">
        <f>MATCH(B261,E261,0)</f>
        <v>1</v>
      </c>
      <c r="B261" t="s">
        <v>277</v>
      </c>
      <c r="D261">
        <v>124</v>
      </c>
      <c r="E261" t="s">
        <v>277</v>
      </c>
      <c r="F261" t="s">
        <v>430</v>
      </c>
      <c r="G261">
        <v>0</v>
      </c>
      <c r="H261" t="s">
        <v>410</v>
      </c>
      <c r="I261">
        <v>107.2</v>
      </c>
      <c r="J261">
        <v>103.5</v>
      </c>
      <c r="K261">
        <v>0.59889999999999999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75.400000000000006</v>
      </c>
      <c r="AA261">
        <v>0</v>
      </c>
    </row>
    <row r="262" spans="1:27" x14ac:dyDescent="0.25">
      <c r="A262">
        <f>MATCH(B262,E262,0)</f>
        <v>1</v>
      </c>
      <c r="B262" t="s">
        <v>278</v>
      </c>
      <c r="D262">
        <v>295</v>
      </c>
      <c r="E262" t="s">
        <v>278</v>
      </c>
      <c r="F262" t="s">
        <v>413</v>
      </c>
      <c r="G262">
        <v>0</v>
      </c>
      <c r="H262" t="s">
        <v>410</v>
      </c>
      <c r="I262">
        <v>97</v>
      </c>
      <c r="J262">
        <v>107.4</v>
      </c>
      <c r="K262">
        <v>0.23549999999999999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72.5</v>
      </c>
      <c r="AA262">
        <v>0</v>
      </c>
    </row>
    <row r="263" spans="1:27" x14ac:dyDescent="0.25">
      <c r="A263">
        <f>MATCH(B263,E263,0)</f>
        <v>1</v>
      </c>
      <c r="B263" t="s">
        <v>279</v>
      </c>
      <c r="D263">
        <v>77</v>
      </c>
      <c r="E263" t="s">
        <v>279</v>
      </c>
      <c r="F263" t="s">
        <v>419</v>
      </c>
      <c r="G263">
        <v>0</v>
      </c>
      <c r="H263" t="s">
        <v>410</v>
      </c>
      <c r="I263">
        <v>104.7</v>
      </c>
      <c r="J263">
        <v>94.5</v>
      </c>
      <c r="K263">
        <v>0.7661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69.400000000000006</v>
      </c>
      <c r="AA263">
        <v>0</v>
      </c>
    </row>
    <row r="264" spans="1:27" x14ac:dyDescent="0.25">
      <c r="A264">
        <f>MATCH(B264,E264,0)</f>
        <v>1</v>
      </c>
      <c r="B264" t="s">
        <v>280</v>
      </c>
      <c r="D264">
        <v>84</v>
      </c>
      <c r="E264" t="s">
        <v>280</v>
      </c>
      <c r="F264" t="s">
        <v>413</v>
      </c>
      <c r="G264">
        <v>0</v>
      </c>
      <c r="H264" t="s">
        <v>410</v>
      </c>
      <c r="I264">
        <v>108.1</v>
      </c>
      <c r="J264">
        <v>98.1</v>
      </c>
      <c r="K264">
        <v>0.75270000000000004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71</v>
      </c>
      <c r="AA264">
        <v>0</v>
      </c>
    </row>
    <row r="265" spans="1:27" x14ac:dyDescent="0.25">
      <c r="A265">
        <f>MATCH(B265,E265,0)</f>
        <v>1</v>
      </c>
      <c r="B265" t="s">
        <v>281</v>
      </c>
      <c r="D265">
        <v>187</v>
      </c>
      <c r="E265" t="s">
        <v>281</v>
      </c>
      <c r="F265" t="s">
        <v>419</v>
      </c>
      <c r="G265">
        <v>0</v>
      </c>
      <c r="H265" t="s">
        <v>410</v>
      </c>
      <c r="I265">
        <v>104.6</v>
      </c>
      <c r="J265">
        <v>106.6</v>
      </c>
      <c r="K265">
        <v>0.4451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69.099999999999994</v>
      </c>
      <c r="AA265">
        <v>0</v>
      </c>
    </row>
    <row r="266" spans="1:27" x14ac:dyDescent="0.25">
      <c r="A266">
        <f>MATCH(B266,E266,0)</f>
        <v>1</v>
      </c>
      <c r="B266" t="s">
        <v>282</v>
      </c>
      <c r="D266">
        <v>100</v>
      </c>
      <c r="E266" t="s">
        <v>282</v>
      </c>
      <c r="F266" t="s">
        <v>413</v>
      </c>
      <c r="G266">
        <v>0</v>
      </c>
      <c r="H266" t="s">
        <v>410</v>
      </c>
      <c r="I266">
        <v>109</v>
      </c>
      <c r="J266">
        <v>101.2</v>
      </c>
      <c r="K266">
        <v>0.70140000000000002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72.099999999999994</v>
      </c>
      <c r="AA266">
        <v>0</v>
      </c>
    </row>
    <row r="267" spans="1:27" x14ac:dyDescent="0.25">
      <c r="A267">
        <f>MATCH(B267,E267,0)</f>
        <v>1</v>
      </c>
      <c r="B267" t="s">
        <v>283</v>
      </c>
      <c r="D267">
        <v>137</v>
      </c>
      <c r="E267" t="s">
        <v>283</v>
      </c>
      <c r="F267" t="s">
        <v>418</v>
      </c>
      <c r="G267">
        <v>0</v>
      </c>
      <c r="H267" t="s">
        <v>410</v>
      </c>
      <c r="I267">
        <v>101.9</v>
      </c>
      <c r="J267">
        <v>99.4</v>
      </c>
      <c r="K267">
        <v>0.57169999999999999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70</v>
      </c>
      <c r="AA267">
        <v>0</v>
      </c>
    </row>
    <row r="268" spans="1:27" x14ac:dyDescent="0.25">
      <c r="A268">
        <f>MATCH(B268,E268,0)</f>
        <v>1</v>
      </c>
      <c r="B268" t="s">
        <v>284</v>
      </c>
      <c r="D268">
        <v>92</v>
      </c>
      <c r="E268" t="s">
        <v>284</v>
      </c>
      <c r="F268" t="s">
        <v>414</v>
      </c>
      <c r="G268">
        <v>0</v>
      </c>
      <c r="H268" t="s">
        <v>410</v>
      </c>
      <c r="I268">
        <v>104.8</v>
      </c>
      <c r="J268">
        <v>96.4</v>
      </c>
      <c r="K268">
        <v>0.72230000000000005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70</v>
      </c>
      <c r="AA268">
        <v>0</v>
      </c>
    </row>
    <row r="269" spans="1:27" x14ac:dyDescent="0.25">
      <c r="A269">
        <f>MATCH(B269,E269,0)</f>
        <v>1</v>
      </c>
      <c r="B269" t="s">
        <v>285</v>
      </c>
      <c r="D269">
        <v>349</v>
      </c>
      <c r="E269" t="s">
        <v>285</v>
      </c>
      <c r="F269" t="s">
        <v>435</v>
      </c>
      <c r="G269">
        <v>0</v>
      </c>
      <c r="H269" t="s">
        <v>410</v>
      </c>
      <c r="I269">
        <v>94.1</v>
      </c>
      <c r="J269">
        <v>110.1</v>
      </c>
      <c r="K269">
        <v>0.1411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70.7</v>
      </c>
      <c r="AA269">
        <v>0</v>
      </c>
    </row>
    <row r="270" spans="1:27" x14ac:dyDescent="0.25">
      <c r="A270">
        <f>MATCH(B270,E270,0)</f>
        <v>1</v>
      </c>
      <c r="B270" t="s">
        <v>286</v>
      </c>
      <c r="D270">
        <v>322</v>
      </c>
      <c r="E270" t="s">
        <v>286</v>
      </c>
      <c r="F270" t="s">
        <v>439</v>
      </c>
      <c r="G270">
        <v>0</v>
      </c>
      <c r="H270" t="s">
        <v>410</v>
      </c>
      <c r="I270">
        <v>95.1</v>
      </c>
      <c r="J270">
        <v>107.8</v>
      </c>
      <c r="K270">
        <v>0.19109999999999999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70.099999999999994</v>
      </c>
      <c r="AA270">
        <v>0</v>
      </c>
    </row>
    <row r="271" spans="1:27" x14ac:dyDescent="0.25">
      <c r="A271">
        <f>MATCH(B271,E271,0)</f>
        <v>1</v>
      </c>
      <c r="B271" t="s">
        <v>287</v>
      </c>
      <c r="D271">
        <v>57</v>
      </c>
      <c r="E271" t="s">
        <v>287</v>
      </c>
      <c r="F271" t="s">
        <v>411</v>
      </c>
      <c r="G271">
        <v>0</v>
      </c>
      <c r="H271" t="s">
        <v>410</v>
      </c>
      <c r="I271">
        <v>113.7</v>
      </c>
      <c r="J271">
        <v>100</v>
      </c>
      <c r="K271">
        <v>0.81479999999999997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72.400000000000006</v>
      </c>
      <c r="AA271">
        <v>0</v>
      </c>
    </row>
    <row r="272" spans="1:27" x14ac:dyDescent="0.25">
      <c r="A272">
        <f>MATCH(B272,E272,0)</f>
        <v>1</v>
      </c>
      <c r="B272" t="s">
        <v>288</v>
      </c>
      <c r="D272">
        <v>229</v>
      </c>
      <c r="E272" t="s">
        <v>288</v>
      </c>
      <c r="F272" t="s">
        <v>427</v>
      </c>
      <c r="G272">
        <v>0</v>
      </c>
      <c r="H272" t="s">
        <v>410</v>
      </c>
      <c r="I272">
        <v>101.5</v>
      </c>
      <c r="J272">
        <v>106.5</v>
      </c>
      <c r="K272">
        <v>0.36309999999999998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71.2</v>
      </c>
      <c r="AA272">
        <v>0</v>
      </c>
    </row>
    <row r="273" spans="1:27" x14ac:dyDescent="0.25">
      <c r="A273">
        <f>MATCH(B273,E273,0)</f>
        <v>1</v>
      </c>
      <c r="B273" t="s">
        <v>289</v>
      </c>
      <c r="D273">
        <v>55</v>
      </c>
      <c r="E273" t="s">
        <v>289</v>
      </c>
      <c r="F273" t="s">
        <v>412</v>
      </c>
      <c r="G273">
        <v>0</v>
      </c>
      <c r="H273" t="s">
        <v>410</v>
      </c>
      <c r="I273">
        <v>112</v>
      </c>
      <c r="J273">
        <v>98.1</v>
      </c>
      <c r="K273">
        <v>0.82030000000000003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69.400000000000006</v>
      </c>
      <c r="AA273">
        <v>0</v>
      </c>
    </row>
    <row r="274" spans="1:27" x14ac:dyDescent="0.25">
      <c r="A274">
        <f>MATCH(B274,E274,0)</f>
        <v>1</v>
      </c>
      <c r="B274" t="s">
        <v>290</v>
      </c>
      <c r="D274">
        <v>294</v>
      </c>
      <c r="E274" t="s">
        <v>290</v>
      </c>
      <c r="F274" t="s">
        <v>438</v>
      </c>
      <c r="G274">
        <v>0</v>
      </c>
      <c r="H274" t="s">
        <v>410</v>
      </c>
      <c r="I274">
        <v>98.3</v>
      </c>
      <c r="J274">
        <v>108.9</v>
      </c>
      <c r="K274">
        <v>0.23599999999999999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71.5</v>
      </c>
      <c r="AA274">
        <v>0</v>
      </c>
    </row>
    <row r="275" spans="1:27" x14ac:dyDescent="0.25">
      <c r="A275">
        <f>MATCH(B275,E275,0)</f>
        <v>1</v>
      </c>
      <c r="B275" t="s">
        <v>291</v>
      </c>
      <c r="D275">
        <v>243</v>
      </c>
      <c r="E275" t="s">
        <v>291</v>
      </c>
      <c r="F275" t="s">
        <v>434</v>
      </c>
      <c r="G275">
        <v>0</v>
      </c>
      <c r="H275" t="s">
        <v>410</v>
      </c>
      <c r="I275">
        <v>105.1</v>
      </c>
      <c r="J275">
        <v>111.3</v>
      </c>
      <c r="K275">
        <v>0.3412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71.5</v>
      </c>
      <c r="AA275">
        <v>0</v>
      </c>
    </row>
    <row r="276" spans="1:27" x14ac:dyDescent="0.25">
      <c r="A276">
        <f>MATCH(B276,E276,0)</f>
        <v>1</v>
      </c>
      <c r="B276" t="s">
        <v>292</v>
      </c>
      <c r="D276">
        <v>193</v>
      </c>
      <c r="E276" t="s">
        <v>292</v>
      </c>
      <c r="F276" t="s">
        <v>434</v>
      </c>
      <c r="G276">
        <v>0</v>
      </c>
      <c r="H276" t="s">
        <v>410</v>
      </c>
      <c r="I276">
        <v>102</v>
      </c>
      <c r="J276">
        <v>104.2</v>
      </c>
      <c r="K276">
        <v>0.43959999999999999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71</v>
      </c>
      <c r="AA276">
        <v>0</v>
      </c>
    </row>
    <row r="277" spans="1:27" x14ac:dyDescent="0.25">
      <c r="A277">
        <f>MATCH(B277,E277,0)</f>
        <v>1</v>
      </c>
      <c r="B277" t="s">
        <v>293</v>
      </c>
      <c r="D277">
        <v>107</v>
      </c>
      <c r="E277" t="s">
        <v>293</v>
      </c>
      <c r="F277" t="s">
        <v>416</v>
      </c>
      <c r="G277">
        <v>0</v>
      </c>
      <c r="H277" t="s">
        <v>410</v>
      </c>
      <c r="I277">
        <v>105.6</v>
      </c>
      <c r="J277">
        <v>99.2</v>
      </c>
      <c r="K277">
        <v>0.67249999999999999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71.2</v>
      </c>
      <c r="AA277">
        <v>0</v>
      </c>
    </row>
    <row r="278" spans="1:27" x14ac:dyDescent="0.25">
      <c r="A278">
        <f>MATCH(B278,E278,0)</f>
        <v>1</v>
      </c>
      <c r="B278" t="s">
        <v>294</v>
      </c>
      <c r="D278">
        <v>312</v>
      </c>
      <c r="E278" t="s">
        <v>294</v>
      </c>
      <c r="F278" t="s">
        <v>439</v>
      </c>
      <c r="G278">
        <v>0</v>
      </c>
      <c r="H278" t="s">
        <v>410</v>
      </c>
      <c r="I278">
        <v>96.5</v>
      </c>
      <c r="J278">
        <v>108.5</v>
      </c>
      <c r="K278">
        <v>0.20619999999999999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72.3</v>
      </c>
      <c r="AA278">
        <v>0</v>
      </c>
    </row>
    <row r="279" spans="1:27" x14ac:dyDescent="0.25">
      <c r="A279">
        <f>MATCH(B279,E279,0)</f>
        <v>1</v>
      </c>
      <c r="B279" t="s">
        <v>295</v>
      </c>
      <c r="D279">
        <v>288</v>
      </c>
      <c r="E279" t="s">
        <v>295</v>
      </c>
      <c r="F279" t="s">
        <v>420</v>
      </c>
      <c r="G279">
        <v>0</v>
      </c>
      <c r="H279" t="s">
        <v>410</v>
      </c>
      <c r="I279">
        <v>99.4</v>
      </c>
      <c r="J279">
        <v>108.7</v>
      </c>
      <c r="K279">
        <v>0.26229999999999998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68.2</v>
      </c>
      <c r="AA279">
        <v>0</v>
      </c>
    </row>
    <row r="280" spans="1:27" x14ac:dyDescent="0.25">
      <c r="A280">
        <f>MATCH(B280,E280,0)</f>
        <v>1</v>
      </c>
      <c r="B280" t="s">
        <v>296</v>
      </c>
      <c r="D280">
        <v>209</v>
      </c>
      <c r="E280" t="s">
        <v>296</v>
      </c>
      <c r="F280" t="s">
        <v>437</v>
      </c>
      <c r="G280">
        <v>0</v>
      </c>
      <c r="H280" t="s">
        <v>410</v>
      </c>
      <c r="I280">
        <v>98.5</v>
      </c>
      <c r="J280">
        <v>102.3</v>
      </c>
      <c r="K280">
        <v>0.3916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71.2</v>
      </c>
      <c r="AA280">
        <v>0</v>
      </c>
    </row>
    <row r="281" spans="1:27" x14ac:dyDescent="0.25">
      <c r="A281">
        <f>MATCH(B281,E281,0)</f>
        <v>1</v>
      </c>
      <c r="B281" t="s">
        <v>297</v>
      </c>
      <c r="D281">
        <v>134</v>
      </c>
      <c r="E281" t="s">
        <v>297</v>
      </c>
      <c r="F281" t="s">
        <v>422</v>
      </c>
      <c r="G281">
        <v>0</v>
      </c>
      <c r="H281" t="s">
        <v>410</v>
      </c>
      <c r="I281">
        <v>102.6</v>
      </c>
      <c r="J281">
        <v>100</v>
      </c>
      <c r="K281">
        <v>0.57469999999999999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70.2</v>
      </c>
      <c r="AA281">
        <v>0</v>
      </c>
    </row>
    <row r="282" spans="1:27" x14ac:dyDescent="0.25">
      <c r="A282">
        <f>MATCH(B282,E282,0)</f>
        <v>1</v>
      </c>
      <c r="B282" t="s">
        <v>298</v>
      </c>
      <c r="D282">
        <v>308</v>
      </c>
      <c r="E282" t="s">
        <v>298</v>
      </c>
      <c r="F282" t="s">
        <v>439</v>
      </c>
      <c r="G282">
        <v>0</v>
      </c>
      <c r="H282" t="s">
        <v>410</v>
      </c>
      <c r="I282">
        <v>97</v>
      </c>
      <c r="J282">
        <v>108.5</v>
      </c>
      <c r="K282">
        <v>0.21540000000000001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72.099999999999994</v>
      </c>
      <c r="AA282">
        <v>0</v>
      </c>
    </row>
    <row r="283" spans="1:27" x14ac:dyDescent="0.25">
      <c r="A283">
        <f>MATCH(B283,E283,0)</f>
        <v>1</v>
      </c>
      <c r="B283" t="s">
        <v>299</v>
      </c>
      <c r="D283">
        <v>222</v>
      </c>
      <c r="E283" t="s">
        <v>299</v>
      </c>
      <c r="F283" t="s">
        <v>427</v>
      </c>
      <c r="G283">
        <v>0</v>
      </c>
      <c r="H283" t="s">
        <v>410</v>
      </c>
      <c r="I283">
        <v>102.3</v>
      </c>
      <c r="J283">
        <v>107.1</v>
      </c>
      <c r="K283">
        <v>0.37009999999999998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71</v>
      </c>
      <c r="AA283">
        <v>0</v>
      </c>
    </row>
    <row r="284" spans="1:27" x14ac:dyDescent="0.25">
      <c r="A284">
        <f>MATCH(B284,E284,0)</f>
        <v>1</v>
      </c>
      <c r="B284" t="s">
        <v>300</v>
      </c>
      <c r="D284">
        <v>254</v>
      </c>
      <c r="E284" t="s">
        <v>300</v>
      </c>
      <c r="F284" t="s">
        <v>418</v>
      </c>
      <c r="G284">
        <v>0</v>
      </c>
      <c r="H284" t="s">
        <v>410</v>
      </c>
      <c r="I284">
        <v>100.2</v>
      </c>
      <c r="J284">
        <v>107.1</v>
      </c>
      <c r="K284">
        <v>0.31790000000000002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71.900000000000006</v>
      </c>
      <c r="AA284">
        <v>0</v>
      </c>
    </row>
    <row r="285" spans="1:27" x14ac:dyDescent="0.25">
      <c r="A285">
        <f>MATCH(B285,E285,0)</f>
        <v>1</v>
      </c>
      <c r="B285" t="s">
        <v>301</v>
      </c>
      <c r="D285">
        <v>135</v>
      </c>
      <c r="E285" t="s">
        <v>301</v>
      </c>
      <c r="F285" t="s">
        <v>417</v>
      </c>
      <c r="G285">
        <v>0</v>
      </c>
      <c r="H285" t="s">
        <v>410</v>
      </c>
      <c r="I285">
        <v>104.6</v>
      </c>
      <c r="J285">
        <v>102</v>
      </c>
      <c r="K285">
        <v>0.57240000000000002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68.900000000000006</v>
      </c>
      <c r="AA285">
        <v>0</v>
      </c>
    </row>
    <row r="286" spans="1:27" x14ac:dyDescent="0.25">
      <c r="A286">
        <f>MATCH(B286,E286,0)</f>
        <v>1</v>
      </c>
      <c r="B286" t="s">
        <v>302</v>
      </c>
      <c r="D286">
        <v>16</v>
      </c>
      <c r="E286" t="s">
        <v>302</v>
      </c>
      <c r="F286" t="s">
        <v>414</v>
      </c>
      <c r="G286">
        <v>0</v>
      </c>
      <c r="H286" t="s">
        <v>410</v>
      </c>
      <c r="I286">
        <v>113.9</v>
      </c>
      <c r="J286">
        <v>94.2</v>
      </c>
      <c r="K286">
        <v>0.89939999999999998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71.900000000000006</v>
      </c>
      <c r="AA286">
        <v>0</v>
      </c>
    </row>
    <row r="287" spans="1:27" x14ac:dyDescent="0.25">
      <c r="A287">
        <f>MATCH(B287,E287,0)</f>
        <v>1</v>
      </c>
      <c r="B287" t="s">
        <v>303</v>
      </c>
      <c r="D287">
        <v>176</v>
      </c>
      <c r="E287" t="s">
        <v>303</v>
      </c>
      <c r="F287" t="s">
        <v>434</v>
      </c>
      <c r="G287">
        <v>0</v>
      </c>
      <c r="H287" t="s">
        <v>410</v>
      </c>
      <c r="I287">
        <v>105</v>
      </c>
      <c r="J287">
        <v>106.1</v>
      </c>
      <c r="K287">
        <v>0.47020000000000001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66.599999999999994</v>
      </c>
      <c r="AA287">
        <v>0</v>
      </c>
    </row>
    <row r="288" spans="1:27" x14ac:dyDescent="0.25">
      <c r="A288">
        <f>MATCH(B288,E288,0)</f>
        <v>1</v>
      </c>
      <c r="B288" t="s">
        <v>304</v>
      </c>
      <c r="D288">
        <v>98</v>
      </c>
      <c r="E288" t="s">
        <v>304</v>
      </c>
      <c r="F288" t="s">
        <v>411</v>
      </c>
      <c r="G288">
        <v>0</v>
      </c>
      <c r="H288" t="s">
        <v>410</v>
      </c>
      <c r="I288">
        <v>108.6</v>
      </c>
      <c r="J288">
        <v>100.7</v>
      </c>
      <c r="K288">
        <v>0.70350000000000001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70.400000000000006</v>
      </c>
      <c r="AA288">
        <v>0</v>
      </c>
    </row>
    <row r="289" spans="1:27" x14ac:dyDescent="0.25">
      <c r="A289">
        <f>MATCH(B289,E289,0)</f>
        <v>1</v>
      </c>
      <c r="B289" t="s">
        <v>305</v>
      </c>
      <c r="D289">
        <v>143</v>
      </c>
      <c r="E289" t="s">
        <v>305</v>
      </c>
      <c r="F289" t="s">
        <v>420</v>
      </c>
      <c r="G289">
        <v>0</v>
      </c>
      <c r="H289" t="s">
        <v>410</v>
      </c>
      <c r="I289">
        <v>103.9</v>
      </c>
      <c r="J289">
        <v>102</v>
      </c>
      <c r="K289">
        <v>0.55200000000000005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72.3</v>
      </c>
      <c r="AA289">
        <v>0</v>
      </c>
    </row>
    <row r="290" spans="1:27" x14ac:dyDescent="0.25">
      <c r="A290">
        <f>MATCH(B290,E290,0)</f>
        <v>1</v>
      </c>
      <c r="B290" t="s">
        <v>306</v>
      </c>
      <c r="D290">
        <v>330</v>
      </c>
      <c r="E290" t="s">
        <v>306</v>
      </c>
      <c r="F290" t="s">
        <v>431</v>
      </c>
      <c r="G290">
        <v>0</v>
      </c>
      <c r="H290" t="s">
        <v>410</v>
      </c>
      <c r="I290">
        <v>96.5</v>
      </c>
      <c r="J290">
        <v>110.4</v>
      </c>
      <c r="K290">
        <v>0.17419999999999999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69.5</v>
      </c>
      <c r="AA290">
        <v>0</v>
      </c>
    </row>
    <row r="291" spans="1:27" x14ac:dyDescent="0.25">
      <c r="A291">
        <f>MATCH(B291,E291,0)</f>
        <v>1</v>
      </c>
      <c r="B291" t="s">
        <v>307</v>
      </c>
      <c r="D291">
        <v>345</v>
      </c>
      <c r="E291" t="s">
        <v>307</v>
      </c>
      <c r="F291" t="s">
        <v>440</v>
      </c>
      <c r="G291">
        <v>0</v>
      </c>
      <c r="H291" t="s">
        <v>410</v>
      </c>
      <c r="I291">
        <v>95.4</v>
      </c>
      <c r="J291">
        <v>111.4</v>
      </c>
      <c r="K291">
        <v>0.14380000000000001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71.3</v>
      </c>
      <c r="AA291">
        <v>0</v>
      </c>
    </row>
    <row r="292" spans="1:27" x14ac:dyDescent="0.25">
      <c r="A292">
        <f>MATCH(B292,E292,0)</f>
        <v>1</v>
      </c>
      <c r="B292" t="s">
        <v>308</v>
      </c>
      <c r="D292">
        <v>286</v>
      </c>
      <c r="E292" t="s">
        <v>308</v>
      </c>
      <c r="F292" t="s">
        <v>428</v>
      </c>
      <c r="G292">
        <v>0</v>
      </c>
      <c r="H292" t="s">
        <v>410</v>
      </c>
      <c r="I292">
        <v>98.4</v>
      </c>
      <c r="J292">
        <v>107.4</v>
      </c>
      <c r="K292">
        <v>0.26869999999999999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70.599999999999994</v>
      </c>
      <c r="AA292">
        <v>0</v>
      </c>
    </row>
    <row r="293" spans="1:27" x14ac:dyDescent="0.25">
      <c r="A293">
        <f>MATCH(B293,E293,0)</f>
        <v>1</v>
      </c>
      <c r="B293" t="s">
        <v>309</v>
      </c>
      <c r="D293">
        <v>72</v>
      </c>
      <c r="E293" t="s">
        <v>309</v>
      </c>
      <c r="F293" t="s">
        <v>411</v>
      </c>
      <c r="G293">
        <v>0</v>
      </c>
      <c r="H293" t="s">
        <v>410</v>
      </c>
      <c r="I293">
        <v>111.6</v>
      </c>
      <c r="J293">
        <v>100</v>
      </c>
      <c r="K293">
        <v>0.77849999999999997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72.099999999999994</v>
      </c>
      <c r="AA293">
        <v>0</v>
      </c>
    </row>
    <row r="294" spans="1:27" x14ac:dyDescent="0.25">
      <c r="A294">
        <f>MATCH(B294,E294,0)</f>
        <v>1</v>
      </c>
      <c r="B294" t="s">
        <v>310</v>
      </c>
      <c r="D294">
        <v>278</v>
      </c>
      <c r="E294" t="s">
        <v>310</v>
      </c>
      <c r="F294" t="s">
        <v>418</v>
      </c>
      <c r="G294">
        <v>0</v>
      </c>
      <c r="H294" t="s">
        <v>410</v>
      </c>
      <c r="I294">
        <v>97.8</v>
      </c>
      <c r="J294">
        <v>106.2</v>
      </c>
      <c r="K294">
        <v>0.27950000000000003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69.8</v>
      </c>
      <c r="AA294">
        <v>0</v>
      </c>
    </row>
    <row r="295" spans="1:27" x14ac:dyDescent="0.25">
      <c r="A295">
        <f>MATCH(B295,E295,0)</f>
        <v>1</v>
      </c>
      <c r="B295" t="s">
        <v>311</v>
      </c>
      <c r="D295">
        <v>49</v>
      </c>
      <c r="E295" t="s">
        <v>311</v>
      </c>
      <c r="F295" t="s">
        <v>409</v>
      </c>
      <c r="G295">
        <v>0</v>
      </c>
      <c r="H295" t="s">
        <v>410</v>
      </c>
      <c r="I295">
        <v>110.6</v>
      </c>
      <c r="J295">
        <v>96</v>
      </c>
      <c r="K295">
        <v>0.83589999999999998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72.900000000000006</v>
      </c>
      <c r="AA295">
        <v>0</v>
      </c>
    </row>
    <row r="296" spans="1:27" x14ac:dyDescent="0.25">
      <c r="A296">
        <f>MATCH(B296,E296,0)</f>
        <v>1</v>
      </c>
      <c r="B296" t="s">
        <v>312</v>
      </c>
      <c r="D296">
        <v>139</v>
      </c>
      <c r="E296" t="s">
        <v>312</v>
      </c>
      <c r="F296" t="s">
        <v>416</v>
      </c>
      <c r="G296">
        <v>0</v>
      </c>
      <c r="H296" t="s">
        <v>410</v>
      </c>
      <c r="I296">
        <v>107.1</v>
      </c>
      <c r="J296">
        <v>104.6</v>
      </c>
      <c r="K296">
        <v>0.56920000000000004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70.900000000000006</v>
      </c>
      <c r="AA296">
        <v>0</v>
      </c>
    </row>
    <row r="297" spans="1:27" x14ac:dyDescent="0.25">
      <c r="A297">
        <f>MATCH(B297,E297,0)</f>
        <v>1</v>
      </c>
      <c r="B297" t="s">
        <v>313</v>
      </c>
      <c r="D297">
        <v>6</v>
      </c>
      <c r="E297" t="s">
        <v>313</v>
      </c>
      <c r="F297" t="s">
        <v>412</v>
      </c>
      <c r="G297">
        <v>0</v>
      </c>
      <c r="H297" t="s">
        <v>410</v>
      </c>
      <c r="I297">
        <v>113.2</v>
      </c>
      <c r="J297">
        <v>91.3</v>
      </c>
      <c r="K297">
        <v>0.92200000000000004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72.099999999999994</v>
      </c>
      <c r="AA297">
        <v>0</v>
      </c>
    </row>
    <row r="298" spans="1:27" x14ac:dyDescent="0.25">
      <c r="A298">
        <f>MATCH(B298,E298,0)</f>
        <v>1</v>
      </c>
      <c r="B298" t="s">
        <v>314</v>
      </c>
      <c r="D298">
        <v>343</v>
      </c>
      <c r="E298" t="s">
        <v>314</v>
      </c>
      <c r="F298" t="s">
        <v>439</v>
      </c>
      <c r="G298">
        <v>0</v>
      </c>
      <c r="H298" t="s">
        <v>410</v>
      </c>
      <c r="I298">
        <v>93.1</v>
      </c>
      <c r="J298">
        <v>108.6</v>
      </c>
      <c r="K298">
        <v>0.14580000000000001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72.7</v>
      </c>
      <c r="AA298">
        <v>0</v>
      </c>
    </row>
    <row r="299" spans="1:27" x14ac:dyDescent="0.25">
      <c r="A299">
        <f>MATCH(B299,E299,0)</f>
        <v>1</v>
      </c>
      <c r="B299" t="s">
        <v>315</v>
      </c>
      <c r="D299">
        <v>298</v>
      </c>
      <c r="E299" t="s">
        <v>315</v>
      </c>
      <c r="F299" t="s">
        <v>439</v>
      </c>
      <c r="G299">
        <v>0</v>
      </c>
      <c r="H299" t="s">
        <v>410</v>
      </c>
      <c r="I299">
        <v>97.8</v>
      </c>
      <c r="J299">
        <v>108.8</v>
      </c>
      <c r="K299">
        <v>0.22670000000000001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71.400000000000006</v>
      </c>
      <c r="AA299">
        <v>0</v>
      </c>
    </row>
    <row r="300" spans="1:27" x14ac:dyDescent="0.25">
      <c r="A300">
        <f>MATCH(B300,E300,0)</f>
        <v>1</v>
      </c>
      <c r="B300" t="s">
        <v>316</v>
      </c>
      <c r="D300">
        <v>329</v>
      </c>
      <c r="E300" t="s">
        <v>316</v>
      </c>
      <c r="F300" t="s">
        <v>439</v>
      </c>
      <c r="G300">
        <v>0</v>
      </c>
      <c r="H300" t="s">
        <v>410</v>
      </c>
      <c r="I300">
        <v>96</v>
      </c>
      <c r="J300">
        <v>109.7</v>
      </c>
      <c r="K300">
        <v>0.17730000000000001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69.099999999999994</v>
      </c>
      <c r="AA300">
        <v>0</v>
      </c>
    </row>
    <row r="301" spans="1:27" x14ac:dyDescent="0.25">
      <c r="A301">
        <f>MATCH(B301,E301,0)</f>
        <v>1</v>
      </c>
      <c r="B301" t="s">
        <v>317</v>
      </c>
      <c r="D301">
        <v>11</v>
      </c>
      <c r="E301" t="s">
        <v>317</v>
      </c>
      <c r="F301" t="s">
        <v>412</v>
      </c>
      <c r="G301">
        <v>0</v>
      </c>
      <c r="H301" t="s">
        <v>410</v>
      </c>
      <c r="I301">
        <v>115.6</v>
      </c>
      <c r="J301">
        <v>94.8</v>
      </c>
      <c r="K301">
        <v>0.90739999999999998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70.900000000000006</v>
      </c>
      <c r="AA301">
        <v>0</v>
      </c>
    </row>
    <row r="302" spans="1:27" x14ac:dyDescent="0.25">
      <c r="A302">
        <f>MATCH(B302,E302,0)</f>
        <v>1</v>
      </c>
      <c r="B302" t="s">
        <v>318</v>
      </c>
      <c r="D302">
        <v>12</v>
      </c>
      <c r="E302" t="s">
        <v>318</v>
      </c>
      <c r="F302" t="s">
        <v>412</v>
      </c>
      <c r="G302">
        <v>0</v>
      </c>
      <c r="H302" t="s">
        <v>410</v>
      </c>
      <c r="I302">
        <v>116.1</v>
      </c>
      <c r="J302">
        <v>95.4</v>
      </c>
      <c r="K302">
        <v>0.90569999999999995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69.400000000000006</v>
      </c>
      <c r="AA302">
        <v>0</v>
      </c>
    </row>
    <row r="303" spans="1:27" x14ac:dyDescent="0.25">
      <c r="A303">
        <f>MATCH(B303,E303,0)</f>
        <v>1</v>
      </c>
      <c r="B303" t="s">
        <v>319</v>
      </c>
      <c r="D303">
        <v>357</v>
      </c>
      <c r="E303" t="s">
        <v>319</v>
      </c>
      <c r="F303" t="s">
        <v>420</v>
      </c>
      <c r="G303">
        <v>0</v>
      </c>
      <c r="H303" t="s">
        <v>410</v>
      </c>
      <c r="I303">
        <v>91.8</v>
      </c>
      <c r="J303">
        <v>109.7</v>
      </c>
      <c r="K303">
        <v>0.11409999999999999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69.5</v>
      </c>
      <c r="AA303">
        <v>0</v>
      </c>
    </row>
    <row r="304" spans="1:27" x14ac:dyDescent="0.25">
      <c r="A304">
        <f>MATCH(B304,E304,0)</f>
        <v>1</v>
      </c>
      <c r="B304" t="s">
        <v>320</v>
      </c>
      <c r="D304">
        <v>166</v>
      </c>
      <c r="E304" t="s">
        <v>320</v>
      </c>
      <c r="F304" t="s">
        <v>420</v>
      </c>
      <c r="G304">
        <v>0</v>
      </c>
      <c r="H304" t="s">
        <v>410</v>
      </c>
      <c r="I304">
        <v>102.6</v>
      </c>
      <c r="J304">
        <v>102.8</v>
      </c>
      <c r="K304">
        <v>0.49170000000000003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71.5</v>
      </c>
      <c r="AA304">
        <v>0</v>
      </c>
    </row>
    <row r="305" spans="1:27" x14ac:dyDescent="0.25">
      <c r="A305">
        <f>MATCH(B305,E305,0)</f>
        <v>1</v>
      </c>
      <c r="B305" t="s">
        <v>321</v>
      </c>
      <c r="D305">
        <v>238</v>
      </c>
      <c r="E305" t="s">
        <v>321</v>
      </c>
      <c r="F305" t="s">
        <v>437</v>
      </c>
      <c r="G305">
        <v>0</v>
      </c>
      <c r="H305" t="s">
        <v>410</v>
      </c>
      <c r="I305">
        <v>99.7</v>
      </c>
      <c r="J305">
        <v>105.1</v>
      </c>
      <c r="K305">
        <v>0.35210000000000002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70.900000000000006</v>
      </c>
      <c r="AA305">
        <v>0</v>
      </c>
    </row>
    <row r="306" spans="1:27" x14ac:dyDescent="0.25">
      <c r="A306">
        <f>MATCH(B306,E306,0)</f>
        <v>1</v>
      </c>
      <c r="B306" t="s">
        <v>322</v>
      </c>
      <c r="D306">
        <v>181</v>
      </c>
      <c r="E306" t="s">
        <v>322</v>
      </c>
      <c r="F306" t="s">
        <v>427</v>
      </c>
      <c r="G306">
        <v>0</v>
      </c>
      <c r="H306" t="s">
        <v>410</v>
      </c>
      <c r="I306">
        <v>102.2</v>
      </c>
      <c r="J306">
        <v>103.6</v>
      </c>
      <c r="K306">
        <v>0.46039999999999998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69.7</v>
      </c>
      <c r="AA306">
        <v>0</v>
      </c>
    </row>
    <row r="307" spans="1:27" x14ac:dyDescent="0.25">
      <c r="A307">
        <f>MATCH(B307,E307,0)</f>
        <v>1</v>
      </c>
      <c r="B307" t="s">
        <v>323</v>
      </c>
      <c r="D307">
        <v>20</v>
      </c>
      <c r="E307" t="s">
        <v>323</v>
      </c>
      <c r="F307" t="s">
        <v>409</v>
      </c>
      <c r="G307">
        <v>0</v>
      </c>
      <c r="H307" t="s">
        <v>410</v>
      </c>
      <c r="I307">
        <v>115.9</v>
      </c>
      <c r="J307">
        <v>96.6</v>
      </c>
      <c r="K307">
        <v>0.88970000000000005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70.3</v>
      </c>
      <c r="AA307">
        <v>0</v>
      </c>
    </row>
    <row r="308" spans="1:27" x14ac:dyDescent="0.25">
      <c r="A308">
        <f>MATCH(B308,E308,0)</f>
        <v>1</v>
      </c>
      <c r="B308" t="s">
        <v>324</v>
      </c>
      <c r="D308">
        <v>340</v>
      </c>
      <c r="E308" t="s">
        <v>324</v>
      </c>
      <c r="F308" t="s">
        <v>430</v>
      </c>
      <c r="G308">
        <v>0</v>
      </c>
      <c r="H308" t="s">
        <v>410</v>
      </c>
      <c r="I308">
        <v>94.4</v>
      </c>
      <c r="J308">
        <v>110</v>
      </c>
      <c r="K308">
        <v>0.14699999999999999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70</v>
      </c>
      <c r="AA308">
        <v>0</v>
      </c>
    </row>
    <row r="309" spans="1:27" x14ac:dyDescent="0.25">
      <c r="A309">
        <f>MATCH(B309,E309,0)</f>
        <v>1</v>
      </c>
      <c r="B309" t="s">
        <v>325</v>
      </c>
      <c r="D309">
        <v>179</v>
      </c>
      <c r="E309" t="s">
        <v>325</v>
      </c>
      <c r="F309" t="s">
        <v>429</v>
      </c>
      <c r="G309">
        <v>0</v>
      </c>
      <c r="H309" t="s">
        <v>410</v>
      </c>
      <c r="I309">
        <v>105.9</v>
      </c>
      <c r="J309">
        <v>107.3</v>
      </c>
      <c r="K309">
        <v>0.46429999999999999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72.3</v>
      </c>
      <c r="AA309">
        <v>0</v>
      </c>
    </row>
    <row r="310" spans="1:27" x14ac:dyDescent="0.25">
      <c r="A310">
        <f>MATCH(B310,E310,0)</f>
        <v>1</v>
      </c>
      <c r="B310" t="s">
        <v>326</v>
      </c>
      <c r="D310">
        <v>116</v>
      </c>
      <c r="E310" t="s">
        <v>326</v>
      </c>
      <c r="F310" t="s">
        <v>428</v>
      </c>
      <c r="G310">
        <v>0</v>
      </c>
      <c r="H310" t="s">
        <v>410</v>
      </c>
      <c r="I310">
        <v>106.2</v>
      </c>
      <c r="J310">
        <v>101.5</v>
      </c>
      <c r="K310">
        <v>0.62590000000000001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65.900000000000006</v>
      </c>
      <c r="AA310">
        <v>0</v>
      </c>
    </row>
    <row r="311" spans="1:27" x14ac:dyDescent="0.25">
      <c r="A311">
        <f>MATCH(B311,E311,0)</f>
        <v>1</v>
      </c>
      <c r="B311" t="s">
        <v>327</v>
      </c>
      <c r="D311">
        <v>115</v>
      </c>
      <c r="E311" t="s">
        <v>327</v>
      </c>
      <c r="F311" t="s">
        <v>427</v>
      </c>
      <c r="G311">
        <v>0</v>
      </c>
      <c r="H311" t="s">
        <v>410</v>
      </c>
      <c r="I311">
        <v>105.2</v>
      </c>
      <c r="J311">
        <v>100.4</v>
      </c>
      <c r="K311">
        <v>0.63070000000000004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72.599999999999994</v>
      </c>
      <c r="AA311">
        <v>0</v>
      </c>
    </row>
    <row r="312" spans="1:27" x14ac:dyDescent="0.25">
      <c r="A312">
        <f>MATCH(B312,E312,0)</f>
        <v>1</v>
      </c>
      <c r="B312" t="s">
        <v>328</v>
      </c>
      <c r="D312">
        <v>182</v>
      </c>
      <c r="E312" t="s">
        <v>328</v>
      </c>
      <c r="F312" t="s">
        <v>416</v>
      </c>
      <c r="G312">
        <v>0</v>
      </c>
      <c r="H312" t="s">
        <v>410</v>
      </c>
      <c r="I312">
        <v>102.8</v>
      </c>
      <c r="J312">
        <v>104.2</v>
      </c>
      <c r="K312">
        <v>0.45910000000000001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75.5</v>
      </c>
      <c r="AA312">
        <v>0</v>
      </c>
    </row>
    <row r="313" spans="1:27" x14ac:dyDescent="0.25">
      <c r="A313">
        <f>MATCH(B313,E313,0)</f>
        <v>1</v>
      </c>
      <c r="B313" t="s">
        <v>329</v>
      </c>
      <c r="D313">
        <v>133</v>
      </c>
      <c r="E313" t="s">
        <v>329</v>
      </c>
      <c r="F313" t="s">
        <v>416</v>
      </c>
      <c r="G313">
        <v>0</v>
      </c>
      <c r="H313" t="s">
        <v>410</v>
      </c>
      <c r="I313">
        <v>106.6</v>
      </c>
      <c r="J313">
        <v>103.5</v>
      </c>
      <c r="K313">
        <v>0.58199999999999996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72.099999999999994</v>
      </c>
      <c r="AA313">
        <v>0</v>
      </c>
    </row>
    <row r="314" spans="1:27" x14ac:dyDescent="0.25">
      <c r="A314">
        <f>MATCH(B314,E314,0)</f>
        <v>1</v>
      </c>
      <c r="B314" t="s">
        <v>330</v>
      </c>
      <c r="D314">
        <v>82</v>
      </c>
      <c r="E314" t="s">
        <v>330</v>
      </c>
      <c r="F314" t="s">
        <v>416</v>
      </c>
      <c r="G314">
        <v>0</v>
      </c>
      <c r="H314" t="s">
        <v>410</v>
      </c>
      <c r="I314">
        <v>113.4</v>
      </c>
      <c r="J314">
        <v>102.7</v>
      </c>
      <c r="K314">
        <v>0.75590000000000002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70.8</v>
      </c>
      <c r="AA314">
        <v>0</v>
      </c>
    </row>
    <row r="315" spans="1:27" x14ac:dyDescent="0.25">
      <c r="A315">
        <f>MATCH(B315,E315,0)</f>
        <v>1</v>
      </c>
      <c r="B315" t="s">
        <v>331</v>
      </c>
      <c r="D315">
        <v>186</v>
      </c>
      <c r="E315" t="s">
        <v>331</v>
      </c>
      <c r="F315" t="s">
        <v>421</v>
      </c>
      <c r="G315">
        <v>0</v>
      </c>
      <c r="H315" t="s">
        <v>410</v>
      </c>
      <c r="I315">
        <v>99.2</v>
      </c>
      <c r="J315">
        <v>100.9</v>
      </c>
      <c r="K315">
        <v>0.45179999999999998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70.400000000000006</v>
      </c>
      <c r="AA315">
        <v>0</v>
      </c>
    </row>
    <row r="316" spans="1:27" x14ac:dyDescent="0.25">
      <c r="A316">
        <f>MATCH(B316,E316,0)</f>
        <v>1</v>
      </c>
      <c r="B316" t="s">
        <v>332</v>
      </c>
      <c r="D316">
        <v>90</v>
      </c>
      <c r="E316" t="s">
        <v>332</v>
      </c>
      <c r="F316" t="s">
        <v>421</v>
      </c>
      <c r="G316">
        <v>0</v>
      </c>
      <c r="H316" t="s">
        <v>410</v>
      </c>
      <c r="I316">
        <v>107.2</v>
      </c>
      <c r="J316">
        <v>98.4</v>
      </c>
      <c r="K316">
        <v>0.72729999999999995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71.5</v>
      </c>
      <c r="AA316">
        <v>0</v>
      </c>
    </row>
    <row r="317" spans="1:27" x14ac:dyDescent="0.25">
      <c r="A317">
        <f>MATCH(B317,E317,0)</f>
        <v>1</v>
      </c>
      <c r="B317" t="s">
        <v>333</v>
      </c>
      <c r="D317">
        <v>170</v>
      </c>
      <c r="E317" t="s">
        <v>333</v>
      </c>
      <c r="F317" t="s">
        <v>421</v>
      </c>
      <c r="G317">
        <v>0</v>
      </c>
      <c r="H317" t="s">
        <v>410</v>
      </c>
      <c r="I317">
        <v>104.7</v>
      </c>
      <c r="J317">
        <v>105.2</v>
      </c>
      <c r="K317">
        <v>0.48509999999999998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70.099999999999994</v>
      </c>
      <c r="AA317">
        <v>0</v>
      </c>
    </row>
    <row r="318" spans="1:27" x14ac:dyDescent="0.25">
      <c r="A318">
        <f>MATCH(B318,E318,0)</f>
        <v>1</v>
      </c>
      <c r="B318" t="s">
        <v>334</v>
      </c>
      <c r="D318">
        <v>148</v>
      </c>
      <c r="E318" t="s">
        <v>334</v>
      </c>
      <c r="F318" t="s">
        <v>421</v>
      </c>
      <c r="G318">
        <v>0</v>
      </c>
      <c r="H318" t="s">
        <v>410</v>
      </c>
      <c r="I318">
        <v>105.4</v>
      </c>
      <c r="J318">
        <v>104.1</v>
      </c>
      <c r="K318">
        <v>0.53580000000000005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68.8</v>
      </c>
      <c r="AA318">
        <v>0</v>
      </c>
    </row>
    <row r="319" spans="1:27" x14ac:dyDescent="0.25">
      <c r="A319">
        <f>MATCH(B319,E319,0)</f>
        <v>1</v>
      </c>
      <c r="B319" t="s">
        <v>335</v>
      </c>
      <c r="D319">
        <v>156</v>
      </c>
      <c r="E319" t="s">
        <v>335</v>
      </c>
      <c r="F319" t="s">
        <v>421</v>
      </c>
      <c r="G319">
        <v>0</v>
      </c>
      <c r="H319" t="s">
        <v>410</v>
      </c>
      <c r="I319">
        <v>107.7</v>
      </c>
      <c r="J319">
        <v>107.1</v>
      </c>
      <c r="K319">
        <v>0.51539999999999997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70.5</v>
      </c>
      <c r="AA319">
        <v>0</v>
      </c>
    </row>
    <row r="320" spans="1:27" x14ac:dyDescent="0.25">
      <c r="A320">
        <f>MATCH(B320,E320,0)</f>
        <v>1</v>
      </c>
      <c r="B320" t="s">
        <v>336</v>
      </c>
      <c r="D320">
        <v>61</v>
      </c>
      <c r="E320" t="s">
        <v>336</v>
      </c>
      <c r="F320" t="s">
        <v>409</v>
      </c>
      <c r="G320">
        <v>0</v>
      </c>
      <c r="H320" t="s">
        <v>410</v>
      </c>
      <c r="I320">
        <v>111</v>
      </c>
      <c r="J320">
        <v>98.2</v>
      </c>
      <c r="K320">
        <v>0.80289999999999995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71.7</v>
      </c>
      <c r="AA320">
        <v>0</v>
      </c>
    </row>
    <row r="321" spans="1:27" x14ac:dyDescent="0.25">
      <c r="A321">
        <f>MATCH(B321,E321,0)</f>
        <v>1</v>
      </c>
      <c r="B321" t="s">
        <v>337</v>
      </c>
      <c r="D321">
        <v>24</v>
      </c>
      <c r="E321" t="s">
        <v>337</v>
      </c>
      <c r="F321" t="s">
        <v>415</v>
      </c>
      <c r="G321">
        <v>0</v>
      </c>
      <c r="H321" t="s">
        <v>410</v>
      </c>
      <c r="I321">
        <v>113.9</v>
      </c>
      <c r="J321">
        <v>95.7</v>
      </c>
      <c r="K321">
        <v>0.88180000000000003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66.7</v>
      </c>
      <c r="AA321">
        <v>0</v>
      </c>
    </row>
    <row r="322" spans="1:27" x14ac:dyDescent="0.25">
      <c r="A322">
        <f>MATCH(B322,E322,0)</f>
        <v>1</v>
      </c>
      <c r="B322" t="s">
        <v>338</v>
      </c>
      <c r="D322">
        <v>121</v>
      </c>
      <c r="E322" t="s">
        <v>338</v>
      </c>
      <c r="F322" t="s">
        <v>426</v>
      </c>
      <c r="G322">
        <v>0</v>
      </c>
      <c r="H322" t="s">
        <v>410</v>
      </c>
      <c r="I322">
        <v>106.2</v>
      </c>
      <c r="J322">
        <v>102.3</v>
      </c>
      <c r="K322">
        <v>0.60750000000000004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72.7</v>
      </c>
      <c r="AA322">
        <v>0</v>
      </c>
    </row>
    <row r="323" spans="1:27" x14ac:dyDescent="0.25">
      <c r="A323">
        <f>MATCH(B323,E323,0)</f>
        <v>1</v>
      </c>
      <c r="B323" t="s">
        <v>339</v>
      </c>
      <c r="D323">
        <v>244</v>
      </c>
      <c r="E323" t="s">
        <v>339</v>
      </c>
      <c r="F323" t="s">
        <v>426</v>
      </c>
      <c r="G323">
        <v>0</v>
      </c>
      <c r="H323" t="s">
        <v>410</v>
      </c>
      <c r="I323">
        <v>104.4</v>
      </c>
      <c r="J323">
        <v>110.6</v>
      </c>
      <c r="K323">
        <v>0.34079999999999999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75.8</v>
      </c>
      <c r="AA323">
        <v>0</v>
      </c>
    </row>
    <row r="324" spans="1:27" x14ac:dyDescent="0.25">
      <c r="A324">
        <f>MATCH(B324,E324,0)</f>
        <v>1</v>
      </c>
      <c r="B324" t="s">
        <v>340</v>
      </c>
      <c r="D324">
        <v>185</v>
      </c>
      <c r="E324" t="s">
        <v>340</v>
      </c>
      <c r="F324" t="s">
        <v>434</v>
      </c>
      <c r="G324">
        <v>0</v>
      </c>
      <c r="H324" t="s">
        <v>410</v>
      </c>
      <c r="I324">
        <v>102.7</v>
      </c>
      <c r="J324">
        <v>104.3</v>
      </c>
      <c r="K324">
        <v>0.45650000000000002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71.099999999999994</v>
      </c>
      <c r="AA324">
        <v>0</v>
      </c>
    </row>
    <row r="325" spans="1:27" x14ac:dyDescent="0.25">
      <c r="A325">
        <f>MATCH(B325,E325,0)</f>
        <v>1</v>
      </c>
      <c r="B325" t="s">
        <v>341</v>
      </c>
      <c r="D325">
        <v>141</v>
      </c>
      <c r="E325" t="s">
        <v>341</v>
      </c>
      <c r="F325" t="s">
        <v>425</v>
      </c>
      <c r="G325">
        <v>0</v>
      </c>
      <c r="H325" t="s">
        <v>410</v>
      </c>
      <c r="I325">
        <v>106.5</v>
      </c>
      <c r="J325">
        <v>104.5</v>
      </c>
      <c r="K325">
        <v>0.5544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71.3</v>
      </c>
      <c r="AA325">
        <v>0</v>
      </c>
    </row>
    <row r="326" spans="1:27" x14ac:dyDescent="0.25">
      <c r="A326">
        <f>MATCH(B326,E326,0)</f>
        <v>1</v>
      </c>
      <c r="B326" t="s">
        <v>342</v>
      </c>
      <c r="D326">
        <v>195</v>
      </c>
      <c r="E326" t="s">
        <v>342</v>
      </c>
      <c r="F326" t="s">
        <v>430</v>
      </c>
      <c r="G326">
        <v>0</v>
      </c>
      <c r="H326" t="s">
        <v>410</v>
      </c>
      <c r="I326">
        <v>103.3</v>
      </c>
      <c r="J326">
        <v>105.6</v>
      </c>
      <c r="K326">
        <v>0.43630000000000002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68.2</v>
      </c>
      <c r="AA326">
        <v>0</v>
      </c>
    </row>
    <row r="327" spans="1:27" x14ac:dyDescent="0.25">
      <c r="A327">
        <f>MATCH(B327,E327,0)</f>
        <v>1</v>
      </c>
      <c r="B327" t="s">
        <v>343</v>
      </c>
      <c r="D327">
        <v>169</v>
      </c>
      <c r="E327" t="s">
        <v>343</v>
      </c>
      <c r="F327" t="s">
        <v>428</v>
      </c>
      <c r="G327">
        <v>0</v>
      </c>
      <c r="H327" t="s">
        <v>410</v>
      </c>
      <c r="I327">
        <v>103.6</v>
      </c>
      <c r="J327">
        <v>104</v>
      </c>
      <c r="K327">
        <v>0.48759999999999998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68.599999999999994</v>
      </c>
      <c r="AA327">
        <v>0</v>
      </c>
    </row>
    <row r="328" spans="1:27" x14ac:dyDescent="0.25">
      <c r="A328">
        <f>MATCH(B328,E328,0)</f>
        <v>1</v>
      </c>
      <c r="B328" t="s">
        <v>344</v>
      </c>
      <c r="D328">
        <v>89</v>
      </c>
      <c r="E328" t="s">
        <v>344</v>
      </c>
      <c r="F328" t="s">
        <v>419</v>
      </c>
      <c r="G328">
        <v>0</v>
      </c>
      <c r="H328" t="s">
        <v>410</v>
      </c>
      <c r="I328">
        <v>109.1</v>
      </c>
      <c r="J328">
        <v>100</v>
      </c>
      <c r="K328">
        <v>0.72960000000000003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68.8</v>
      </c>
      <c r="AA328">
        <v>0</v>
      </c>
    </row>
    <row r="329" spans="1:27" x14ac:dyDescent="0.25">
      <c r="A329">
        <f>MATCH(B329,E329,0)</f>
        <v>1</v>
      </c>
      <c r="B329" t="s">
        <v>345</v>
      </c>
      <c r="D329">
        <v>50</v>
      </c>
      <c r="E329" t="s">
        <v>345</v>
      </c>
      <c r="F329" t="s">
        <v>415</v>
      </c>
      <c r="G329">
        <v>0</v>
      </c>
      <c r="H329" t="s">
        <v>410</v>
      </c>
      <c r="I329">
        <v>115.1</v>
      </c>
      <c r="J329">
        <v>100</v>
      </c>
      <c r="K329">
        <v>0.83540000000000003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72.5</v>
      </c>
      <c r="AA329">
        <v>0</v>
      </c>
    </row>
    <row r="330" spans="1:27" x14ac:dyDescent="0.25">
      <c r="A330">
        <f>MATCH(B330,E330,0)</f>
        <v>1</v>
      </c>
      <c r="B330" t="s">
        <v>346</v>
      </c>
      <c r="D330">
        <v>348</v>
      </c>
      <c r="E330" t="s">
        <v>346</v>
      </c>
      <c r="F330" t="s">
        <v>425</v>
      </c>
      <c r="G330">
        <v>0</v>
      </c>
      <c r="H330" t="s">
        <v>410</v>
      </c>
      <c r="I330">
        <v>92.8</v>
      </c>
      <c r="J330">
        <v>108.4</v>
      </c>
      <c r="K330">
        <v>0.14249999999999999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71</v>
      </c>
      <c r="AA330">
        <v>0</v>
      </c>
    </row>
    <row r="331" spans="1:27" x14ac:dyDescent="0.25">
      <c r="A331">
        <f>MATCH(B331,E331,0)</f>
        <v>1</v>
      </c>
      <c r="B331" t="s">
        <v>347</v>
      </c>
      <c r="D331">
        <v>136</v>
      </c>
      <c r="E331" t="s">
        <v>347</v>
      </c>
      <c r="F331" t="s">
        <v>418</v>
      </c>
      <c r="G331">
        <v>0</v>
      </c>
      <c r="H331" t="s">
        <v>410</v>
      </c>
      <c r="I331">
        <v>105.3</v>
      </c>
      <c r="J331">
        <v>102.7</v>
      </c>
      <c r="K331">
        <v>0.57189999999999996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72.099999999999994</v>
      </c>
      <c r="AA331">
        <v>0</v>
      </c>
    </row>
    <row r="332" spans="1:27" x14ac:dyDescent="0.25">
      <c r="A332">
        <f>MATCH(B332,E332,0)</f>
        <v>1</v>
      </c>
      <c r="B332" t="s">
        <v>348</v>
      </c>
      <c r="D332">
        <v>226</v>
      </c>
      <c r="E332" t="s">
        <v>348</v>
      </c>
      <c r="F332" t="s">
        <v>420</v>
      </c>
      <c r="G332">
        <v>0</v>
      </c>
      <c r="H332" t="s">
        <v>410</v>
      </c>
      <c r="I332">
        <v>104.4</v>
      </c>
      <c r="J332">
        <v>109.5</v>
      </c>
      <c r="K332">
        <v>0.36649999999999999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72.2</v>
      </c>
      <c r="AA332">
        <v>0</v>
      </c>
    </row>
    <row r="333" spans="1:27" x14ac:dyDescent="0.25">
      <c r="A333">
        <f>MATCH(B333,E333,0)</f>
        <v>1</v>
      </c>
      <c r="B333" t="s">
        <v>349</v>
      </c>
      <c r="D333">
        <v>78</v>
      </c>
      <c r="E333" t="s">
        <v>349</v>
      </c>
      <c r="F333" t="s">
        <v>409</v>
      </c>
      <c r="G333">
        <v>0</v>
      </c>
      <c r="H333" t="s">
        <v>410</v>
      </c>
      <c r="I333">
        <v>107.4</v>
      </c>
      <c r="J333">
        <v>97</v>
      </c>
      <c r="K333">
        <v>0.76419999999999999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72.8</v>
      </c>
      <c r="AA333">
        <v>0</v>
      </c>
    </row>
    <row r="334" spans="1:27" x14ac:dyDescent="0.25">
      <c r="A334">
        <f>MATCH(B334,E334,0)</f>
        <v>1</v>
      </c>
      <c r="B334" t="s">
        <v>350</v>
      </c>
      <c r="D334">
        <v>79</v>
      </c>
      <c r="E334" t="s">
        <v>350</v>
      </c>
      <c r="F334" t="s">
        <v>419</v>
      </c>
      <c r="G334">
        <v>0</v>
      </c>
      <c r="H334" t="s">
        <v>410</v>
      </c>
      <c r="I334">
        <v>108.8</v>
      </c>
      <c r="J334">
        <v>98.3</v>
      </c>
      <c r="K334">
        <v>0.76390000000000002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72.2</v>
      </c>
      <c r="AA334">
        <v>0</v>
      </c>
    </row>
    <row r="335" spans="1:27" x14ac:dyDescent="0.25">
      <c r="A335">
        <f>MATCH(B335,E335,0)</f>
        <v>1</v>
      </c>
      <c r="B335" t="s">
        <v>351</v>
      </c>
      <c r="D335">
        <v>285</v>
      </c>
      <c r="E335" t="s">
        <v>351</v>
      </c>
      <c r="F335" t="s">
        <v>418</v>
      </c>
      <c r="G335">
        <v>0</v>
      </c>
      <c r="H335" t="s">
        <v>410</v>
      </c>
      <c r="I335">
        <v>98.6</v>
      </c>
      <c r="J335">
        <v>107.5</v>
      </c>
      <c r="K335">
        <v>0.26900000000000002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73.2</v>
      </c>
      <c r="AA335">
        <v>0</v>
      </c>
    </row>
    <row r="336" spans="1:27" x14ac:dyDescent="0.25">
      <c r="A336">
        <f>MATCH(B336,E336,0)</f>
        <v>1</v>
      </c>
      <c r="B336" t="s">
        <v>352</v>
      </c>
      <c r="D336">
        <v>155</v>
      </c>
      <c r="E336" t="s">
        <v>352</v>
      </c>
      <c r="F336" t="s">
        <v>418</v>
      </c>
      <c r="G336">
        <v>0</v>
      </c>
      <c r="H336" t="s">
        <v>410</v>
      </c>
      <c r="I336">
        <v>100.3</v>
      </c>
      <c r="J336">
        <v>99.7</v>
      </c>
      <c r="K336">
        <v>0.51659999999999995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71.2</v>
      </c>
      <c r="AA336">
        <v>0</v>
      </c>
    </row>
    <row r="337" spans="1:27" x14ac:dyDescent="0.25">
      <c r="A337">
        <f>MATCH(B337,E337,0)</f>
        <v>1</v>
      </c>
      <c r="B337" t="s">
        <v>353</v>
      </c>
      <c r="D337">
        <v>127</v>
      </c>
      <c r="E337" t="s">
        <v>353</v>
      </c>
      <c r="F337" t="s">
        <v>423</v>
      </c>
      <c r="G337">
        <v>0</v>
      </c>
      <c r="H337" t="s">
        <v>410</v>
      </c>
      <c r="I337">
        <v>103.1</v>
      </c>
      <c r="J337">
        <v>100</v>
      </c>
      <c r="K337">
        <v>0.58720000000000006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72.599999999999994</v>
      </c>
      <c r="AA337">
        <v>0</v>
      </c>
    </row>
    <row r="338" spans="1:27" x14ac:dyDescent="0.25">
      <c r="A338">
        <f>MATCH(B338,E338,0)</f>
        <v>1</v>
      </c>
      <c r="B338" t="s">
        <v>354</v>
      </c>
      <c r="D338">
        <v>220</v>
      </c>
      <c r="E338" t="s">
        <v>354</v>
      </c>
      <c r="F338" t="s">
        <v>416</v>
      </c>
      <c r="G338">
        <v>0</v>
      </c>
      <c r="H338" t="s">
        <v>410</v>
      </c>
      <c r="I338">
        <v>104.8</v>
      </c>
      <c r="J338">
        <v>109.6</v>
      </c>
      <c r="K338">
        <v>0.37409999999999999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72.599999999999994</v>
      </c>
      <c r="AA338">
        <v>0</v>
      </c>
    </row>
    <row r="339" spans="1:27" x14ac:dyDescent="0.25">
      <c r="A339">
        <f>MATCH(B339,E339,0)</f>
        <v>1</v>
      </c>
      <c r="B339" t="s">
        <v>355</v>
      </c>
      <c r="D339">
        <v>256</v>
      </c>
      <c r="E339" t="s">
        <v>355</v>
      </c>
      <c r="F339" t="s">
        <v>422</v>
      </c>
      <c r="G339">
        <v>0</v>
      </c>
      <c r="H339" t="s">
        <v>410</v>
      </c>
      <c r="I339">
        <v>101</v>
      </c>
      <c r="J339">
        <v>108.2</v>
      </c>
      <c r="K339">
        <v>0.313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71.2</v>
      </c>
      <c r="AA339">
        <v>0</v>
      </c>
    </row>
    <row r="340" spans="1:27" x14ac:dyDescent="0.25">
      <c r="A340">
        <f>MATCH(B340,E340,0)</f>
        <v>1</v>
      </c>
      <c r="B340" t="s">
        <v>356</v>
      </c>
      <c r="D340">
        <v>75</v>
      </c>
      <c r="E340" t="s">
        <v>356</v>
      </c>
      <c r="F340" t="s">
        <v>412</v>
      </c>
      <c r="G340">
        <v>0</v>
      </c>
      <c r="H340" t="s">
        <v>410</v>
      </c>
      <c r="I340">
        <v>114.3</v>
      </c>
      <c r="J340">
        <v>102.9</v>
      </c>
      <c r="K340">
        <v>0.76959999999999995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71.099999999999994</v>
      </c>
      <c r="AA340">
        <v>0</v>
      </c>
    </row>
    <row r="341" spans="1:27" x14ac:dyDescent="0.25">
      <c r="A341">
        <f>MATCH(B341,E341,0)</f>
        <v>1</v>
      </c>
      <c r="B341" t="s">
        <v>357</v>
      </c>
      <c r="D341">
        <v>52</v>
      </c>
      <c r="E341" t="s">
        <v>357</v>
      </c>
      <c r="F341" t="s">
        <v>417</v>
      </c>
      <c r="G341">
        <v>0</v>
      </c>
      <c r="H341" t="s">
        <v>410</v>
      </c>
      <c r="I341">
        <v>111.8</v>
      </c>
      <c r="J341">
        <v>97.7</v>
      </c>
      <c r="K341">
        <v>0.82469999999999999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70.7</v>
      </c>
      <c r="AA341">
        <v>0</v>
      </c>
    </row>
    <row r="342" spans="1:27" x14ac:dyDescent="0.25">
      <c r="A342">
        <f>MATCH(B342,E342,0)</f>
        <v>1</v>
      </c>
      <c r="B342" t="s">
        <v>358</v>
      </c>
      <c r="D342">
        <v>103</v>
      </c>
      <c r="E342" t="s">
        <v>358</v>
      </c>
      <c r="F342" t="s">
        <v>426</v>
      </c>
      <c r="G342">
        <v>0</v>
      </c>
      <c r="H342" t="s">
        <v>410</v>
      </c>
      <c r="I342">
        <v>105.6</v>
      </c>
      <c r="J342">
        <v>98.5</v>
      </c>
      <c r="K342">
        <v>0.68799999999999994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66.900000000000006</v>
      </c>
      <c r="AA342">
        <v>0</v>
      </c>
    </row>
    <row r="343" spans="1:27" x14ac:dyDescent="0.25">
      <c r="A343">
        <f>MATCH(B343,E343,0)</f>
        <v>1</v>
      </c>
      <c r="B343" t="s">
        <v>359</v>
      </c>
      <c r="D343">
        <v>43</v>
      </c>
      <c r="E343" t="s">
        <v>359</v>
      </c>
      <c r="F343" t="s">
        <v>414</v>
      </c>
      <c r="G343">
        <v>0</v>
      </c>
      <c r="H343" t="s">
        <v>410</v>
      </c>
      <c r="I343">
        <v>111.3</v>
      </c>
      <c r="J343">
        <v>96.1</v>
      </c>
      <c r="K343">
        <v>0.84379999999999999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69.900000000000006</v>
      </c>
      <c r="AA343">
        <v>0</v>
      </c>
    </row>
    <row r="344" spans="1:27" x14ac:dyDescent="0.25">
      <c r="A344">
        <f>MATCH(B344,E344,0)</f>
        <v>1</v>
      </c>
      <c r="B344" t="s">
        <v>360</v>
      </c>
      <c r="D344">
        <v>65</v>
      </c>
      <c r="E344" t="s">
        <v>360</v>
      </c>
      <c r="F344" t="s">
        <v>411</v>
      </c>
      <c r="G344">
        <v>0</v>
      </c>
      <c r="H344" t="s">
        <v>410</v>
      </c>
      <c r="I344">
        <v>108.2</v>
      </c>
      <c r="J344">
        <v>96.4</v>
      </c>
      <c r="K344">
        <v>0.79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64</v>
      </c>
      <c r="AA344">
        <v>0</v>
      </c>
    </row>
    <row r="345" spans="1:27" x14ac:dyDescent="0.25">
      <c r="A345">
        <f>MATCH(B345,E345,0)</f>
        <v>1</v>
      </c>
      <c r="B345" t="s">
        <v>361</v>
      </c>
      <c r="D345">
        <v>87</v>
      </c>
      <c r="E345" t="s">
        <v>361</v>
      </c>
      <c r="F345" t="s">
        <v>411</v>
      </c>
      <c r="G345">
        <v>0</v>
      </c>
      <c r="H345" t="s">
        <v>410</v>
      </c>
      <c r="I345">
        <v>109.3</v>
      </c>
      <c r="J345">
        <v>99.8</v>
      </c>
      <c r="K345">
        <v>0.73950000000000005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71</v>
      </c>
      <c r="AA345">
        <v>0</v>
      </c>
    </row>
    <row r="346" spans="1:27" x14ac:dyDescent="0.25">
      <c r="A346">
        <f>MATCH(B346,E346,0)</f>
        <v>1</v>
      </c>
      <c r="B346" t="s">
        <v>362</v>
      </c>
      <c r="D346">
        <v>364</v>
      </c>
      <c r="E346" t="s">
        <v>362</v>
      </c>
      <c r="F346" t="s">
        <v>430</v>
      </c>
      <c r="G346">
        <v>0</v>
      </c>
      <c r="H346" t="s">
        <v>410</v>
      </c>
      <c r="I346">
        <v>86</v>
      </c>
      <c r="J346">
        <v>114</v>
      </c>
      <c r="K346">
        <v>3.7600000000000001E-2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73.3</v>
      </c>
      <c r="AA346">
        <v>0</v>
      </c>
    </row>
    <row r="347" spans="1:27" x14ac:dyDescent="0.25">
      <c r="A347">
        <f>MATCH(B347,E347,0)</f>
        <v>1</v>
      </c>
      <c r="B347" t="s">
        <v>363</v>
      </c>
      <c r="D347">
        <v>253</v>
      </c>
      <c r="E347" t="s">
        <v>363</v>
      </c>
      <c r="F347" t="s">
        <v>440</v>
      </c>
      <c r="G347">
        <v>0</v>
      </c>
      <c r="H347" t="s">
        <v>410</v>
      </c>
      <c r="I347">
        <v>98.8</v>
      </c>
      <c r="J347">
        <v>105.5</v>
      </c>
      <c r="K347">
        <v>0.31830000000000003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69.3</v>
      </c>
      <c r="AA347">
        <v>0</v>
      </c>
    </row>
    <row r="348" spans="1:27" x14ac:dyDescent="0.25">
      <c r="A348">
        <f>MATCH(B348,E348,0)</f>
        <v>1</v>
      </c>
      <c r="B348" t="s">
        <v>364</v>
      </c>
      <c r="D348">
        <v>31</v>
      </c>
      <c r="E348" t="s">
        <v>364</v>
      </c>
      <c r="F348" t="s">
        <v>411</v>
      </c>
      <c r="G348">
        <v>0</v>
      </c>
      <c r="H348" t="s">
        <v>410</v>
      </c>
      <c r="I348">
        <v>113.5</v>
      </c>
      <c r="J348">
        <v>96.5</v>
      </c>
      <c r="K348">
        <v>0.86560000000000004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71.3</v>
      </c>
      <c r="AA348">
        <v>0</v>
      </c>
    </row>
    <row r="349" spans="1:27" x14ac:dyDescent="0.25">
      <c r="A349">
        <f>MATCH(B349,E349,0)</f>
        <v>1</v>
      </c>
      <c r="B349" t="s">
        <v>365</v>
      </c>
      <c r="D349">
        <v>73</v>
      </c>
      <c r="E349" t="s">
        <v>365</v>
      </c>
      <c r="F349" t="s">
        <v>415</v>
      </c>
      <c r="G349">
        <v>0</v>
      </c>
      <c r="H349" t="s">
        <v>410</v>
      </c>
      <c r="I349">
        <v>109.2</v>
      </c>
      <c r="J349">
        <v>98</v>
      </c>
      <c r="K349">
        <v>0.77780000000000005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72.2</v>
      </c>
      <c r="AA349">
        <v>0</v>
      </c>
    </row>
    <row r="350" spans="1:27" x14ac:dyDescent="0.25">
      <c r="A350">
        <f>MATCH(B350,E350,0)</f>
        <v>1</v>
      </c>
      <c r="B350" t="s">
        <v>366</v>
      </c>
      <c r="D350">
        <v>86</v>
      </c>
      <c r="E350" t="s">
        <v>366</v>
      </c>
      <c r="F350" t="s">
        <v>413</v>
      </c>
      <c r="G350">
        <v>0</v>
      </c>
      <c r="H350" t="s">
        <v>410</v>
      </c>
      <c r="I350">
        <v>108.9</v>
      </c>
      <c r="J350">
        <v>99.1</v>
      </c>
      <c r="K350">
        <v>0.747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70.3</v>
      </c>
      <c r="AA350">
        <v>0</v>
      </c>
    </row>
    <row r="351" spans="1:27" x14ac:dyDescent="0.25">
      <c r="A351">
        <f>MATCH(B351,E351,0)</f>
        <v>1</v>
      </c>
      <c r="B351" t="s">
        <v>367</v>
      </c>
      <c r="D351">
        <v>167</v>
      </c>
      <c r="E351" t="s">
        <v>367</v>
      </c>
      <c r="F351" t="s">
        <v>433</v>
      </c>
      <c r="G351">
        <v>0</v>
      </c>
      <c r="H351" t="s">
        <v>410</v>
      </c>
      <c r="I351">
        <v>105</v>
      </c>
      <c r="J351">
        <v>105.3</v>
      </c>
      <c r="K351">
        <v>0.48959999999999998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70.5</v>
      </c>
      <c r="AA351">
        <v>0</v>
      </c>
    </row>
    <row r="352" spans="1:27" x14ac:dyDescent="0.25">
      <c r="A352">
        <f>MATCH(B352,E352,0)</f>
        <v>1</v>
      </c>
      <c r="B352" t="s">
        <v>383</v>
      </c>
      <c r="D352">
        <v>339</v>
      </c>
      <c r="E352" t="s">
        <v>383</v>
      </c>
      <c r="F352" t="s">
        <v>431</v>
      </c>
      <c r="G352">
        <v>0</v>
      </c>
      <c r="H352" t="s">
        <v>410</v>
      </c>
      <c r="I352">
        <v>93.4</v>
      </c>
      <c r="J352">
        <v>108.8</v>
      </c>
      <c r="K352">
        <v>0.1472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72.900000000000006</v>
      </c>
      <c r="AA352">
        <v>0</v>
      </c>
    </row>
    <row r="353" spans="1:27" x14ac:dyDescent="0.25">
      <c r="A353">
        <f>MATCH(B353,E353,0)</f>
        <v>1</v>
      </c>
      <c r="B353" t="s">
        <v>368</v>
      </c>
      <c r="D353">
        <v>83</v>
      </c>
      <c r="E353" t="s">
        <v>368</v>
      </c>
      <c r="F353" t="s">
        <v>409</v>
      </c>
      <c r="G353">
        <v>0</v>
      </c>
      <c r="H353" t="s">
        <v>410</v>
      </c>
      <c r="I353">
        <v>110.1</v>
      </c>
      <c r="J353">
        <v>99.9</v>
      </c>
      <c r="K353">
        <v>0.75360000000000005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72.2</v>
      </c>
      <c r="AA353">
        <v>0</v>
      </c>
    </row>
    <row r="354" spans="1:27" x14ac:dyDescent="0.25">
      <c r="A354">
        <f>MATCH(B354,E354,0)</f>
        <v>1</v>
      </c>
      <c r="B354" t="s">
        <v>369</v>
      </c>
      <c r="D354">
        <v>252</v>
      </c>
      <c r="E354" t="s">
        <v>369</v>
      </c>
      <c r="F354" t="s">
        <v>430</v>
      </c>
      <c r="G354">
        <v>0</v>
      </c>
      <c r="H354" t="s">
        <v>410</v>
      </c>
      <c r="I354">
        <v>98.6</v>
      </c>
      <c r="J354">
        <v>105.2</v>
      </c>
      <c r="K354">
        <v>0.32269999999999999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71.599999999999994</v>
      </c>
      <c r="AA354">
        <v>0</v>
      </c>
    </row>
    <row r="355" spans="1:27" x14ac:dyDescent="0.25">
      <c r="A355">
        <f>MATCH(B355,E355,0)</f>
        <v>1</v>
      </c>
      <c r="B355" t="s">
        <v>370</v>
      </c>
      <c r="D355">
        <v>297</v>
      </c>
      <c r="E355" t="s">
        <v>370</v>
      </c>
      <c r="F355" t="s">
        <v>439</v>
      </c>
      <c r="G355">
        <v>0</v>
      </c>
      <c r="H355" t="s">
        <v>410</v>
      </c>
      <c r="I355">
        <v>96.4</v>
      </c>
      <c r="J355">
        <v>107.2</v>
      </c>
      <c r="K355">
        <v>0.2283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70.3</v>
      </c>
      <c r="AA355">
        <v>0</v>
      </c>
    </row>
    <row r="356" spans="1:27" x14ac:dyDescent="0.25">
      <c r="A356">
        <f>MATCH(B356,E356,0)</f>
        <v>1</v>
      </c>
      <c r="B356" t="s">
        <v>371</v>
      </c>
      <c r="D356">
        <v>97</v>
      </c>
      <c r="E356" t="s">
        <v>371</v>
      </c>
      <c r="F356" t="s">
        <v>423</v>
      </c>
      <c r="G356">
        <v>0</v>
      </c>
      <c r="H356" t="s">
        <v>410</v>
      </c>
      <c r="I356">
        <v>108.1</v>
      </c>
      <c r="J356">
        <v>100.2</v>
      </c>
      <c r="K356">
        <v>0.70379999999999998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73.400000000000006</v>
      </c>
      <c r="AA356">
        <v>0</v>
      </c>
    </row>
    <row r="357" spans="1:27" x14ac:dyDescent="0.25">
      <c r="A357">
        <f>MATCH(B357,E357,0)</f>
        <v>1</v>
      </c>
      <c r="B357" t="s">
        <v>372</v>
      </c>
      <c r="D357">
        <v>303</v>
      </c>
      <c r="E357" t="s">
        <v>372</v>
      </c>
      <c r="F357" t="s">
        <v>429</v>
      </c>
      <c r="G357">
        <v>0</v>
      </c>
      <c r="H357" t="s">
        <v>410</v>
      </c>
      <c r="I357">
        <v>98.8</v>
      </c>
      <c r="J357">
        <v>110.1</v>
      </c>
      <c r="K357">
        <v>0.22289999999999999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71.400000000000006</v>
      </c>
      <c r="AA357">
        <v>0</v>
      </c>
    </row>
    <row r="358" spans="1:27" x14ac:dyDescent="0.25">
      <c r="A358">
        <f>MATCH(B358,E358,0)</f>
        <v>1</v>
      </c>
      <c r="B358" t="s">
        <v>373</v>
      </c>
      <c r="D358">
        <v>101</v>
      </c>
      <c r="E358" t="s">
        <v>373</v>
      </c>
      <c r="F358" t="s">
        <v>416</v>
      </c>
      <c r="G358">
        <v>0</v>
      </c>
      <c r="H358" t="s">
        <v>410</v>
      </c>
      <c r="I358">
        <v>108.2</v>
      </c>
      <c r="J358">
        <v>100.5</v>
      </c>
      <c r="K358">
        <v>0.7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70.599999999999994</v>
      </c>
      <c r="AA358">
        <v>0</v>
      </c>
    </row>
    <row r="359" spans="1:27" x14ac:dyDescent="0.25">
      <c r="A359">
        <f>MATCH(B359,E359,0)</f>
        <v>1</v>
      </c>
      <c r="B359" t="s">
        <v>374</v>
      </c>
      <c r="D359">
        <v>212</v>
      </c>
      <c r="E359" t="s">
        <v>374</v>
      </c>
      <c r="F359" t="s">
        <v>428</v>
      </c>
      <c r="G359">
        <v>0</v>
      </c>
      <c r="H359" t="s">
        <v>410</v>
      </c>
      <c r="I359">
        <v>104.5</v>
      </c>
      <c r="J359">
        <v>108.8</v>
      </c>
      <c r="K359">
        <v>0.38629999999999998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71.3</v>
      </c>
      <c r="AA359">
        <v>0</v>
      </c>
    </row>
    <row r="360" spans="1:27" x14ac:dyDescent="0.25">
      <c r="A360">
        <f>MATCH(B360,E360,0)</f>
        <v>1</v>
      </c>
      <c r="B360" t="s">
        <v>375</v>
      </c>
      <c r="D360">
        <v>175</v>
      </c>
      <c r="E360" t="s">
        <v>375</v>
      </c>
      <c r="F360" t="s">
        <v>425</v>
      </c>
      <c r="G360">
        <v>0</v>
      </c>
      <c r="H360" t="s">
        <v>410</v>
      </c>
      <c r="I360">
        <v>105</v>
      </c>
      <c r="J360">
        <v>106.1</v>
      </c>
      <c r="K360">
        <v>0.47170000000000001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70.2</v>
      </c>
      <c r="AA360">
        <v>0</v>
      </c>
    </row>
    <row r="361" spans="1:27" x14ac:dyDescent="0.25">
      <c r="A361">
        <f>MATCH(B361,E361,0)</f>
        <v>1</v>
      </c>
      <c r="B361" t="s">
        <v>376</v>
      </c>
      <c r="D361">
        <v>41</v>
      </c>
      <c r="E361" t="s">
        <v>376</v>
      </c>
      <c r="F361" t="s">
        <v>415</v>
      </c>
      <c r="G361">
        <v>0</v>
      </c>
      <c r="H361" t="s">
        <v>410</v>
      </c>
      <c r="I361">
        <v>113</v>
      </c>
      <c r="J361">
        <v>97.4</v>
      </c>
      <c r="K361">
        <v>0.84719999999999995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68.599999999999994</v>
      </c>
      <c r="AA361">
        <v>0</v>
      </c>
    </row>
    <row r="362" spans="1:27" x14ac:dyDescent="0.25">
      <c r="A362">
        <f>MATCH(B362,E362,0)</f>
        <v>1</v>
      </c>
      <c r="B362" t="s">
        <v>377</v>
      </c>
      <c r="D362">
        <v>149</v>
      </c>
      <c r="E362" t="s">
        <v>377</v>
      </c>
      <c r="F362" t="s">
        <v>430</v>
      </c>
      <c r="G362">
        <v>0</v>
      </c>
      <c r="H362" t="s">
        <v>410</v>
      </c>
      <c r="I362">
        <v>108.5</v>
      </c>
      <c r="J362">
        <v>107.3</v>
      </c>
      <c r="K362">
        <v>0.53400000000000003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70.5</v>
      </c>
      <c r="AA362">
        <v>0</v>
      </c>
    </row>
    <row r="363" spans="1:27" x14ac:dyDescent="0.25">
      <c r="A363">
        <f>MATCH(B363,E363,0)</f>
        <v>1</v>
      </c>
      <c r="B363" t="s">
        <v>378</v>
      </c>
      <c r="D363">
        <v>188</v>
      </c>
      <c r="E363" t="s">
        <v>378</v>
      </c>
      <c r="F363" t="s">
        <v>432</v>
      </c>
      <c r="G363">
        <v>0</v>
      </c>
      <c r="H363" t="s">
        <v>410</v>
      </c>
      <c r="I363">
        <v>106.3</v>
      </c>
      <c r="J363">
        <v>108.4</v>
      </c>
      <c r="K363">
        <v>0.44500000000000001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72.3</v>
      </c>
      <c r="AA363">
        <v>0</v>
      </c>
    </row>
    <row r="364" spans="1:27" x14ac:dyDescent="0.25">
      <c r="A364">
        <f>MATCH(B364,E364,0)</f>
        <v>1</v>
      </c>
      <c r="B364" t="s">
        <v>379</v>
      </c>
      <c r="D364">
        <v>158</v>
      </c>
      <c r="E364" t="s">
        <v>379</v>
      </c>
      <c r="F364" t="s">
        <v>419</v>
      </c>
      <c r="G364">
        <v>0</v>
      </c>
      <c r="H364" t="s">
        <v>410</v>
      </c>
      <c r="I364">
        <v>104.9</v>
      </c>
      <c r="J364">
        <v>104.6</v>
      </c>
      <c r="K364">
        <v>0.50939999999999996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71</v>
      </c>
      <c r="AA364">
        <v>0</v>
      </c>
    </row>
    <row r="365" spans="1:27" x14ac:dyDescent="0.25">
      <c r="A365">
        <f>MATCH(B365,E365,0)</f>
        <v>1</v>
      </c>
      <c r="B365" t="s">
        <v>380</v>
      </c>
      <c r="D365">
        <v>37</v>
      </c>
      <c r="E365" t="s">
        <v>380</v>
      </c>
      <c r="F365" t="s">
        <v>414</v>
      </c>
      <c r="G365">
        <v>0</v>
      </c>
      <c r="H365" t="s">
        <v>410</v>
      </c>
      <c r="I365">
        <v>114.6</v>
      </c>
      <c r="J365">
        <v>98.4</v>
      </c>
      <c r="K365">
        <v>0.8528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72.099999999999994</v>
      </c>
      <c r="AA365">
        <v>0</v>
      </c>
    </row>
    <row r="366" spans="1:27" x14ac:dyDescent="0.25">
      <c r="A366">
        <f>MATCH(B366,E366,0)</f>
        <v>1</v>
      </c>
      <c r="B366" t="s">
        <v>381</v>
      </c>
      <c r="D366">
        <v>131</v>
      </c>
      <c r="E366" t="s">
        <v>381</v>
      </c>
      <c r="F366" t="s">
        <v>424</v>
      </c>
      <c r="G366">
        <v>0</v>
      </c>
      <c r="H366" t="s">
        <v>410</v>
      </c>
      <c r="I366">
        <v>103.6</v>
      </c>
      <c r="J366">
        <v>100.6</v>
      </c>
      <c r="K366">
        <v>0.58379999999999999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68.3</v>
      </c>
      <c r="AA366">
        <v>0</v>
      </c>
    </row>
    <row r="367" spans="1:27" x14ac:dyDescent="0.25">
      <c r="A367">
        <f>MATCH(B367,E367,0)</f>
        <v>1</v>
      </c>
      <c r="B367" t="s">
        <v>382</v>
      </c>
      <c r="D367">
        <v>201</v>
      </c>
      <c r="E367" t="s">
        <v>382</v>
      </c>
      <c r="F367" t="s">
        <v>432</v>
      </c>
      <c r="G367">
        <v>0</v>
      </c>
      <c r="H367" t="s">
        <v>410</v>
      </c>
      <c r="I367">
        <v>99.6</v>
      </c>
      <c r="J367">
        <v>102.6</v>
      </c>
      <c r="K367">
        <v>0.4158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71.5</v>
      </c>
      <c r="AA367">
        <v>0</v>
      </c>
    </row>
    <row r="735" spans="4:4" x14ac:dyDescent="0.25">
      <c r="D735" t="s">
        <v>441</v>
      </c>
    </row>
    <row r="736" spans="4:4" x14ac:dyDescent="0.25">
      <c r="D736" t="s">
        <v>442</v>
      </c>
    </row>
  </sheetData>
  <sortState xmlns:xlrd2="http://schemas.microsoft.com/office/spreadsheetml/2017/richdata2" ref="D4:AA733">
    <sortCondition ref="E7:E733"/>
  </sortState>
  <conditionalFormatting sqref="A1:A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FCBF1-575A-4CC7-B00D-5AEEB63CD0B6}">
  <dimension ref="B1:G365"/>
  <sheetViews>
    <sheetView workbookViewId="0">
      <selection activeCell="N13" sqref="N13"/>
    </sheetView>
  </sheetViews>
  <sheetFormatPr defaultRowHeight="15" x14ac:dyDescent="0.25"/>
  <cols>
    <col min="1" max="1" width="9.140625" style="16"/>
    <col min="2" max="2" width="22.7109375" style="16" bestFit="1" customWidth="1"/>
    <col min="3" max="7" width="12" style="16" bestFit="1" customWidth="1"/>
    <col min="8" max="16384" width="9.140625" style="16"/>
  </cols>
  <sheetData>
    <row r="1" spans="2:7" x14ac:dyDescent="0.25">
      <c r="B1" s="4" t="s">
        <v>0</v>
      </c>
      <c r="C1" t="s">
        <v>1</v>
      </c>
      <c r="D1" t="s">
        <v>1</v>
      </c>
      <c r="E1" t="s">
        <v>386</v>
      </c>
      <c r="F1" t="s">
        <v>386</v>
      </c>
      <c r="G1" t="s">
        <v>387</v>
      </c>
    </row>
    <row r="2" spans="2:7" x14ac:dyDescent="0.25">
      <c r="B2" s="16" t="s">
        <v>133</v>
      </c>
      <c r="C2" s="16">
        <v>72.391530063084105</v>
      </c>
      <c r="D2" s="16">
        <v>72.391530063084105</v>
      </c>
      <c r="E2" s="16">
        <v>114.15503114622</v>
      </c>
      <c r="F2" s="16">
        <v>114.15503114622</v>
      </c>
      <c r="G2" s="16">
        <v>84.704970192490407</v>
      </c>
    </row>
    <row r="3" spans="2:7" x14ac:dyDescent="0.25">
      <c r="B3" s="16" t="s">
        <v>94</v>
      </c>
      <c r="C3" s="16">
        <v>70.627611051721203</v>
      </c>
      <c r="D3" s="16">
        <v>70.627611051721203</v>
      </c>
      <c r="E3" s="16">
        <v>114.02982081233399</v>
      </c>
      <c r="F3" s="16">
        <v>114.02982081233399</v>
      </c>
      <c r="G3" s="16">
        <v>87.361377495137205</v>
      </c>
    </row>
    <row r="4" spans="2:7" x14ac:dyDescent="0.25">
      <c r="B4" s="16" t="s">
        <v>152</v>
      </c>
      <c r="C4" s="16">
        <v>72.078373533783406</v>
      </c>
      <c r="D4" s="16">
        <v>72.078373533783406</v>
      </c>
      <c r="E4" s="16">
        <v>114.138408584571</v>
      </c>
      <c r="F4" s="16">
        <v>114.138408584571</v>
      </c>
      <c r="G4" s="16">
        <v>89.721036065772907</v>
      </c>
    </row>
    <row r="5" spans="2:7" x14ac:dyDescent="0.25">
      <c r="B5" s="16" t="s">
        <v>146</v>
      </c>
      <c r="C5" s="16">
        <v>73.016471067353294</v>
      </c>
      <c r="D5" s="16">
        <v>73.016471067353294</v>
      </c>
      <c r="E5" s="16">
        <v>110.967213469962</v>
      </c>
      <c r="F5" s="16">
        <v>110.967213469962</v>
      </c>
      <c r="G5" s="16">
        <v>86.551486907225595</v>
      </c>
    </row>
    <row r="6" spans="2:7" x14ac:dyDescent="0.25">
      <c r="B6" s="16" t="s">
        <v>24</v>
      </c>
      <c r="C6" s="16">
        <v>75.000980813400105</v>
      </c>
      <c r="D6" s="16">
        <v>75.000980813400105</v>
      </c>
      <c r="E6" s="16">
        <v>117.235710046652</v>
      </c>
      <c r="F6" s="16">
        <v>117.235710046652</v>
      </c>
      <c r="G6" s="16">
        <v>91.575463125085804</v>
      </c>
    </row>
    <row r="7" spans="2:7" x14ac:dyDescent="0.25">
      <c r="B7" s="16" t="s">
        <v>123</v>
      </c>
      <c r="C7" s="16">
        <v>69.649229432057098</v>
      </c>
      <c r="D7" s="16">
        <v>69.649229432057098</v>
      </c>
      <c r="E7" s="16">
        <v>116.114956746228</v>
      </c>
      <c r="F7" s="16">
        <v>116.114956746228</v>
      </c>
      <c r="G7" s="16">
        <v>92.703855539867305</v>
      </c>
    </row>
    <row r="8" spans="2:7" x14ac:dyDescent="0.25">
      <c r="B8" s="16" t="s">
        <v>37</v>
      </c>
      <c r="C8" s="16">
        <v>67.904015357386598</v>
      </c>
      <c r="D8" s="16">
        <v>67.904015357386598</v>
      </c>
      <c r="E8" s="16">
        <v>113.981186513748</v>
      </c>
      <c r="F8" s="16">
        <v>113.981186513748</v>
      </c>
      <c r="G8" s="16">
        <v>87.775852150012796</v>
      </c>
    </row>
    <row r="9" spans="2:7" x14ac:dyDescent="0.25">
      <c r="B9" s="16" t="s">
        <v>31</v>
      </c>
      <c r="C9" s="16">
        <v>74.563012489950793</v>
      </c>
      <c r="D9" s="16">
        <v>74.563012489950793</v>
      </c>
      <c r="E9" s="16">
        <v>112.94533086295399</v>
      </c>
      <c r="F9" s="16">
        <v>112.94533086295399</v>
      </c>
      <c r="G9" s="16">
        <v>89.188002893704706</v>
      </c>
    </row>
    <row r="10" spans="2:7" x14ac:dyDescent="0.25">
      <c r="B10" s="16" t="s">
        <v>222</v>
      </c>
      <c r="C10" s="16">
        <v>67.005136459606504</v>
      </c>
      <c r="D10" s="16">
        <v>67.005136459606504</v>
      </c>
      <c r="E10" s="16">
        <v>112.55088492035399</v>
      </c>
      <c r="F10" s="16">
        <v>112.55088492035399</v>
      </c>
      <c r="G10" s="16">
        <v>90.415793839106698</v>
      </c>
    </row>
    <row r="11" spans="2:7" x14ac:dyDescent="0.25">
      <c r="B11" s="16" t="s">
        <v>80</v>
      </c>
      <c r="C11" s="16">
        <v>69.994405717948794</v>
      </c>
      <c r="D11" s="16">
        <v>69.994405717948794</v>
      </c>
      <c r="E11" s="16">
        <v>113.959326029973</v>
      </c>
      <c r="F11" s="16">
        <v>113.959326029973</v>
      </c>
      <c r="G11" s="16">
        <v>88.379391806769405</v>
      </c>
    </row>
    <row r="12" spans="2:7" x14ac:dyDescent="0.25">
      <c r="B12" s="16" t="s">
        <v>83</v>
      </c>
      <c r="C12" s="16">
        <v>69.532106584151904</v>
      </c>
      <c r="D12" s="16">
        <v>69.532106584151904</v>
      </c>
      <c r="E12" s="16">
        <v>114.223696685782</v>
      </c>
      <c r="F12" s="16">
        <v>114.223696685782</v>
      </c>
      <c r="G12" s="16">
        <v>91.092282022294697</v>
      </c>
    </row>
    <row r="13" spans="2:7" x14ac:dyDescent="0.25">
      <c r="B13" s="16" t="s">
        <v>318</v>
      </c>
      <c r="C13" s="16">
        <v>71.199959823122001</v>
      </c>
      <c r="D13" s="16">
        <v>71.199959823122001</v>
      </c>
      <c r="E13" s="16">
        <v>112.618336820374</v>
      </c>
      <c r="F13" s="16">
        <v>112.618336820374</v>
      </c>
      <c r="G13" s="16">
        <v>91.105894250454298</v>
      </c>
    </row>
    <row r="14" spans="2:7" x14ac:dyDescent="0.25">
      <c r="B14" s="16" t="s">
        <v>40</v>
      </c>
      <c r="C14" s="16">
        <v>70.704355801149006</v>
      </c>
      <c r="D14" s="16">
        <v>70.704355801149006</v>
      </c>
      <c r="E14" s="16">
        <v>114.026843368725</v>
      </c>
      <c r="F14" s="16">
        <v>114.026843368725</v>
      </c>
      <c r="G14" s="16">
        <v>90.8269286809291</v>
      </c>
    </row>
    <row r="15" spans="2:7" x14ac:dyDescent="0.25">
      <c r="B15" s="16" t="s">
        <v>317</v>
      </c>
      <c r="C15" s="16">
        <v>71.635586895114102</v>
      </c>
      <c r="D15" s="16">
        <v>71.635586895114102</v>
      </c>
      <c r="E15" s="16">
        <v>109.822859552229</v>
      </c>
      <c r="F15" s="16">
        <v>109.822859552229</v>
      </c>
      <c r="G15" s="16">
        <v>89.769007334257907</v>
      </c>
    </row>
    <row r="16" spans="2:7" x14ac:dyDescent="0.25">
      <c r="B16" s="16" t="s">
        <v>313</v>
      </c>
      <c r="C16" s="16">
        <v>67.462209601389802</v>
      </c>
      <c r="D16" s="16">
        <v>67.462209601389802</v>
      </c>
      <c r="E16" s="16">
        <v>109.619305558348</v>
      </c>
      <c r="F16" s="16">
        <v>109.619305558348</v>
      </c>
      <c r="G16" s="16">
        <v>87.470761785432202</v>
      </c>
    </row>
    <row r="17" spans="2:7" x14ac:dyDescent="0.25">
      <c r="B17" s="16" t="s">
        <v>302</v>
      </c>
      <c r="C17" s="16">
        <v>72.903537387712305</v>
      </c>
      <c r="D17" s="16">
        <v>72.903537387712305</v>
      </c>
      <c r="E17" s="16">
        <v>110.151836944333</v>
      </c>
      <c r="F17" s="16">
        <v>110.151836944333</v>
      </c>
      <c r="G17" s="16">
        <v>90.431771958208103</v>
      </c>
    </row>
    <row r="18" spans="2:7" x14ac:dyDescent="0.25">
      <c r="B18" s="16" t="s">
        <v>258</v>
      </c>
      <c r="C18" s="16">
        <v>71.093844216578702</v>
      </c>
      <c r="D18" s="16">
        <v>71.093844216578702</v>
      </c>
      <c r="E18" s="16">
        <v>114.16069662755901</v>
      </c>
      <c r="F18" s="16">
        <v>114.16069662755901</v>
      </c>
      <c r="G18" s="16">
        <v>90.758496363000305</v>
      </c>
    </row>
    <row r="19" spans="2:7" x14ac:dyDescent="0.25">
      <c r="B19" s="16" t="s">
        <v>138</v>
      </c>
      <c r="C19" s="16">
        <v>69.518612698747205</v>
      </c>
      <c r="D19" s="16">
        <v>69.518612698747205</v>
      </c>
      <c r="E19" s="16">
        <v>111.067092605738</v>
      </c>
      <c r="F19" s="16">
        <v>111.067092605738</v>
      </c>
      <c r="G19" s="16">
        <v>92.311898994549495</v>
      </c>
    </row>
    <row r="20" spans="2:7" x14ac:dyDescent="0.25">
      <c r="B20" s="16" t="s">
        <v>323</v>
      </c>
      <c r="C20" s="16">
        <v>67.943904225135995</v>
      </c>
      <c r="D20" s="16">
        <v>67.943904225135995</v>
      </c>
      <c r="E20" s="16">
        <v>110.799341670122</v>
      </c>
      <c r="F20" s="16">
        <v>110.799341670122</v>
      </c>
      <c r="G20" s="16">
        <v>88.777838269657707</v>
      </c>
    </row>
    <row r="21" spans="2:7" x14ac:dyDescent="0.25">
      <c r="B21" s="16" t="s">
        <v>180</v>
      </c>
      <c r="C21" s="16">
        <v>71.032758427514693</v>
      </c>
      <c r="D21" s="16">
        <v>71.032758427514693</v>
      </c>
      <c r="E21" s="16">
        <v>110.593384598957</v>
      </c>
      <c r="F21" s="16">
        <v>110.593384598957</v>
      </c>
      <c r="G21" s="16">
        <v>91.384920243061302</v>
      </c>
    </row>
    <row r="22" spans="2:7" x14ac:dyDescent="0.25">
      <c r="B22" s="16" t="s">
        <v>197</v>
      </c>
      <c r="C22" s="16">
        <v>69.609726393292604</v>
      </c>
      <c r="D22" s="16">
        <v>69.609726393292604</v>
      </c>
      <c r="E22" s="16">
        <v>109.927148305326</v>
      </c>
      <c r="F22" s="16">
        <v>109.927148305326</v>
      </c>
      <c r="G22" s="16">
        <v>91.978173938255296</v>
      </c>
    </row>
    <row r="23" spans="2:7" x14ac:dyDescent="0.25">
      <c r="B23" s="16" t="s">
        <v>337</v>
      </c>
      <c r="C23" s="16">
        <v>71.056855176826701</v>
      </c>
      <c r="D23" s="16">
        <v>71.056855176826701</v>
      </c>
      <c r="E23" s="16">
        <v>109.862811978062</v>
      </c>
      <c r="F23" s="16">
        <v>109.862811978062</v>
      </c>
      <c r="G23" s="16">
        <v>91.498883683685904</v>
      </c>
    </row>
    <row r="24" spans="2:7" x14ac:dyDescent="0.25">
      <c r="B24" s="16" t="s">
        <v>156</v>
      </c>
      <c r="C24" s="16">
        <v>72.605560903045003</v>
      </c>
      <c r="D24" s="16">
        <v>72.605560903045003</v>
      </c>
      <c r="E24" s="16">
        <v>109.944815214491</v>
      </c>
      <c r="F24" s="16">
        <v>109.944815214491</v>
      </c>
      <c r="G24" s="16">
        <v>94.191265357711004</v>
      </c>
    </row>
    <row r="25" spans="2:7" x14ac:dyDescent="0.25">
      <c r="B25" s="16" t="s">
        <v>55</v>
      </c>
      <c r="C25" s="16">
        <v>71.627408681263503</v>
      </c>
      <c r="D25" s="16">
        <v>71.627408681263503</v>
      </c>
      <c r="E25" s="16">
        <v>110.88483754607699</v>
      </c>
      <c r="F25" s="16">
        <v>110.88483754607699</v>
      </c>
      <c r="G25" s="16">
        <v>91.676106489909102</v>
      </c>
    </row>
    <row r="26" spans="2:7" x14ac:dyDescent="0.25">
      <c r="B26" s="16" t="s">
        <v>192</v>
      </c>
      <c r="C26" s="16">
        <v>69.767466158058397</v>
      </c>
      <c r="D26" s="16">
        <v>69.767466158058397</v>
      </c>
      <c r="E26" s="16">
        <v>107.306046411689</v>
      </c>
      <c r="F26" s="16">
        <v>107.306046411689</v>
      </c>
      <c r="G26" s="16">
        <v>90.348327484450806</v>
      </c>
    </row>
    <row r="27" spans="2:7" x14ac:dyDescent="0.25">
      <c r="B27" s="16" t="s">
        <v>72</v>
      </c>
      <c r="C27" s="16">
        <v>70.716228307080797</v>
      </c>
      <c r="D27" s="16">
        <v>70.716228307080797</v>
      </c>
      <c r="E27" s="16">
        <v>110.121584362246</v>
      </c>
      <c r="F27" s="16">
        <v>110.121584362246</v>
      </c>
      <c r="G27" s="16">
        <v>89.900318690279803</v>
      </c>
    </row>
    <row r="28" spans="2:7" x14ac:dyDescent="0.25">
      <c r="B28" s="16" t="s">
        <v>189</v>
      </c>
      <c r="C28" s="16">
        <v>72.595645778917202</v>
      </c>
      <c r="D28" s="16">
        <v>72.595645778917202</v>
      </c>
      <c r="E28" s="16">
        <v>108.72429668677501</v>
      </c>
      <c r="F28" s="16">
        <v>108.72429668677501</v>
      </c>
      <c r="G28" s="16">
        <v>94.638532601911194</v>
      </c>
    </row>
    <row r="29" spans="2:7" x14ac:dyDescent="0.25">
      <c r="B29" s="16" t="s">
        <v>268</v>
      </c>
      <c r="C29" s="16">
        <v>74.353119968694998</v>
      </c>
      <c r="D29" s="16">
        <v>74.353119968694998</v>
      </c>
      <c r="E29" s="16">
        <v>102.766707626163</v>
      </c>
      <c r="F29" s="16">
        <v>102.766707626163</v>
      </c>
      <c r="G29" s="16">
        <v>90.326746473170004</v>
      </c>
    </row>
    <row r="30" spans="2:7" x14ac:dyDescent="0.25">
      <c r="B30" s="16" t="s">
        <v>142</v>
      </c>
      <c r="C30" s="16">
        <v>72.729560008899</v>
      </c>
      <c r="D30" s="16">
        <v>72.729560008899</v>
      </c>
      <c r="E30" s="16">
        <v>108.128952895716</v>
      </c>
      <c r="F30" s="16">
        <v>108.128952895716</v>
      </c>
      <c r="G30" s="16">
        <v>91.921249236017303</v>
      </c>
    </row>
    <row r="31" spans="2:7" x14ac:dyDescent="0.25">
      <c r="B31" s="16" t="s">
        <v>33</v>
      </c>
      <c r="C31" s="16">
        <v>73.237281325799302</v>
      </c>
      <c r="D31" s="16">
        <v>73.237281325799302</v>
      </c>
      <c r="E31" s="16">
        <v>109.192291065768</v>
      </c>
      <c r="F31" s="16">
        <v>109.192291065768</v>
      </c>
      <c r="G31" s="16">
        <v>90.783009943125194</v>
      </c>
    </row>
    <row r="32" spans="2:7" x14ac:dyDescent="0.25">
      <c r="B32" s="16" t="s">
        <v>240</v>
      </c>
      <c r="C32" s="16">
        <v>68.988035460010906</v>
      </c>
      <c r="D32" s="16">
        <v>68.988035460010906</v>
      </c>
      <c r="E32" s="16">
        <v>110.387030301976</v>
      </c>
      <c r="F32" s="16">
        <v>110.387030301976</v>
      </c>
      <c r="G32" s="16">
        <v>92.381207715722198</v>
      </c>
    </row>
    <row r="33" spans="2:7" x14ac:dyDescent="0.25">
      <c r="B33" s="16" t="s">
        <v>107</v>
      </c>
      <c r="C33" s="16">
        <v>71.351246717622999</v>
      </c>
      <c r="D33" s="16">
        <v>71.351246717622999</v>
      </c>
      <c r="E33" s="16">
        <v>110.64297361089599</v>
      </c>
      <c r="F33" s="16">
        <v>110.64297361089599</v>
      </c>
      <c r="G33" s="16">
        <v>92.308986773586994</v>
      </c>
    </row>
    <row r="34" spans="2:7" x14ac:dyDescent="0.25">
      <c r="B34" s="16" t="s">
        <v>191</v>
      </c>
      <c r="C34" s="16">
        <v>69.943302583349507</v>
      </c>
      <c r="D34" s="16">
        <v>69.943302583349507</v>
      </c>
      <c r="E34" s="16">
        <v>109.72466360086401</v>
      </c>
      <c r="F34" s="16">
        <v>109.72466360086401</v>
      </c>
      <c r="G34" s="16">
        <v>92.815545632838493</v>
      </c>
    </row>
    <row r="35" spans="2:7" x14ac:dyDescent="0.25">
      <c r="B35" s="16" t="s">
        <v>364</v>
      </c>
      <c r="C35" s="16">
        <v>68.3150122735629</v>
      </c>
      <c r="D35" s="16">
        <v>68.3150122735629</v>
      </c>
      <c r="E35" s="16">
        <v>109.217621063905</v>
      </c>
      <c r="F35" s="16">
        <v>109.217621063905</v>
      </c>
      <c r="G35" s="16">
        <v>93.587926698899807</v>
      </c>
    </row>
    <row r="36" spans="2:7" x14ac:dyDescent="0.25">
      <c r="B36" s="16" t="s">
        <v>186</v>
      </c>
      <c r="C36" s="16">
        <v>70.914673592904506</v>
      </c>
      <c r="D36" s="16">
        <v>70.914673592904506</v>
      </c>
      <c r="E36" s="16">
        <v>108.414257356313</v>
      </c>
      <c r="F36" s="16">
        <v>108.414257356313</v>
      </c>
      <c r="G36" s="16">
        <v>92.664621723394902</v>
      </c>
    </row>
    <row r="37" spans="2:7" x14ac:dyDescent="0.25">
      <c r="B37" s="16" t="s">
        <v>380</v>
      </c>
      <c r="C37" s="16">
        <v>70.824819638256699</v>
      </c>
      <c r="D37" s="16">
        <v>70.824819638256699</v>
      </c>
      <c r="E37" s="16">
        <v>110.058031465764</v>
      </c>
      <c r="F37" s="16">
        <v>110.058031465764</v>
      </c>
      <c r="G37" s="16">
        <v>91.952983876125998</v>
      </c>
    </row>
    <row r="38" spans="2:7" x14ac:dyDescent="0.25">
      <c r="B38" s="16" t="s">
        <v>153</v>
      </c>
      <c r="C38" s="16">
        <v>71.590181563397607</v>
      </c>
      <c r="D38" s="16">
        <v>71.590181563397607</v>
      </c>
      <c r="E38" s="16">
        <v>104.78492562341</v>
      </c>
      <c r="F38" s="16">
        <v>104.78492562341</v>
      </c>
      <c r="G38" s="16">
        <v>89.800386784385495</v>
      </c>
    </row>
    <row r="39" spans="2:7" x14ac:dyDescent="0.25">
      <c r="B39" s="16" t="s">
        <v>196</v>
      </c>
      <c r="C39" s="16">
        <v>71.788079071294504</v>
      </c>
      <c r="D39" s="16">
        <v>71.788079071294504</v>
      </c>
      <c r="E39" s="16">
        <v>111.95166124853201</v>
      </c>
      <c r="F39" s="16">
        <v>111.95166124853201</v>
      </c>
      <c r="G39" s="16">
        <v>96.767279133902704</v>
      </c>
    </row>
    <row r="40" spans="2:7" x14ac:dyDescent="0.25">
      <c r="B40" s="16" t="s">
        <v>359</v>
      </c>
      <c r="C40" s="16">
        <v>72.6517688491477</v>
      </c>
      <c r="D40" s="16">
        <v>72.6517688491477</v>
      </c>
      <c r="E40" s="16">
        <v>109.80343619421799</v>
      </c>
      <c r="F40" s="16">
        <v>109.80343619421799</v>
      </c>
      <c r="G40" s="16">
        <v>90.118461133264205</v>
      </c>
    </row>
    <row r="41" spans="2:7" x14ac:dyDescent="0.25">
      <c r="B41" s="16" t="s">
        <v>145</v>
      </c>
      <c r="C41" s="16">
        <v>70.177354620256494</v>
      </c>
      <c r="D41" s="16">
        <v>70.177354620256494</v>
      </c>
      <c r="E41" s="16">
        <v>112.714037135184</v>
      </c>
      <c r="F41" s="16">
        <v>112.714037135184</v>
      </c>
      <c r="G41" s="16">
        <v>94.768547467758495</v>
      </c>
    </row>
    <row r="42" spans="2:7" x14ac:dyDescent="0.25">
      <c r="B42" s="16" t="s">
        <v>274</v>
      </c>
      <c r="C42" s="16">
        <v>71.228341397333196</v>
      </c>
      <c r="D42" s="16">
        <v>71.228341397333196</v>
      </c>
      <c r="E42" s="16">
        <v>108.53692935480299</v>
      </c>
      <c r="F42" s="16">
        <v>108.53692935480299</v>
      </c>
      <c r="G42" s="16">
        <v>91.478684276921499</v>
      </c>
    </row>
    <row r="43" spans="2:7" x14ac:dyDescent="0.25">
      <c r="B43" s="16" t="s">
        <v>73</v>
      </c>
      <c r="C43" s="16">
        <v>71.146562989554397</v>
      </c>
      <c r="D43" s="16">
        <v>71.146562989554397</v>
      </c>
      <c r="E43" s="16">
        <v>110.55491359702999</v>
      </c>
      <c r="F43" s="16">
        <v>110.55491359702999</v>
      </c>
      <c r="G43" s="16">
        <v>91.934565167775602</v>
      </c>
    </row>
    <row r="44" spans="2:7" x14ac:dyDescent="0.25">
      <c r="B44" s="16" t="s">
        <v>245</v>
      </c>
      <c r="C44" s="16">
        <v>69.635206061694106</v>
      </c>
      <c r="D44" s="16">
        <v>69.635206061694106</v>
      </c>
      <c r="E44" s="16">
        <v>110.05111587790201</v>
      </c>
      <c r="F44" s="16">
        <v>110.05111587790201</v>
      </c>
      <c r="G44" s="16">
        <v>91.880748753547095</v>
      </c>
    </row>
    <row r="45" spans="2:7" x14ac:dyDescent="0.25">
      <c r="B45" s="16" t="s">
        <v>376</v>
      </c>
      <c r="C45" s="16">
        <v>70.881681208826393</v>
      </c>
      <c r="D45" s="16">
        <v>70.881681208826393</v>
      </c>
      <c r="E45" s="16">
        <v>108.44628493368801</v>
      </c>
      <c r="F45" s="16">
        <v>108.44628493368801</v>
      </c>
      <c r="G45" s="16">
        <v>93.233645784254904</v>
      </c>
    </row>
    <row r="46" spans="2:7" x14ac:dyDescent="0.25">
      <c r="B46" s="16" t="s">
        <v>182</v>
      </c>
      <c r="C46" s="16">
        <v>70.632890868219107</v>
      </c>
      <c r="D46" s="16">
        <v>70.632890868219107</v>
      </c>
      <c r="E46" s="16">
        <v>105.674678358732</v>
      </c>
      <c r="F46" s="16">
        <v>105.674678358732</v>
      </c>
      <c r="G46" s="16">
        <v>88.939130818858303</v>
      </c>
    </row>
    <row r="47" spans="2:7" x14ac:dyDescent="0.25">
      <c r="B47" s="16" t="s">
        <v>119</v>
      </c>
      <c r="C47" s="16">
        <v>71.949384500083198</v>
      </c>
      <c r="D47" s="16">
        <v>71.949384500083198</v>
      </c>
      <c r="E47" s="16">
        <v>105.441553969192</v>
      </c>
      <c r="F47" s="16">
        <v>105.441553969192</v>
      </c>
      <c r="G47" s="16">
        <v>93.221162773499799</v>
      </c>
    </row>
    <row r="48" spans="2:7" x14ac:dyDescent="0.25">
      <c r="B48" s="16" t="s">
        <v>251</v>
      </c>
      <c r="C48" s="16">
        <v>70.644872486528698</v>
      </c>
      <c r="D48" s="16">
        <v>70.644872486528698</v>
      </c>
      <c r="E48" s="16">
        <v>109.812762358664</v>
      </c>
      <c r="F48" s="16">
        <v>109.812762358664</v>
      </c>
      <c r="G48" s="16">
        <v>93.092978711566502</v>
      </c>
    </row>
    <row r="49" spans="2:7" x14ac:dyDescent="0.25">
      <c r="B49" s="16" t="s">
        <v>210</v>
      </c>
      <c r="C49" s="16">
        <v>72.436108320044099</v>
      </c>
      <c r="D49" s="16">
        <v>72.436108320044099</v>
      </c>
      <c r="E49" s="16">
        <v>106.723859036665</v>
      </c>
      <c r="F49" s="16">
        <v>106.723859036665</v>
      </c>
      <c r="G49" s="16">
        <v>92.894736284787896</v>
      </c>
    </row>
    <row r="50" spans="2:7" x14ac:dyDescent="0.25">
      <c r="B50" s="16" t="s">
        <v>235</v>
      </c>
      <c r="C50" s="16">
        <v>69.954666296472595</v>
      </c>
      <c r="D50" s="16">
        <v>69.954666296472595</v>
      </c>
      <c r="E50" s="16">
        <v>106.70067984759601</v>
      </c>
      <c r="F50" s="16">
        <v>106.70067984759601</v>
      </c>
      <c r="G50" s="16">
        <v>92.174588046571898</v>
      </c>
    </row>
    <row r="51" spans="2:7" x14ac:dyDescent="0.25">
      <c r="B51" s="16" t="s">
        <v>311</v>
      </c>
      <c r="C51" s="16">
        <v>69.642504021249096</v>
      </c>
      <c r="D51" s="16">
        <v>69.642504021249096</v>
      </c>
      <c r="E51" s="16">
        <v>107.23136085180499</v>
      </c>
      <c r="F51" s="16">
        <v>107.23136085180499</v>
      </c>
      <c r="G51" s="16">
        <v>93.826599698021198</v>
      </c>
    </row>
    <row r="52" spans="2:7" x14ac:dyDescent="0.25">
      <c r="B52" s="16" t="s">
        <v>357</v>
      </c>
      <c r="C52" s="16">
        <v>71.258004103038502</v>
      </c>
      <c r="D52" s="16">
        <v>71.258004103038502</v>
      </c>
      <c r="E52" s="16">
        <v>107.71775866538</v>
      </c>
      <c r="F52" s="16">
        <v>107.71775866538</v>
      </c>
      <c r="G52" s="16">
        <v>91.868176740625898</v>
      </c>
    </row>
    <row r="53" spans="2:7" x14ac:dyDescent="0.25">
      <c r="B53" s="16" t="s">
        <v>241</v>
      </c>
      <c r="C53" s="16">
        <v>71.360919996447393</v>
      </c>
      <c r="D53" s="16">
        <v>71.360919996447393</v>
      </c>
      <c r="E53" s="16">
        <v>107.052260965092</v>
      </c>
      <c r="F53" s="16">
        <v>107.052260965092</v>
      </c>
      <c r="G53" s="16">
        <v>90.868057732642299</v>
      </c>
    </row>
    <row r="54" spans="2:7" x14ac:dyDescent="0.25">
      <c r="B54" s="16" t="s">
        <v>125</v>
      </c>
      <c r="C54" s="16">
        <v>69.783262336434007</v>
      </c>
      <c r="D54" s="16">
        <v>69.783262336434007</v>
      </c>
      <c r="E54" s="16">
        <v>108.28150424874001</v>
      </c>
      <c r="F54" s="16">
        <v>108.28150424874001</v>
      </c>
      <c r="G54" s="16">
        <v>94.175562411603096</v>
      </c>
    </row>
    <row r="55" spans="2:7" x14ac:dyDescent="0.25">
      <c r="B55" s="16" t="s">
        <v>345</v>
      </c>
      <c r="C55" s="16">
        <v>64.821688722397099</v>
      </c>
      <c r="D55" s="16">
        <v>64.821688722397099</v>
      </c>
      <c r="E55" s="16">
        <v>108.051255982303</v>
      </c>
      <c r="F55" s="16">
        <v>108.051255982303</v>
      </c>
      <c r="G55" s="16">
        <v>94.230478647242705</v>
      </c>
    </row>
    <row r="56" spans="2:7" x14ac:dyDescent="0.25">
      <c r="B56" s="16" t="s">
        <v>208</v>
      </c>
      <c r="C56" s="16">
        <v>74.316508747935003</v>
      </c>
      <c r="D56" s="16">
        <v>74.316508747935003</v>
      </c>
      <c r="E56" s="16">
        <v>108.45884794001201</v>
      </c>
      <c r="F56" s="16">
        <v>108.45884794001201</v>
      </c>
      <c r="G56" s="16">
        <v>94.062164316728996</v>
      </c>
    </row>
    <row r="57" spans="2:7" x14ac:dyDescent="0.25">
      <c r="B57" s="16" t="s">
        <v>289</v>
      </c>
      <c r="C57" s="16">
        <v>71.303804730677101</v>
      </c>
      <c r="D57" s="16">
        <v>71.303804730677101</v>
      </c>
      <c r="E57" s="16">
        <v>105.167170731309</v>
      </c>
      <c r="F57" s="16">
        <v>105.167170731309</v>
      </c>
      <c r="G57" s="16">
        <v>92.8762030047682</v>
      </c>
    </row>
    <row r="58" spans="2:7" x14ac:dyDescent="0.25">
      <c r="B58" s="16" t="s">
        <v>287</v>
      </c>
      <c r="C58" s="16">
        <v>70.783308500345697</v>
      </c>
      <c r="D58" s="16">
        <v>70.783308500345697</v>
      </c>
      <c r="E58" s="16">
        <v>107.65105760034</v>
      </c>
      <c r="F58" s="16">
        <v>107.65105760034</v>
      </c>
      <c r="G58" s="16">
        <v>96.468841222330497</v>
      </c>
    </row>
    <row r="59" spans="2:7" x14ac:dyDescent="0.25">
      <c r="B59" s="16" t="s">
        <v>214</v>
      </c>
      <c r="C59" s="16">
        <v>69.975827130992201</v>
      </c>
      <c r="D59" s="16">
        <v>69.975827130992201</v>
      </c>
      <c r="E59" s="16">
        <v>106.224641087617</v>
      </c>
      <c r="F59" s="16">
        <v>106.224641087617</v>
      </c>
      <c r="G59" s="16">
        <v>93.4654367070885</v>
      </c>
    </row>
    <row r="60" spans="2:7" x14ac:dyDescent="0.25">
      <c r="B60" s="16" t="s">
        <v>336</v>
      </c>
      <c r="C60" s="16">
        <v>71.595499122044302</v>
      </c>
      <c r="D60" s="16">
        <v>71.595499122044302</v>
      </c>
      <c r="E60" s="16">
        <v>105.965683054481</v>
      </c>
      <c r="F60" s="16">
        <v>105.965683054481</v>
      </c>
      <c r="G60" s="16">
        <v>93.742713013227004</v>
      </c>
    </row>
    <row r="61" spans="2:7" x14ac:dyDescent="0.25">
      <c r="B61" s="16" t="s">
        <v>257</v>
      </c>
      <c r="C61" s="16">
        <v>70.401655725044193</v>
      </c>
      <c r="D61" s="16">
        <v>70.401655725044193</v>
      </c>
      <c r="E61" s="16">
        <v>106.190719528168</v>
      </c>
      <c r="F61" s="16">
        <v>106.190719528168</v>
      </c>
      <c r="G61" s="16">
        <v>93.060680056135396</v>
      </c>
    </row>
    <row r="62" spans="2:7" x14ac:dyDescent="0.25">
      <c r="B62" s="16" t="s">
        <v>176</v>
      </c>
      <c r="C62" s="16">
        <v>68.983528187122502</v>
      </c>
      <c r="D62" s="16">
        <v>68.983528187122502</v>
      </c>
      <c r="E62" s="16">
        <v>108.72014855258701</v>
      </c>
      <c r="F62" s="16">
        <v>108.72014855258701</v>
      </c>
      <c r="G62" s="16">
        <v>94.213602812507901</v>
      </c>
    </row>
    <row r="63" spans="2:7" x14ac:dyDescent="0.25">
      <c r="B63" s="16" t="s">
        <v>212</v>
      </c>
      <c r="C63" s="16">
        <v>70.0766051011841</v>
      </c>
      <c r="D63" s="16">
        <v>70.0766051011841</v>
      </c>
      <c r="E63" s="16">
        <v>105.615147295037</v>
      </c>
      <c r="F63" s="16">
        <v>105.615147295037</v>
      </c>
      <c r="G63" s="16">
        <v>94.333918980776403</v>
      </c>
    </row>
    <row r="64" spans="2:7" x14ac:dyDescent="0.25">
      <c r="B64" s="16" t="s">
        <v>199</v>
      </c>
      <c r="C64" s="16">
        <v>69.976119105163605</v>
      </c>
      <c r="D64" s="16">
        <v>69.976119105163605</v>
      </c>
      <c r="E64" s="16">
        <v>108.815227825398</v>
      </c>
      <c r="F64" s="16">
        <v>108.815227825398</v>
      </c>
      <c r="G64" s="16">
        <v>94.431294069632301</v>
      </c>
    </row>
    <row r="65" spans="2:7" x14ac:dyDescent="0.25">
      <c r="B65" s="16" t="s">
        <v>86</v>
      </c>
      <c r="C65" s="16">
        <v>70.796198269713003</v>
      </c>
      <c r="D65" s="16">
        <v>70.796198269713003</v>
      </c>
      <c r="E65" s="16">
        <v>108.957430383847</v>
      </c>
      <c r="F65" s="16">
        <v>108.957430383847</v>
      </c>
      <c r="G65" s="16">
        <v>90.618671559538896</v>
      </c>
    </row>
    <row r="66" spans="2:7" x14ac:dyDescent="0.25">
      <c r="B66" s="16" t="s">
        <v>172</v>
      </c>
      <c r="C66" s="16">
        <v>70.481700125677804</v>
      </c>
      <c r="D66" s="16">
        <v>70.481700125677804</v>
      </c>
      <c r="E66" s="16">
        <v>106.71963803990801</v>
      </c>
      <c r="F66" s="16">
        <v>106.71963803990801</v>
      </c>
      <c r="G66" s="16">
        <v>94.398144164678698</v>
      </c>
    </row>
    <row r="67" spans="2:7" x14ac:dyDescent="0.25">
      <c r="B67" s="16" t="s">
        <v>45</v>
      </c>
      <c r="C67" s="16">
        <v>70.320696232295603</v>
      </c>
      <c r="D67" s="16">
        <v>70.320696232295603</v>
      </c>
      <c r="E67" s="16">
        <v>108.067119968246</v>
      </c>
      <c r="F67" s="16">
        <v>108.067119968246</v>
      </c>
      <c r="G67" s="16">
        <v>92.660787140269505</v>
      </c>
    </row>
    <row r="68" spans="2:7" x14ac:dyDescent="0.25">
      <c r="B68" s="16" t="s">
        <v>237</v>
      </c>
      <c r="C68" s="16">
        <v>71.931305220554293</v>
      </c>
      <c r="D68" s="16">
        <v>71.931305220554293</v>
      </c>
      <c r="E68" s="16">
        <v>105.129537501192</v>
      </c>
      <c r="F68" s="16">
        <v>105.129537501192</v>
      </c>
      <c r="G68" s="16">
        <v>93.646957695026103</v>
      </c>
    </row>
    <row r="69" spans="2:7" x14ac:dyDescent="0.25">
      <c r="B69" s="16" t="s">
        <v>195</v>
      </c>
      <c r="C69" s="16">
        <v>70.043390470258302</v>
      </c>
      <c r="D69" s="16">
        <v>70.043390470258302</v>
      </c>
      <c r="E69" s="16">
        <v>106.822003324333</v>
      </c>
      <c r="F69" s="16">
        <v>106.822003324333</v>
      </c>
      <c r="G69" s="16">
        <v>93.650712906486007</v>
      </c>
    </row>
    <row r="70" spans="2:7" x14ac:dyDescent="0.25">
      <c r="B70" s="16" t="s">
        <v>32</v>
      </c>
      <c r="C70" s="16">
        <v>72.453707010170703</v>
      </c>
      <c r="D70" s="16">
        <v>72.453707010170703</v>
      </c>
      <c r="E70" s="16">
        <v>104.846652595024</v>
      </c>
      <c r="F70" s="16">
        <v>104.846652595024</v>
      </c>
      <c r="G70" s="16">
        <v>93.458943140049897</v>
      </c>
    </row>
    <row r="71" spans="2:7" x14ac:dyDescent="0.25">
      <c r="B71" s="16" t="s">
        <v>360</v>
      </c>
      <c r="C71" s="16">
        <v>71.011131343925598</v>
      </c>
      <c r="D71" s="16">
        <v>71.011131343925598</v>
      </c>
      <c r="E71" s="16">
        <v>103.243313967501</v>
      </c>
      <c r="F71" s="16">
        <v>103.243313967501</v>
      </c>
      <c r="G71" s="16">
        <v>92.603678191816897</v>
      </c>
    </row>
    <row r="72" spans="2:7" x14ac:dyDescent="0.25">
      <c r="B72" s="16" t="s">
        <v>309</v>
      </c>
      <c r="C72" s="16">
        <v>69.286621825119795</v>
      </c>
      <c r="D72" s="16">
        <v>69.286621825119795</v>
      </c>
      <c r="E72" s="16">
        <v>108.610392333097</v>
      </c>
      <c r="F72" s="16">
        <v>108.610392333097</v>
      </c>
      <c r="G72" s="16">
        <v>96.701233025105296</v>
      </c>
    </row>
    <row r="73" spans="2:7" x14ac:dyDescent="0.25">
      <c r="B73" s="16" t="s">
        <v>185</v>
      </c>
      <c r="C73" s="16">
        <v>71.708605244956701</v>
      </c>
      <c r="D73" s="16">
        <v>71.708605244956701</v>
      </c>
      <c r="E73" s="16">
        <v>104.54394602510099</v>
      </c>
      <c r="F73" s="16">
        <v>104.54394602510099</v>
      </c>
      <c r="G73" s="16">
        <v>98.096917187747806</v>
      </c>
    </row>
    <row r="74" spans="2:7" x14ac:dyDescent="0.25">
      <c r="B74" s="16" t="s">
        <v>249</v>
      </c>
      <c r="C74" s="16">
        <v>70.2113063915141</v>
      </c>
      <c r="D74" s="16">
        <v>70.2113063915141</v>
      </c>
      <c r="E74" s="16">
        <v>106.868805808331</v>
      </c>
      <c r="F74" s="16">
        <v>106.868805808331</v>
      </c>
      <c r="G74" s="16">
        <v>93.747839175147007</v>
      </c>
    </row>
    <row r="75" spans="2:7" x14ac:dyDescent="0.25">
      <c r="B75" s="16" t="s">
        <v>365</v>
      </c>
      <c r="C75" s="16">
        <v>73.142568874759306</v>
      </c>
      <c r="D75" s="16">
        <v>73.142568874759306</v>
      </c>
      <c r="E75" s="16">
        <v>104.920105271772</v>
      </c>
      <c r="F75" s="16">
        <v>104.920105271772</v>
      </c>
      <c r="G75" s="16">
        <v>93.831969845611894</v>
      </c>
    </row>
    <row r="76" spans="2:7" x14ac:dyDescent="0.25">
      <c r="B76" s="16" t="s">
        <v>356</v>
      </c>
      <c r="C76" s="16">
        <v>73.678651131833405</v>
      </c>
      <c r="D76" s="16">
        <v>73.678651131833405</v>
      </c>
      <c r="E76" s="16">
        <v>105.842856693637</v>
      </c>
      <c r="F76" s="16">
        <v>105.842856693637</v>
      </c>
      <c r="G76" s="16">
        <v>97.661618642333394</v>
      </c>
    </row>
    <row r="77" spans="2:7" x14ac:dyDescent="0.25">
      <c r="B77" s="16" t="s">
        <v>279</v>
      </c>
      <c r="C77" s="16">
        <v>70.889612452295395</v>
      </c>
      <c r="D77" s="16">
        <v>70.889612452295395</v>
      </c>
      <c r="E77" s="16">
        <v>105.670894498434</v>
      </c>
      <c r="F77" s="16">
        <v>105.670894498434</v>
      </c>
      <c r="G77" s="16">
        <v>90.621962740486893</v>
      </c>
    </row>
    <row r="78" spans="2:7" x14ac:dyDescent="0.25">
      <c r="B78" s="16" t="s">
        <v>54</v>
      </c>
      <c r="C78" s="16">
        <v>71.290267431656801</v>
      </c>
      <c r="D78" s="16">
        <v>71.290267431656801</v>
      </c>
      <c r="E78" s="16">
        <v>106.11762177931</v>
      </c>
      <c r="F78" s="16">
        <v>106.11762177931</v>
      </c>
      <c r="G78" s="16">
        <v>96.146418802780502</v>
      </c>
    </row>
    <row r="79" spans="2:7" x14ac:dyDescent="0.25">
      <c r="B79" s="16" t="s">
        <v>350</v>
      </c>
      <c r="C79" s="16">
        <v>71.847968619562806</v>
      </c>
      <c r="D79" s="16">
        <v>71.847968619562806</v>
      </c>
      <c r="E79" s="16">
        <v>106.39372431507201</v>
      </c>
      <c r="F79" s="16">
        <v>106.39372431507201</v>
      </c>
      <c r="G79" s="16">
        <v>95.061351806576795</v>
      </c>
    </row>
    <row r="80" spans="2:7" x14ac:dyDescent="0.25">
      <c r="B80" s="16" t="s">
        <v>78</v>
      </c>
      <c r="C80" s="16">
        <v>71.971116672625698</v>
      </c>
      <c r="D80" s="16">
        <v>71.971116672625698</v>
      </c>
      <c r="E80" s="16">
        <v>105.446659016121</v>
      </c>
      <c r="F80" s="16">
        <v>105.446659016121</v>
      </c>
      <c r="G80" s="16">
        <v>94.415835083533494</v>
      </c>
    </row>
    <row r="81" spans="2:7" x14ac:dyDescent="0.25">
      <c r="B81" s="16" t="s">
        <v>349</v>
      </c>
      <c r="C81" s="16">
        <v>71.680396461304895</v>
      </c>
      <c r="D81" s="16">
        <v>71.680396461304895</v>
      </c>
      <c r="E81" s="16">
        <v>104.347868992236</v>
      </c>
      <c r="F81" s="16">
        <v>104.347868992236</v>
      </c>
      <c r="G81" s="16">
        <v>94.3327938299023</v>
      </c>
    </row>
    <row r="82" spans="2:7" x14ac:dyDescent="0.25">
      <c r="B82" s="16" t="s">
        <v>330</v>
      </c>
      <c r="C82" s="16">
        <v>70.154763617535806</v>
      </c>
      <c r="D82" s="16">
        <v>70.154763617535806</v>
      </c>
      <c r="E82" s="16">
        <v>107.99206846642301</v>
      </c>
      <c r="F82" s="16">
        <v>107.99206846642301</v>
      </c>
      <c r="G82" s="16">
        <v>98.076267556546597</v>
      </c>
    </row>
    <row r="83" spans="2:7" x14ac:dyDescent="0.25">
      <c r="B83" s="16" t="s">
        <v>272</v>
      </c>
      <c r="C83" s="16">
        <v>69.279982824228597</v>
      </c>
      <c r="D83" s="16">
        <v>69.279982824228597</v>
      </c>
      <c r="E83" s="16">
        <v>106.270774362559</v>
      </c>
      <c r="F83" s="16">
        <v>106.270774362559</v>
      </c>
      <c r="G83" s="16">
        <v>96.634573493186295</v>
      </c>
    </row>
    <row r="84" spans="2:7" x14ac:dyDescent="0.25">
      <c r="B84" s="16" t="s">
        <v>368</v>
      </c>
      <c r="C84" s="16">
        <v>68.668841918373403</v>
      </c>
      <c r="D84" s="16">
        <v>68.668841918373403</v>
      </c>
      <c r="E84" s="16">
        <v>105.33319414163699</v>
      </c>
      <c r="F84" s="16">
        <v>105.33319414163699</v>
      </c>
      <c r="G84" s="16">
        <v>95.722724436290207</v>
      </c>
    </row>
    <row r="85" spans="2:7" x14ac:dyDescent="0.25">
      <c r="B85" s="16" t="s">
        <v>280</v>
      </c>
      <c r="C85" s="16">
        <v>67.968970233768403</v>
      </c>
      <c r="D85" s="16">
        <v>67.968970233768403</v>
      </c>
      <c r="E85" s="16">
        <v>105.87681159706101</v>
      </c>
      <c r="F85" s="16">
        <v>105.87681159706101</v>
      </c>
      <c r="G85" s="16">
        <v>96.0151825789236</v>
      </c>
    </row>
    <row r="86" spans="2:7" x14ac:dyDescent="0.25">
      <c r="B86" s="16" t="s">
        <v>116</v>
      </c>
      <c r="C86" s="16">
        <v>72.568307904092407</v>
      </c>
      <c r="D86" s="16">
        <v>72.568307904092407</v>
      </c>
      <c r="E86" s="16">
        <v>103.708810732469</v>
      </c>
      <c r="F86" s="16">
        <v>103.708810732469</v>
      </c>
      <c r="G86" s="16">
        <v>96.0377805048076</v>
      </c>
    </row>
    <row r="87" spans="2:7" x14ac:dyDescent="0.25">
      <c r="B87" s="16" t="s">
        <v>361</v>
      </c>
      <c r="C87" s="16">
        <v>68.943669872287103</v>
      </c>
      <c r="D87" s="16">
        <v>68.943669872287103</v>
      </c>
      <c r="E87" s="16">
        <v>105.76327711496199</v>
      </c>
      <c r="F87" s="16">
        <v>105.76327711496199</v>
      </c>
      <c r="G87" s="16">
        <v>96.703753424305305</v>
      </c>
    </row>
    <row r="88" spans="2:7" x14ac:dyDescent="0.25">
      <c r="B88" s="16" t="s">
        <v>228</v>
      </c>
      <c r="C88" s="16">
        <v>70.176552162101501</v>
      </c>
      <c r="D88" s="16">
        <v>70.176552162101501</v>
      </c>
      <c r="E88" s="16">
        <v>103.60245005764899</v>
      </c>
      <c r="F88" s="16">
        <v>103.60245005764899</v>
      </c>
      <c r="G88" s="16">
        <v>93.487200295638402</v>
      </c>
    </row>
    <row r="89" spans="2:7" x14ac:dyDescent="0.25">
      <c r="B89" s="16" t="s">
        <v>366</v>
      </c>
      <c r="C89" s="16">
        <v>69.505683447354599</v>
      </c>
      <c r="D89" s="16">
        <v>69.505683447354599</v>
      </c>
      <c r="E89" s="16">
        <v>101.612706184004</v>
      </c>
      <c r="F89" s="16">
        <v>101.612706184004</v>
      </c>
      <c r="G89" s="16">
        <v>97.074968000134902</v>
      </c>
    </row>
    <row r="90" spans="2:7" x14ac:dyDescent="0.25">
      <c r="B90" s="16" t="s">
        <v>344</v>
      </c>
      <c r="C90" s="16">
        <v>68.369738833445297</v>
      </c>
      <c r="D90" s="16">
        <v>68.369738833445297</v>
      </c>
      <c r="E90" s="16">
        <v>105.064959951349</v>
      </c>
      <c r="F90" s="16">
        <v>105.064959951349</v>
      </c>
      <c r="G90" s="16">
        <v>96.4877173960882</v>
      </c>
    </row>
    <row r="91" spans="2:7" x14ac:dyDescent="0.25">
      <c r="B91" s="16" t="s">
        <v>173</v>
      </c>
      <c r="C91" s="16">
        <v>71.869777955805205</v>
      </c>
      <c r="D91" s="16">
        <v>71.869777955805205</v>
      </c>
      <c r="E91" s="16">
        <v>104.092049342235</v>
      </c>
      <c r="F91" s="16">
        <v>104.092049342235</v>
      </c>
      <c r="G91" s="16">
        <v>93.572043650944906</v>
      </c>
    </row>
    <row r="92" spans="2:7" x14ac:dyDescent="0.25">
      <c r="B92" s="16" t="s">
        <v>332</v>
      </c>
      <c r="C92" s="16">
        <v>70.949399774571901</v>
      </c>
      <c r="D92" s="16">
        <v>70.949399774571901</v>
      </c>
      <c r="E92" s="16">
        <v>103.148688130658</v>
      </c>
      <c r="F92" s="16">
        <v>103.148688130658</v>
      </c>
      <c r="G92" s="16">
        <v>96.072250400351507</v>
      </c>
    </row>
    <row r="93" spans="2:7" x14ac:dyDescent="0.25">
      <c r="B93" s="16" t="s">
        <v>111</v>
      </c>
      <c r="C93" s="16">
        <v>72.103837683172898</v>
      </c>
      <c r="D93" s="16">
        <v>72.103837683172898</v>
      </c>
      <c r="E93" s="16">
        <v>104.820316143379</v>
      </c>
      <c r="F93" s="16">
        <v>104.820316143379</v>
      </c>
      <c r="G93" s="16">
        <v>95.627215608517901</v>
      </c>
    </row>
    <row r="94" spans="2:7" x14ac:dyDescent="0.25">
      <c r="B94" s="16" t="s">
        <v>284</v>
      </c>
      <c r="C94" s="16">
        <v>71.426742943527003</v>
      </c>
      <c r="D94" s="16">
        <v>71.426742943527003</v>
      </c>
      <c r="E94" s="16">
        <v>102.695665777123</v>
      </c>
      <c r="F94" s="16">
        <v>102.695665777123</v>
      </c>
      <c r="G94" s="16">
        <v>93.592524822467794</v>
      </c>
    </row>
    <row r="95" spans="2:7" x14ac:dyDescent="0.25">
      <c r="B95" s="16" t="s">
        <v>122</v>
      </c>
      <c r="C95" s="16">
        <v>72.815722762643702</v>
      </c>
      <c r="D95" s="16">
        <v>72.815722762643702</v>
      </c>
      <c r="E95" s="16">
        <v>106.98163596991699</v>
      </c>
      <c r="F95" s="16">
        <v>106.98163596991699</v>
      </c>
      <c r="G95" s="16">
        <v>95.539139836046701</v>
      </c>
    </row>
    <row r="96" spans="2:7" x14ac:dyDescent="0.25">
      <c r="B96" s="16" t="s">
        <v>242</v>
      </c>
      <c r="C96" s="16">
        <v>70.054617078803801</v>
      </c>
      <c r="D96" s="16">
        <v>70.054617078803801</v>
      </c>
      <c r="E96" s="16">
        <v>102.378423345207</v>
      </c>
      <c r="F96" s="16">
        <v>102.378423345207</v>
      </c>
      <c r="G96" s="16">
        <v>93.115115126935194</v>
      </c>
    </row>
    <row r="97" spans="2:7" x14ac:dyDescent="0.25">
      <c r="B97" s="16" t="s">
        <v>256</v>
      </c>
      <c r="C97" s="16">
        <v>71.4744000186557</v>
      </c>
      <c r="D97" s="16">
        <v>71.4744000186557</v>
      </c>
      <c r="E97" s="16">
        <v>108.07176427177301</v>
      </c>
      <c r="F97" s="16">
        <v>108.07176427177301</v>
      </c>
      <c r="G97" s="16">
        <v>97.295402596198898</v>
      </c>
    </row>
    <row r="98" spans="2:7" x14ac:dyDescent="0.25">
      <c r="B98" s="16" t="s">
        <v>49</v>
      </c>
      <c r="C98" s="16">
        <v>69.940337345490093</v>
      </c>
      <c r="D98" s="16">
        <v>69.940337345490093</v>
      </c>
      <c r="E98" s="16">
        <v>104.414095114153</v>
      </c>
      <c r="F98" s="16">
        <v>104.414095114153</v>
      </c>
      <c r="G98" s="16">
        <v>95.582765183350503</v>
      </c>
    </row>
    <row r="99" spans="2:7" x14ac:dyDescent="0.25">
      <c r="B99" s="16" t="s">
        <v>282</v>
      </c>
      <c r="C99" s="16">
        <v>71.439196063810897</v>
      </c>
      <c r="D99" s="16">
        <v>71.439196063810897</v>
      </c>
      <c r="E99" s="16">
        <v>106.060269563297</v>
      </c>
      <c r="F99" s="16">
        <v>106.060269563297</v>
      </c>
      <c r="G99" s="16">
        <v>97.551568427012896</v>
      </c>
    </row>
    <row r="100" spans="2:7" x14ac:dyDescent="0.25">
      <c r="B100" s="16" t="s">
        <v>304</v>
      </c>
      <c r="C100" s="16">
        <v>69.989048943512302</v>
      </c>
      <c r="D100" s="16">
        <v>69.989048943512302</v>
      </c>
      <c r="E100" s="16">
        <v>105.05315439330199</v>
      </c>
      <c r="F100" s="16">
        <v>105.05315439330199</v>
      </c>
      <c r="G100" s="16">
        <v>97.578456640288195</v>
      </c>
    </row>
    <row r="101" spans="2:7" x14ac:dyDescent="0.25">
      <c r="B101" s="16" t="s">
        <v>130</v>
      </c>
      <c r="C101" s="16">
        <v>70.169041024100594</v>
      </c>
      <c r="D101" s="16">
        <v>70.169041024100594</v>
      </c>
      <c r="E101" s="16">
        <v>106.46922914529701</v>
      </c>
      <c r="F101" s="16">
        <v>106.46922914529701</v>
      </c>
      <c r="G101" s="16">
        <v>101.144700487672</v>
      </c>
    </row>
    <row r="102" spans="2:7" x14ac:dyDescent="0.25">
      <c r="B102" s="16" t="s">
        <v>371</v>
      </c>
      <c r="C102" s="16">
        <v>73.312978061749305</v>
      </c>
      <c r="D102" s="16">
        <v>73.312978061749305</v>
      </c>
      <c r="E102" s="16">
        <v>100.584537190042</v>
      </c>
      <c r="F102" s="16">
        <v>100.584537190042</v>
      </c>
      <c r="G102" s="16">
        <v>97.749937279146295</v>
      </c>
    </row>
    <row r="103" spans="2:7" x14ac:dyDescent="0.25">
      <c r="B103" s="16" t="s">
        <v>373</v>
      </c>
      <c r="C103" s="16">
        <v>69.935960669964601</v>
      </c>
      <c r="D103" s="16">
        <v>69.935960669964601</v>
      </c>
      <c r="E103" s="16">
        <v>103.55726515824</v>
      </c>
      <c r="F103" s="16">
        <v>103.55726515824</v>
      </c>
      <c r="G103" s="16">
        <v>96.881177460167507</v>
      </c>
    </row>
    <row r="104" spans="2:7" x14ac:dyDescent="0.25">
      <c r="B104" s="16" t="s">
        <v>118</v>
      </c>
      <c r="C104" s="16">
        <v>71.4525782329534</v>
      </c>
      <c r="D104" s="16">
        <v>71.4525782329534</v>
      </c>
      <c r="E104" s="16">
        <v>108.15049535681401</v>
      </c>
      <c r="F104" s="16">
        <v>108.15049535681401</v>
      </c>
      <c r="G104" s="16">
        <v>98.780930331879603</v>
      </c>
    </row>
    <row r="105" spans="2:7" x14ac:dyDescent="0.25">
      <c r="B105" s="16" t="s">
        <v>358</v>
      </c>
      <c r="C105" s="16">
        <v>72.066702071588594</v>
      </c>
      <c r="D105" s="16">
        <v>72.066702071588594</v>
      </c>
      <c r="E105" s="16">
        <v>103.078830291027</v>
      </c>
      <c r="F105" s="16">
        <v>103.078830291027</v>
      </c>
      <c r="G105" s="16">
        <v>95.237686877583101</v>
      </c>
    </row>
    <row r="106" spans="2:7" x14ac:dyDescent="0.25">
      <c r="B106" s="16" t="s">
        <v>109</v>
      </c>
      <c r="C106" s="16">
        <v>69.032148201207605</v>
      </c>
      <c r="D106" s="16">
        <v>69.032148201207605</v>
      </c>
      <c r="E106" s="16">
        <v>104.77667128708001</v>
      </c>
      <c r="F106" s="16">
        <v>104.77667128708001</v>
      </c>
      <c r="G106" s="16">
        <v>98.748780692615796</v>
      </c>
    </row>
    <row r="107" spans="2:7" x14ac:dyDescent="0.25">
      <c r="B107" s="16" t="s">
        <v>35</v>
      </c>
      <c r="C107" s="16">
        <v>73.613838129668196</v>
      </c>
      <c r="D107" s="16">
        <v>73.613838129668196</v>
      </c>
      <c r="E107" s="16">
        <v>105.154626369052</v>
      </c>
      <c r="F107" s="16">
        <v>105.154626369052</v>
      </c>
      <c r="G107" s="16">
        <v>101.46754630830399</v>
      </c>
    </row>
    <row r="108" spans="2:7" x14ac:dyDescent="0.25">
      <c r="B108" s="16" t="s">
        <v>61</v>
      </c>
      <c r="C108" s="16">
        <v>69.471412732445302</v>
      </c>
      <c r="D108" s="16">
        <v>69.471412732445302</v>
      </c>
      <c r="E108" s="16">
        <v>100.141766180736</v>
      </c>
      <c r="F108" s="16">
        <v>100.141766180736</v>
      </c>
      <c r="G108" s="16">
        <v>97.802028062376294</v>
      </c>
    </row>
    <row r="109" spans="2:7" x14ac:dyDescent="0.25">
      <c r="B109" s="16" t="s">
        <v>293</v>
      </c>
      <c r="C109" s="16">
        <v>72.125780635181897</v>
      </c>
      <c r="D109" s="16">
        <v>72.125780635181897</v>
      </c>
      <c r="E109" s="16">
        <v>102.238670677551</v>
      </c>
      <c r="F109" s="16">
        <v>102.238670677551</v>
      </c>
      <c r="G109" s="16">
        <v>95.733347212927498</v>
      </c>
    </row>
    <row r="110" spans="2:7" x14ac:dyDescent="0.25">
      <c r="B110" s="16" t="s">
        <v>273</v>
      </c>
      <c r="C110" s="16">
        <v>72.616892255693898</v>
      </c>
      <c r="D110" s="16">
        <v>72.616892255693898</v>
      </c>
      <c r="E110" s="16">
        <v>105.878160336901</v>
      </c>
      <c r="F110" s="16">
        <v>105.878160336901</v>
      </c>
      <c r="G110" s="16">
        <v>100.137932951666</v>
      </c>
    </row>
    <row r="111" spans="2:7" x14ac:dyDescent="0.25">
      <c r="B111" s="16" t="s">
        <v>77</v>
      </c>
      <c r="C111" s="16">
        <v>70.0747072049097</v>
      </c>
      <c r="D111" s="16">
        <v>70.0747072049097</v>
      </c>
      <c r="E111" s="16">
        <v>105.049698237838</v>
      </c>
      <c r="F111" s="16">
        <v>105.049698237838</v>
      </c>
      <c r="G111" s="16">
        <v>94.822458554769995</v>
      </c>
    </row>
    <row r="112" spans="2:7" x14ac:dyDescent="0.25">
      <c r="B112" s="16" t="s">
        <v>233</v>
      </c>
      <c r="C112" s="16">
        <v>71.121398959810307</v>
      </c>
      <c r="D112" s="16">
        <v>71.121398959810307</v>
      </c>
      <c r="E112" s="16">
        <v>101.71594396215001</v>
      </c>
      <c r="F112" s="16">
        <v>101.71594396215001</v>
      </c>
      <c r="G112" s="16">
        <v>97.588623161988494</v>
      </c>
    </row>
    <row r="113" spans="2:7" x14ac:dyDescent="0.25">
      <c r="B113" s="16" t="s">
        <v>171</v>
      </c>
      <c r="C113" s="16">
        <v>69.173704279996997</v>
      </c>
      <c r="D113" s="16">
        <v>69.173704279996997</v>
      </c>
      <c r="E113" s="16">
        <v>101.90526365265799</v>
      </c>
      <c r="F113" s="16">
        <v>101.90526365265799</v>
      </c>
      <c r="G113" s="16">
        <v>96.189621538686396</v>
      </c>
    </row>
    <row r="114" spans="2:7" x14ac:dyDescent="0.25">
      <c r="B114" s="16" t="s">
        <v>276</v>
      </c>
      <c r="C114" s="16">
        <v>70.570247831839495</v>
      </c>
      <c r="D114" s="16">
        <v>70.570247831839495</v>
      </c>
      <c r="E114" s="16">
        <v>101.733641034602</v>
      </c>
      <c r="F114" s="16">
        <v>101.733641034602</v>
      </c>
      <c r="G114" s="16">
        <v>97.385288697581402</v>
      </c>
    </row>
    <row r="115" spans="2:7" x14ac:dyDescent="0.25">
      <c r="B115" s="16" t="s">
        <v>95</v>
      </c>
      <c r="C115" s="16">
        <v>69.5935164156501</v>
      </c>
      <c r="D115" s="16">
        <v>69.5935164156501</v>
      </c>
      <c r="E115" s="16">
        <v>99.95684434348</v>
      </c>
      <c r="F115" s="16">
        <v>99.95684434348</v>
      </c>
      <c r="G115" s="16">
        <v>98.208910653115893</v>
      </c>
    </row>
    <row r="116" spans="2:7" x14ac:dyDescent="0.25">
      <c r="B116" s="16" t="s">
        <v>327</v>
      </c>
      <c r="C116" s="16">
        <v>71.581093459076399</v>
      </c>
      <c r="D116" s="16">
        <v>71.581093459076399</v>
      </c>
      <c r="E116" s="16">
        <v>99.828483137094494</v>
      </c>
      <c r="F116" s="16">
        <v>99.828483137094494</v>
      </c>
      <c r="G116" s="16">
        <v>96.274035798457206</v>
      </c>
    </row>
    <row r="117" spans="2:7" x14ac:dyDescent="0.25">
      <c r="B117" s="16" t="s">
        <v>326</v>
      </c>
      <c r="C117" s="16">
        <v>70.315800980371606</v>
      </c>
      <c r="D117" s="16">
        <v>70.315800980371606</v>
      </c>
      <c r="E117" s="16">
        <v>101.626809096606</v>
      </c>
      <c r="F117" s="16">
        <v>101.626809096606</v>
      </c>
      <c r="G117" s="16">
        <v>98.207371918044799</v>
      </c>
    </row>
    <row r="118" spans="2:7" x14ac:dyDescent="0.25">
      <c r="B118" s="16" t="s">
        <v>92</v>
      </c>
      <c r="C118" s="16">
        <v>68.600378941599502</v>
      </c>
      <c r="D118" s="16">
        <v>68.600378941599502</v>
      </c>
      <c r="E118" s="16">
        <v>100.72191622282</v>
      </c>
      <c r="F118" s="16">
        <v>100.72191622282</v>
      </c>
      <c r="G118" s="16">
        <v>97.947138881141299</v>
      </c>
    </row>
    <row r="119" spans="2:7" x14ac:dyDescent="0.25">
      <c r="B119" s="16" t="s">
        <v>239</v>
      </c>
      <c r="C119" s="16">
        <v>70.546155295424299</v>
      </c>
      <c r="D119" s="16">
        <v>70.546155295424299</v>
      </c>
      <c r="E119" s="16">
        <v>104.856630619939</v>
      </c>
      <c r="F119" s="16">
        <v>104.856630619939</v>
      </c>
      <c r="G119" s="16">
        <v>100.844487963707</v>
      </c>
    </row>
    <row r="120" spans="2:7" x14ac:dyDescent="0.25">
      <c r="B120" s="16" t="s">
        <v>90</v>
      </c>
      <c r="C120" s="16">
        <v>69.102669593156307</v>
      </c>
      <c r="D120" s="16">
        <v>69.102669593156307</v>
      </c>
      <c r="E120" s="16">
        <v>100.31681328299899</v>
      </c>
      <c r="F120" s="16">
        <v>100.31681328299899</v>
      </c>
      <c r="G120" s="16">
        <v>100.84486659728</v>
      </c>
    </row>
    <row r="121" spans="2:7" x14ac:dyDescent="0.25">
      <c r="B121" s="16" t="s">
        <v>184</v>
      </c>
      <c r="C121" s="16">
        <v>73.812104809526204</v>
      </c>
      <c r="D121" s="16">
        <v>73.812104809526204</v>
      </c>
      <c r="E121" s="16">
        <v>101.918795448194</v>
      </c>
      <c r="F121" s="16">
        <v>101.918795448194</v>
      </c>
      <c r="G121" s="16">
        <v>97.928885100909795</v>
      </c>
    </row>
    <row r="122" spans="2:7" x14ac:dyDescent="0.25">
      <c r="B122" s="16" t="s">
        <v>338</v>
      </c>
      <c r="C122" s="16">
        <v>72.159991116590902</v>
      </c>
      <c r="D122" s="16">
        <v>72.159991116590902</v>
      </c>
      <c r="E122" s="16">
        <v>102.677096665959</v>
      </c>
      <c r="F122" s="16">
        <v>102.677096665959</v>
      </c>
      <c r="G122" s="16">
        <v>98.933374501386297</v>
      </c>
    </row>
    <row r="123" spans="2:7" x14ac:dyDescent="0.25">
      <c r="B123" s="16" t="s">
        <v>67</v>
      </c>
      <c r="C123" s="16">
        <v>67.466101766599195</v>
      </c>
      <c r="D123" s="16">
        <v>67.466101766599195</v>
      </c>
      <c r="E123" s="16">
        <v>102.568377925801</v>
      </c>
      <c r="F123" s="16">
        <v>102.568377925801</v>
      </c>
      <c r="G123" s="16">
        <v>100.33721893249501</v>
      </c>
    </row>
    <row r="124" spans="2:7" x14ac:dyDescent="0.25">
      <c r="B124" s="16" t="s">
        <v>162</v>
      </c>
      <c r="C124" s="16">
        <v>72.019277224940296</v>
      </c>
      <c r="D124" s="16">
        <v>72.019277224940296</v>
      </c>
      <c r="E124" s="16">
        <v>102.950850475324</v>
      </c>
      <c r="F124" s="16">
        <v>102.950850475324</v>
      </c>
      <c r="G124" s="16">
        <v>97.223004369820003</v>
      </c>
    </row>
    <row r="125" spans="2:7" x14ac:dyDescent="0.25">
      <c r="B125" s="16" t="s">
        <v>277</v>
      </c>
      <c r="C125" s="16">
        <v>71.124574712413903</v>
      </c>
      <c r="D125" s="16">
        <v>71.124574712413903</v>
      </c>
      <c r="E125" s="16">
        <v>103.526382097325</v>
      </c>
      <c r="F125" s="16">
        <v>103.526382097325</v>
      </c>
      <c r="G125" s="16">
        <v>102.566855816724</v>
      </c>
    </row>
    <row r="126" spans="2:7" x14ac:dyDescent="0.25">
      <c r="B126" s="16" t="s">
        <v>69</v>
      </c>
      <c r="C126" s="16">
        <v>70.068894642979402</v>
      </c>
      <c r="D126" s="16">
        <v>70.068894642979402</v>
      </c>
      <c r="E126" s="16">
        <v>101.285500177128</v>
      </c>
      <c r="F126" s="16">
        <v>101.285500177128</v>
      </c>
      <c r="G126" s="16">
        <v>97.937824092792098</v>
      </c>
    </row>
    <row r="127" spans="2:7" x14ac:dyDescent="0.25">
      <c r="B127" s="16" t="s">
        <v>151</v>
      </c>
      <c r="C127" s="16">
        <v>69.116288701732103</v>
      </c>
      <c r="D127" s="16">
        <v>69.116288701732103</v>
      </c>
      <c r="E127" s="16">
        <v>99.056904282881504</v>
      </c>
      <c r="F127" s="16">
        <v>99.056904282881504</v>
      </c>
      <c r="G127" s="16">
        <v>99.408446014812696</v>
      </c>
    </row>
    <row r="128" spans="2:7" x14ac:dyDescent="0.25">
      <c r="B128" s="16" t="s">
        <v>96</v>
      </c>
      <c r="C128" s="16">
        <v>70.630950563942804</v>
      </c>
      <c r="D128" s="16">
        <v>70.630950563942804</v>
      </c>
      <c r="E128" s="16">
        <v>102.619607171978</v>
      </c>
      <c r="F128" s="16">
        <v>102.619607171978</v>
      </c>
      <c r="G128" s="16">
        <v>99.101530092461502</v>
      </c>
    </row>
    <row r="129" spans="2:7" x14ac:dyDescent="0.25">
      <c r="B129" s="16" t="s">
        <v>117</v>
      </c>
      <c r="C129" s="16">
        <v>70.251073082652695</v>
      </c>
      <c r="D129" s="16">
        <v>70.251073082652695</v>
      </c>
      <c r="E129" s="16">
        <v>103.49309957897999</v>
      </c>
      <c r="F129" s="16">
        <v>103.49309957897999</v>
      </c>
      <c r="G129" s="16">
        <v>102.22723828077</v>
      </c>
    </row>
    <row r="130" spans="2:7" x14ac:dyDescent="0.25">
      <c r="B130" s="16" t="s">
        <v>381</v>
      </c>
      <c r="C130" s="16">
        <v>71.101524351804699</v>
      </c>
      <c r="D130" s="16">
        <v>71.101524351804699</v>
      </c>
      <c r="E130" s="16">
        <v>102.13560157647601</v>
      </c>
      <c r="F130" s="16">
        <v>102.13560157647601</v>
      </c>
      <c r="G130" s="16">
        <v>97.004453563678496</v>
      </c>
    </row>
    <row r="131" spans="2:7" x14ac:dyDescent="0.25">
      <c r="B131" s="16" t="s">
        <v>164</v>
      </c>
      <c r="C131" s="16">
        <v>72.406919370304706</v>
      </c>
      <c r="D131" s="16">
        <v>72.406919370304706</v>
      </c>
      <c r="E131" s="16">
        <v>102.881775123583</v>
      </c>
      <c r="F131" s="16">
        <v>102.881775123583</v>
      </c>
      <c r="G131" s="16">
        <v>101.046194494441</v>
      </c>
    </row>
    <row r="132" spans="2:7" x14ac:dyDescent="0.25">
      <c r="B132" s="16" t="s">
        <v>23</v>
      </c>
      <c r="C132" s="16">
        <v>69.732954358011497</v>
      </c>
      <c r="D132" s="16">
        <v>69.732954358011497</v>
      </c>
      <c r="E132" s="16">
        <v>101.26018031368299</v>
      </c>
      <c r="F132" s="16">
        <v>101.26018031368299</v>
      </c>
      <c r="G132" s="16">
        <v>98.168149337024104</v>
      </c>
    </row>
    <row r="133" spans="2:7" x14ac:dyDescent="0.25">
      <c r="B133" s="16" t="s">
        <v>353</v>
      </c>
      <c r="C133" s="16">
        <v>71.002543031376604</v>
      </c>
      <c r="D133" s="16">
        <v>71.002543031376604</v>
      </c>
      <c r="E133" s="16">
        <v>96.960833647779197</v>
      </c>
      <c r="F133" s="16">
        <v>96.960833647779197</v>
      </c>
      <c r="G133" s="16">
        <v>97.630016195296307</v>
      </c>
    </row>
    <row r="134" spans="2:7" x14ac:dyDescent="0.25">
      <c r="B134" s="16" t="s">
        <v>329</v>
      </c>
      <c r="C134" s="16">
        <v>69.511758977667398</v>
      </c>
      <c r="D134" s="16">
        <v>69.511758977667398</v>
      </c>
      <c r="E134" s="16">
        <v>100.266671330837</v>
      </c>
      <c r="F134" s="16">
        <v>100.266671330837</v>
      </c>
      <c r="G134" s="16">
        <v>99.403418481952301</v>
      </c>
    </row>
    <row r="135" spans="2:7" x14ac:dyDescent="0.25">
      <c r="B135" s="16" t="s">
        <v>207</v>
      </c>
      <c r="C135" s="16">
        <v>73.266515640498795</v>
      </c>
      <c r="D135" s="16">
        <v>73.266515640498795</v>
      </c>
      <c r="E135" s="16">
        <v>102.774256692592</v>
      </c>
      <c r="F135" s="16">
        <v>102.774256692592</v>
      </c>
      <c r="G135" s="16">
        <v>98.3614091753183</v>
      </c>
    </row>
    <row r="136" spans="2:7" x14ac:dyDescent="0.25">
      <c r="B136" s="16" t="s">
        <v>301</v>
      </c>
      <c r="C136" s="16">
        <v>71.419797812470406</v>
      </c>
      <c r="D136" s="16">
        <v>71.419797812470406</v>
      </c>
      <c r="E136" s="16">
        <v>101.98712251056401</v>
      </c>
      <c r="F136" s="16">
        <v>101.98712251056401</v>
      </c>
      <c r="G136" s="16">
        <v>98.336999236272604</v>
      </c>
    </row>
    <row r="137" spans="2:7" x14ac:dyDescent="0.25">
      <c r="B137" s="16" t="s">
        <v>347</v>
      </c>
      <c r="C137" s="16">
        <v>74.929985916399403</v>
      </c>
      <c r="D137" s="16">
        <v>74.929985916399403</v>
      </c>
      <c r="E137" s="16">
        <v>100.85885937090499</v>
      </c>
      <c r="F137" s="16">
        <v>100.85885937090499</v>
      </c>
      <c r="G137" s="16">
        <v>99.920417661019599</v>
      </c>
    </row>
    <row r="138" spans="2:7" x14ac:dyDescent="0.25">
      <c r="B138" s="16" t="s">
        <v>297</v>
      </c>
      <c r="C138" s="16">
        <v>70.653637940522302</v>
      </c>
      <c r="D138" s="16">
        <v>70.653637940522302</v>
      </c>
      <c r="E138" s="16">
        <v>99.443133416812501</v>
      </c>
      <c r="F138" s="16">
        <v>99.443133416812501</v>
      </c>
      <c r="G138" s="16">
        <v>98.178944989151901</v>
      </c>
    </row>
    <row r="139" spans="2:7" x14ac:dyDescent="0.25">
      <c r="B139" s="16" t="s">
        <v>312</v>
      </c>
      <c r="C139" s="16">
        <v>72.297938725329601</v>
      </c>
      <c r="D139" s="16">
        <v>72.297938725329601</v>
      </c>
      <c r="E139" s="16">
        <v>102.0342614914</v>
      </c>
      <c r="F139" s="16">
        <v>102.0342614914</v>
      </c>
      <c r="G139" s="16">
        <v>99.949753256180998</v>
      </c>
    </row>
    <row r="140" spans="2:7" x14ac:dyDescent="0.25">
      <c r="B140" s="16" t="s">
        <v>283</v>
      </c>
      <c r="C140" s="16">
        <v>71.368539178171602</v>
      </c>
      <c r="D140" s="16">
        <v>71.368539178171602</v>
      </c>
      <c r="E140" s="16">
        <v>98.931350913311803</v>
      </c>
      <c r="F140" s="16">
        <v>98.931350913311803</v>
      </c>
      <c r="G140" s="16">
        <v>95.053151956719603</v>
      </c>
    </row>
    <row r="141" spans="2:7" x14ac:dyDescent="0.25">
      <c r="B141" s="16" t="s">
        <v>246</v>
      </c>
      <c r="C141" s="16">
        <v>71.787942042720701</v>
      </c>
      <c r="D141" s="16">
        <v>71.787942042720701</v>
      </c>
      <c r="E141" s="16">
        <v>100.54550138902999</v>
      </c>
      <c r="F141" s="16">
        <v>100.54550138902999</v>
      </c>
      <c r="G141" s="16">
        <v>98.866709269587503</v>
      </c>
    </row>
    <row r="142" spans="2:7" x14ac:dyDescent="0.25">
      <c r="B142" s="16" t="s">
        <v>174</v>
      </c>
      <c r="C142" s="16">
        <v>69.570236442444795</v>
      </c>
      <c r="D142" s="16">
        <v>69.570236442444795</v>
      </c>
      <c r="E142" s="16">
        <v>104.7794819539</v>
      </c>
      <c r="F142" s="16">
        <v>104.7794819539</v>
      </c>
      <c r="G142" s="16">
        <v>101.749916663498</v>
      </c>
    </row>
    <row r="143" spans="2:7" x14ac:dyDescent="0.25">
      <c r="B143" s="16" t="s">
        <v>341</v>
      </c>
      <c r="C143" s="16">
        <v>72.3867901947104</v>
      </c>
      <c r="D143" s="16">
        <v>72.3867901947104</v>
      </c>
      <c r="E143" s="16">
        <v>101.10698691635</v>
      </c>
      <c r="F143" s="16">
        <v>101.10698691635</v>
      </c>
      <c r="G143" s="16">
        <v>103.881302928342</v>
      </c>
    </row>
    <row r="144" spans="2:7" x14ac:dyDescent="0.25">
      <c r="B144" s="16" t="s">
        <v>112</v>
      </c>
      <c r="C144" s="16">
        <v>74.811658817627603</v>
      </c>
      <c r="D144" s="16">
        <v>74.811658817627603</v>
      </c>
      <c r="E144" s="16">
        <v>98.110160854342993</v>
      </c>
      <c r="F144" s="16">
        <v>98.110160854342993</v>
      </c>
      <c r="G144" s="16">
        <v>98.598206992259705</v>
      </c>
    </row>
    <row r="145" spans="2:7" x14ac:dyDescent="0.25">
      <c r="B145" s="16" t="s">
        <v>263</v>
      </c>
      <c r="C145" s="16">
        <v>72.121262128416106</v>
      </c>
      <c r="D145" s="16">
        <v>72.121262128416106</v>
      </c>
      <c r="E145" s="16">
        <v>103.15875720525101</v>
      </c>
      <c r="F145" s="16">
        <v>103.15875720525101</v>
      </c>
      <c r="G145" s="16">
        <v>99.478925687304795</v>
      </c>
    </row>
    <row r="146" spans="2:7" x14ac:dyDescent="0.25">
      <c r="B146" s="16" t="s">
        <v>305</v>
      </c>
      <c r="C146" s="16">
        <v>71.040928865750402</v>
      </c>
      <c r="D146" s="16">
        <v>71.040928865750402</v>
      </c>
      <c r="E146" s="16">
        <v>98.284793747130806</v>
      </c>
      <c r="F146" s="16">
        <v>98.284793747130806</v>
      </c>
      <c r="G146" s="16">
        <v>97.854515665100195</v>
      </c>
    </row>
    <row r="147" spans="2:7" x14ac:dyDescent="0.25">
      <c r="B147" s="16" t="s">
        <v>51</v>
      </c>
      <c r="C147" s="16">
        <v>75.556356932191704</v>
      </c>
      <c r="D147" s="16">
        <v>75.556356932191704</v>
      </c>
      <c r="E147" s="16">
        <v>98.561524604605594</v>
      </c>
      <c r="F147" s="16">
        <v>98.561524604605594</v>
      </c>
      <c r="G147" s="16">
        <v>97.255104660751897</v>
      </c>
    </row>
    <row r="148" spans="2:7" x14ac:dyDescent="0.25">
      <c r="B148" s="16" t="s">
        <v>377</v>
      </c>
      <c r="C148" s="16">
        <v>74.352552045836006</v>
      </c>
      <c r="D148" s="16">
        <v>74.352552045836006</v>
      </c>
      <c r="E148" s="16">
        <v>106.16935135769199</v>
      </c>
      <c r="F148" s="16">
        <v>106.16935135769199</v>
      </c>
      <c r="G148" s="16">
        <v>101.612604387747</v>
      </c>
    </row>
    <row r="149" spans="2:7" x14ac:dyDescent="0.25">
      <c r="B149" s="16" t="s">
        <v>334</v>
      </c>
      <c r="C149" s="16">
        <v>72.355678050658</v>
      </c>
      <c r="D149" s="16">
        <v>72.355678050658</v>
      </c>
      <c r="E149" s="16">
        <v>103.15158067597299</v>
      </c>
      <c r="F149" s="16">
        <v>103.15158067597299</v>
      </c>
      <c r="G149" s="16">
        <v>100.11527529377901</v>
      </c>
    </row>
    <row r="150" spans="2:7" x14ac:dyDescent="0.25">
      <c r="B150" s="16" t="s">
        <v>46</v>
      </c>
      <c r="C150" s="16">
        <v>70.045717282686397</v>
      </c>
      <c r="D150" s="16">
        <v>70.045717282686397</v>
      </c>
      <c r="E150" s="16">
        <v>103.393899984356</v>
      </c>
      <c r="F150" s="16">
        <v>103.393899984356</v>
      </c>
      <c r="G150" s="16">
        <v>98.992710594949699</v>
      </c>
    </row>
    <row r="151" spans="2:7" x14ac:dyDescent="0.25">
      <c r="B151" s="16" t="s">
        <v>265</v>
      </c>
      <c r="C151" s="16">
        <v>66.781344393477397</v>
      </c>
      <c r="D151" s="16">
        <v>66.781344393477397</v>
      </c>
      <c r="E151" s="16">
        <v>99.951681341899302</v>
      </c>
      <c r="F151" s="16">
        <v>99.951681341899302</v>
      </c>
      <c r="G151" s="16">
        <v>97.897039549746594</v>
      </c>
    </row>
    <row r="152" spans="2:7" x14ac:dyDescent="0.25">
      <c r="B152" s="16" t="s">
        <v>56</v>
      </c>
      <c r="C152" s="16">
        <v>70.527563643460596</v>
      </c>
      <c r="D152" s="16">
        <v>70.527563643460596</v>
      </c>
      <c r="E152" s="16">
        <v>101.211690485087</v>
      </c>
      <c r="F152" s="16">
        <v>101.211690485087</v>
      </c>
      <c r="G152" s="16">
        <v>99.237744681652799</v>
      </c>
    </row>
    <row r="153" spans="2:7" x14ac:dyDescent="0.25">
      <c r="B153" s="16" t="s">
        <v>155</v>
      </c>
      <c r="C153" s="16">
        <v>70.614778629298897</v>
      </c>
      <c r="D153" s="16">
        <v>70.614778629298897</v>
      </c>
      <c r="E153" s="16">
        <v>101.024742773507</v>
      </c>
      <c r="F153" s="16">
        <v>101.024742773507</v>
      </c>
      <c r="G153" s="16">
        <v>98.837558539588301</v>
      </c>
    </row>
    <row r="154" spans="2:7" x14ac:dyDescent="0.25">
      <c r="B154" s="16" t="s">
        <v>30</v>
      </c>
      <c r="C154" s="16">
        <v>70.064977227250296</v>
      </c>
      <c r="D154" s="16">
        <v>70.064977227250296</v>
      </c>
      <c r="E154" s="16">
        <v>100.773224888736</v>
      </c>
      <c r="F154" s="16">
        <v>100.773224888736</v>
      </c>
      <c r="G154" s="16">
        <v>96.801779098490201</v>
      </c>
    </row>
    <row r="155" spans="2:7" x14ac:dyDescent="0.25">
      <c r="B155" s="16" t="s">
        <v>70</v>
      </c>
      <c r="C155" s="16">
        <v>71.081470156629095</v>
      </c>
      <c r="D155" s="16">
        <v>71.081470156629095</v>
      </c>
      <c r="E155" s="16">
        <v>104.719424565206</v>
      </c>
      <c r="F155" s="16">
        <v>104.719424565206</v>
      </c>
      <c r="G155" s="16">
        <v>102.10903047823901</v>
      </c>
    </row>
    <row r="156" spans="2:7" x14ac:dyDescent="0.25">
      <c r="B156" s="16" t="s">
        <v>335</v>
      </c>
      <c r="C156" s="16">
        <v>72.047008506642399</v>
      </c>
      <c r="D156" s="16">
        <v>72.047008506642399</v>
      </c>
      <c r="E156" s="16">
        <v>102.104686180369</v>
      </c>
      <c r="F156" s="16">
        <v>102.104686180369</v>
      </c>
      <c r="G156" s="16">
        <v>100.90200639508301</v>
      </c>
    </row>
    <row r="157" spans="2:7" x14ac:dyDescent="0.25">
      <c r="B157" s="16" t="s">
        <v>169</v>
      </c>
      <c r="C157" s="16">
        <v>73.540035748406595</v>
      </c>
      <c r="D157" s="16">
        <v>73.540035748406595</v>
      </c>
      <c r="E157" s="16">
        <v>99.220708380607803</v>
      </c>
      <c r="F157" s="16">
        <v>99.220708380607803</v>
      </c>
      <c r="G157" s="16">
        <v>98.848738420911005</v>
      </c>
    </row>
    <row r="158" spans="2:7" x14ac:dyDescent="0.25">
      <c r="B158" s="16" t="s">
        <v>352</v>
      </c>
      <c r="C158" s="16">
        <v>69.513704057055705</v>
      </c>
      <c r="D158" s="16">
        <v>69.513704057055705</v>
      </c>
      <c r="E158" s="16">
        <v>97.885374511260096</v>
      </c>
      <c r="F158" s="16">
        <v>97.885374511260096</v>
      </c>
      <c r="G158" s="16">
        <v>97.282243645321799</v>
      </c>
    </row>
    <row r="159" spans="2:7" x14ac:dyDescent="0.25">
      <c r="B159" s="16" t="s">
        <v>97</v>
      </c>
      <c r="C159" s="16">
        <v>70.279519182268899</v>
      </c>
      <c r="D159" s="16">
        <v>70.279519182268899</v>
      </c>
      <c r="E159" s="16">
        <v>99.734091302857294</v>
      </c>
      <c r="F159" s="16">
        <v>99.734091302857294</v>
      </c>
      <c r="G159" s="16">
        <v>99.120544012263494</v>
      </c>
    </row>
    <row r="160" spans="2:7" x14ac:dyDescent="0.25">
      <c r="B160" s="16" t="s">
        <v>234</v>
      </c>
      <c r="C160" s="16">
        <v>70.705234040888996</v>
      </c>
      <c r="D160" s="16">
        <v>70.705234040888996</v>
      </c>
      <c r="E160" s="16">
        <v>97.616259260011901</v>
      </c>
      <c r="F160" s="16">
        <v>97.616259260011901</v>
      </c>
      <c r="G160" s="16">
        <v>97.422828914489301</v>
      </c>
    </row>
    <row r="161" spans="2:7" x14ac:dyDescent="0.25">
      <c r="B161" s="16" t="s">
        <v>379</v>
      </c>
      <c r="C161" s="16">
        <v>69.895299876368199</v>
      </c>
      <c r="D161" s="16">
        <v>69.895299876368199</v>
      </c>
      <c r="E161" s="16">
        <v>96.889625907317395</v>
      </c>
      <c r="F161" s="16">
        <v>96.889625907317395</v>
      </c>
      <c r="G161" s="16">
        <v>101.375823724303</v>
      </c>
    </row>
    <row r="162" spans="2:7" x14ac:dyDescent="0.25">
      <c r="B162" s="16" t="s">
        <v>114</v>
      </c>
      <c r="C162" s="16">
        <v>71.7180195692724</v>
      </c>
      <c r="D162" s="16">
        <v>71.7180195692724</v>
      </c>
      <c r="E162" s="16">
        <v>100.219646004244</v>
      </c>
      <c r="F162" s="16">
        <v>100.219646004244</v>
      </c>
      <c r="G162" s="16">
        <v>100.71128566464201</v>
      </c>
    </row>
    <row r="163" spans="2:7" x14ac:dyDescent="0.25">
      <c r="B163" s="16" t="s">
        <v>238</v>
      </c>
      <c r="C163" s="16">
        <v>71.070520565475405</v>
      </c>
      <c r="D163" s="16">
        <v>71.070520565475405</v>
      </c>
      <c r="E163" s="16">
        <v>100.056549109405</v>
      </c>
      <c r="F163" s="16">
        <v>100.056549109405</v>
      </c>
      <c r="G163" s="16">
        <v>100.945694144591</v>
      </c>
    </row>
    <row r="164" spans="2:7" x14ac:dyDescent="0.25">
      <c r="B164" s="16" t="s">
        <v>131</v>
      </c>
      <c r="C164" s="16">
        <v>70.0568719793702</v>
      </c>
      <c r="D164" s="16">
        <v>70.0568719793702</v>
      </c>
      <c r="E164" s="16">
        <v>98.582864979077996</v>
      </c>
      <c r="F164" s="16">
        <v>98.582864979077996</v>
      </c>
      <c r="G164" s="16">
        <v>99.995545728719705</v>
      </c>
    </row>
    <row r="165" spans="2:7" x14ac:dyDescent="0.25">
      <c r="B165" s="16" t="s">
        <v>85</v>
      </c>
      <c r="C165" s="16">
        <v>68.289578159985894</v>
      </c>
      <c r="D165" s="16">
        <v>68.289578159985894</v>
      </c>
      <c r="E165" s="16">
        <v>102.018009387403</v>
      </c>
      <c r="F165" s="16">
        <v>102.018009387403</v>
      </c>
      <c r="G165" s="16">
        <v>98.476614812656706</v>
      </c>
    </row>
    <row r="166" spans="2:7" x14ac:dyDescent="0.25">
      <c r="B166" s="16" t="s">
        <v>157</v>
      </c>
      <c r="C166" s="16">
        <v>70.550473940084601</v>
      </c>
      <c r="D166" s="16">
        <v>70.550473940084601</v>
      </c>
      <c r="E166" s="16">
        <v>99.054547948059906</v>
      </c>
      <c r="F166" s="16">
        <v>99.054547948059906</v>
      </c>
      <c r="G166" s="16">
        <v>99.658616270116994</v>
      </c>
    </row>
    <row r="167" spans="2:7" x14ac:dyDescent="0.25">
      <c r="B167" s="16" t="s">
        <v>194</v>
      </c>
      <c r="C167" s="16">
        <v>70.535516565210997</v>
      </c>
      <c r="D167" s="16">
        <v>70.535516565210997</v>
      </c>
      <c r="E167" s="16">
        <v>101.89669052207</v>
      </c>
      <c r="F167" s="16">
        <v>101.89669052207</v>
      </c>
      <c r="G167" s="16">
        <v>102.593053756706</v>
      </c>
    </row>
    <row r="168" spans="2:7" x14ac:dyDescent="0.25">
      <c r="B168" s="16" t="s">
        <v>367</v>
      </c>
      <c r="C168" s="16">
        <v>71.556245818863005</v>
      </c>
      <c r="D168" s="16">
        <v>71.556245818863005</v>
      </c>
      <c r="E168" s="16">
        <v>99.387692338533498</v>
      </c>
      <c r="F168" s="16">
        <v>99.387692338533498</v>
      </c>
      <c r="G168" s="16">
        <v>100.405249919293</v>
      </c>
    </row>
    <row r="169" spans="2:7" x14ac:dyDescent="0.25">
      <c r="B169" s="16" t="s">
        <v>343</v>
      </c>
      <c r="C169" s="16">
        <v>68.026015566599497</v>
      </c>
      <c r="D169" s="16">
        <v>68.026015566599497</v>
      </c>
      <c r="E169" s="16">
        <v>100.949972462655</v>
      </c>
      <c r="F169" s="16">
        <v>100.949972462655</v>
      </c>
      <c r="G169" s="16">
        <v>100.492055719652</v>
      </c>
    </row>
    <row r="170" spans="2:7" x14ac:dyDescent="0.25">
      <c r="B170" s="16" t="s">
        <v>333</v>
      </c>
      <c r="C170" s="16">
        <v>73.377279579641794</v>
      </c>
      <c r="D170" s="16">
        <v>73.377279579641794</v>
      </c>
      <c r="E170" s="16">
        <v>99.922213454715106</v>
      </c>
      <c r="F170" s="16">
        <v>99.922213454715106</v>
      </c>
      <c r="G170" s="16">
        <v>100.57107136640499</v>
      </c>
    </row>
    <row r="171" spans="2:7" x14ac:dyDescent="0.25">
      <c r="B171" s="16" t="s">
        <v>82</v>
      </c>
      <c r="C171" s="16">
        <v>70.702642838849201</v>
      </c>
      <c r="D171" s="16">
        <v>70.702642838849201</v>
      </c>
      <c r="E171" s="16">
        <v>103.366287854064</v>
      </c>
      <c r="F171" s="16">
        <v>103.366287854064</v>
      </c>
      <c r="G171" s="16">
        <v>103.98438543493199</v>
      </c>
    </row>
    <row r="172" spans="2:7" x14ac:dyDescent="0.25">
      <c r="B172" s="16" t="s">
        <v>320</v>
      </c>
      <c r="C172" s="16">
        <v>70.434816129881597</v>
      </c>
      <c r="D172" s="16">
        <v>70.434816129881597</v>
      </c>
      <c r="E172" s="16">
        <v>96.970888603235394</v>
      </c>
      <c r="F172" s="16">
        <v>96.970888603235394</v>
      </c>
      <c r="G172" s="16">
        <v>102.44042277889299</v>
      </c>
    </row>
    <row r="173" spans="2:7" x14ac:dyDescent="0.25">
      <c r="B173" s="16" t="s">
        <v>139</v>
      </c>
      <c r="C173" s="16">
        <v>68.374132423334999</v>
      </c>
      <c r="D173" s="16">
        <v>68.374132423334999</v>
      </c>
      <c r="E173" s="16">
        <v>97.375981859559303</v>
      </c>
      <c r="F173" s="16">
        <v>97.375981859559303</v>
      </c>
      <c r="G173" s="16">
        <v>101.995462167984</v>
      </c>
    </row>
    <row r="174" spans="2:7" x14ac:dyDescent="0.25">
      <c r="B174" s="16" t="s">
        <v>168</v>
      </c>
      <c r="C174" s="16">
        <v>69.852198345056706</v>
      </c>
      <c r="D174" s="16">
        <v>69.852198345056706</v>
      </c>
      <c r="E174" s="16">
        <v>98.586762854972704</v>
      </c>
      <c r="F174" s="16">
        <v>98.586762854972704</v>
      </c>
      <c r="G174" s="16">
        <v>101.274455550791</v>
      </c>
    </row>
    <row r="175" spans="2:7" x14ac:dyDescent="0.25">
      <c r="B175" s="16" t="s">
        <v>215</v>
      </c>
      <c r="C175" s="16">
        <v>73.152624207516496</v>
      </c>
      <c r="D175" s="16">
        <v>73.152624207516496</v>
      </c>
      <c r="E175" s="16">
        <v>98.049580617550703</v>
      </c>
      <c r="F175" s="16">
        <v>98.049580617550703</v>
      </c>
      <c r="G175" s="16">
        <v>98.064167725955699</v>
      </c>
    </row>
    <row r="176" spans="2:7" x14ac:dyDescent="0.25">
      <c r="B176" s="16" t="s">
        <v>375</v>
      </c>
      <c r="C176" s="16">
        <v>72.204839374510101</v>
      </c>
      <c r="D176" s="16">
        <v>72.204839374510101</v>
      </c>
      <c r="E176" s="16">
        <v>101.019944755721</v>
      </c>
      <c r="F176" s="16">
        <v>101.019944755721</v>
      </c>
      <c r="G176" s="16">
        <v>101.470184010411</v>
      </c>
    </row>
    <row r="177" spans="2:7" x14ac:dyDescent="0.25">
      <c r="B177" s="16" t="s">
        <v>303</v>
      </c>
      <c r="C177" s="16">
        <v>72.099450898429396</v>
      </c>
      <c r="D177" s="16">
        <v>72.099450898429396</v>
      </c>
      <c r="E177" s="16">
        <v>101.371510900812</v>
      </c>
      <c r="F177" s="16">
        <v>101.371510900812</v>
      </c>
      <c r="G177" s="16">
        <v>104.797649772385</v>
      </c>
    </row>
    <row r="178" spans="2:7" x14ac:dyDescent="0.25">
      <c r="B178" s="16" t="s">
        <v>325</v>
      </c>
      <c r="C178" s="16">
        <v>74.163133188980495</v>
      </c>
      <c r="D178" s="16">
        <v>74.163133188980495</v>
      </c>
      <c r="E178" s="16">
        <v>103.603293151825</v>
      </c>
      <c r="F178" s="16">
        <v>103.603293151825</v>
      </c>
      <c r="G178" s="16">
        <v>104.746231380453</v>
      </c>
    </row>
    <row r="179" spans="2:7" x14ac:dyDescent="0.25">
      <c r="B179" s="16" t="s">
        <v>202</v>
      </c>
      <c r="C179" s="16">
        <v>69.472945105820202</v>
      </c>
      <c r="D179" s="16">
        <v>69.472945105820202</v>
      </c>
      <c r="E179" s="16">
        <v>101.710397361896</v>
      </c>
      <c r="F179" s="16">
        <v>101.710397361896</v>
      </c>
      <c r="G179" s="16">
        <v>102.838309762279</v>
      </c>
    </row>
    <row r="180" spans="2:7" x14ac:dyDescent="0.25">
      <c r="B180" s="16" t="s">
        <v>140</v>
      </c>
      <c r="C180" s="16">
        <v>72.6550154775788</v>
      </c>
      <c r="D180" s="16">
        <v>72.6550154775788</v>
      </c>
      <c r="E180" s="16">
        <v>98.637486775339596</v>
      </c>
      <c r="F180" s="16">
        <v>98.637486775339596</v>
      </c>
      <c r="G180" s="16">
        <v>101.413377000954</v>
      </c>
    </row>
    <row r="181" spans="2:7" x14ac:dyDescent="0.25">
      <c r="B181" s="16" t="s">
        <v>50</v>
      </c>
      <c r="C181" s="16">
        <v>71.205849978023494</v>
      </c>
      <c r="D181" s="16">
        <v>71.205849978023494</v>
      </c>
      <c r="E181" s="16">
        <v>98.052098465632</v>
      </c>
      <c r="F181" s="16">
        <v>98.052098465632</v>
      </c>
      <c r="G181" s="16">
        <v>104.27339678102599</v>
      </c>
    </row>
    <row r="182" spans="2:7" x14ac:dyDescent="0.25">
      <c r="B182" s="16" t="s">
        <v>259</v>
      </c>
      <c r="C182" s="16">
        <v>70.390180385442406</v>
      </c>
      <c r="D182" s="16">
        <v>70.390180385442406</v>
      </c>
      <c r="E182" s="16">
        <v>101.074680065679</v>
      </c>
      <c r="F182" s="16">
        <v>101.074680065679</v>
      </c>
      <c r="G182" s="16">
        <v>99.325882504500399</v>
      </c>
    </row>
    <row r="183" spans="2:7" x14ac:dyDescent="0.25">
      <c r="B183" s="16" t="s">
        <v>322</v>
      </c>
      <c r="C183" s="16">
        <v>71.205570907654504</v>
      </c>
      <c r="D183" s="16">
        <v>71.205570907654504</v>
      </c>
      <c r="E183" s="16">
        <v>99.020074398534803</v>
      </c>
      <c r="F183" s="16">
        <v>99.020074398534803</v>
      </c>
      <c r="G183" s="16">
        <v>100.242412217463</v>
      </c>
    </row>
    <row r="184" spans="2:7" x14ac:dyDescent="0.25">
      <c r="B184" s="16" t="s">
        <v>21</v>
      </c>
      <c r="C184" s="16">
        <v>72.100197087673195</v>
      </c>
      <c r="D184" s="16">
        <v>72.100197087673195</v>
      </c>
      <c r="E184" s="16">
        <v>98.981823652115807</v>
      </c>
      <c r="F184" s="16">
        <v>98.981823652115807</v>
      </c>
      <c r="G184" s="16">
        <v>99.339116429658205</v>
      </c>
    </row>
    <row r="185" spans="2:7" x14ac:dyDescent="0.25">
      <c r="B185" s="16" t="s">
        <v>328</v>
      </c>
      <c r="C185" s="16">
        <v>68.612259377277894</v>
      </c>
      <c r="D185" s="16">
        <v>68.612259377277894</v>
      </c>
      <c r="E185" s="16">
        <v>99.3557458134038</v>
      </c>
      <c r="F185" s="16">
        <v>99.3557458134038</v>
      </c>
      <c r="G185" s="16">
        <v>101.983143747688</v>
      </c>
    </row>
    <row r="186" spans="2:7" x14ac:dyDescent="0.25">
      <c r="B186" s="16" t="s">
        <v>451</v>
      </c>
      <c r="C186" s="16">
        <v>71.255348397804596</v>
      </c>
      <c r="D186" s="16">
        <v>71.255348397804596</v>
      </c>
      <c r="E186" s="16">
        <v>98.663484720919897</v>
      </c>
      <c r="F186" s="16">
        <v>98.663484720919897</v>
      </c>
      <c r="G186" s="16">
        <v>101.95118457883299</v>
      </c>
    </row>
    <row r="187" spans="2:7" x14ac:dyDescent="0.25">
      <c r="B187" s="16" t="s">
        <v>331</v>
      </c>
      <c r="C187" s="16">
        <v>73.179686306637706</v>
      </c>
      <c r="D187" s="16">
        <v>73.179686306637706</v>
      </c>
      <c r="E187" s="16">
        <v>97.012536350426103</v>
      </c>
      <c r="F187" s="16">
        <v>97.012536350426103</v>
      </c>
      <c r="G187" s="16">
        <v>98.119433441556097</v>
      </c>
    </row>
    <row r="188" spans="2:7" x14ac:dyDescent="0.25">
      <c r="B188" s="16" t="s">
        <v>378</v>
      </c>
      <c r="C188" s="16">
        <v>70.694568157483403</v>
      </c>
      <c r="D188" s="16">
        <v>70.694568157483403</v>
      </c>
      <c r="E188" s="16">
        <v>100.97572194870899</v>
      </c>
      <c r="F188" s="16">
        <v>100.97572194870899</v>
      </c>
      <c r="G188" s="16">
        <v>104.03219279268301</v>
      </c>
    </row>
    <row r="189" spans="2:7" x14ac:dyDescent="0.25">
      <c r="B189" s="16" t="s">
        <v>42</v>
      </c>
      <c r="C189" s="16">
        <v>73.390479283613303</v>
      </c>
      <c r="D189" s="16">
        <v>73.390479283613303</v>
      </c>
      <c r="E189" s="16">
        <v>100.139950129675</v>
      </c>
      <c r="F189" s="16">
        <v>100.139950129675</v>
      </c>
      <c r="G189" s="16">
        <v>100.800501127491</v>
      </c>
    </row>
    <row r="190" spans="2:7" x14ac:dyDescent="0.25">
      <c r="B190" s="16" t="s">
        <v>281</v>
      </c>
      <c r="C190" s="16">
        <v>72.411804823681607</v>
      </c>
      <c r="D190" s="16">
        <v>72.411804823681607</v>
      </c>
      <c r="E190" s="16">
        <v>97.917075502352503</v>
      </c>
      <c r="F190" s="16">
        <v>97.917075502352503</v>
      </c>
      <c r="G190" s="16">
        <v>101.19941379322</v>
      </c>
    </row>
    <row r="191" spans="2:7" x14ac:dyDescent="0.25">
      <c r="B191" s="16" t="s">
        <v>129</v>
      </c>
      <c r="C191" s="16">
        <v>71.779464364461703</v>
      </c>
      <c r="D191" s="16">
        <v>71.779464364461703</v>
      </c>
      <c r="E191" s="16">
        <v>96.548983456225201</v>
      </c>
      <c r="F191" s="16">
        <v>96.548983456225201</v>
      </c>
      <c r="G191" s="16">
        <v>99.577787349737605</v>
      </c>
    </row>
    <row r="192" spans="2:7" x14ac:dyDescent="0.25">
      <c r="B192" s="16" t="s">
        <v>292</v>
      </c>
      <c r="C192" s="16">
        <v>70.090325026369698</v>
      </c>
      <c r="D192" s="16">
        <v>70.090325026369698</v>
      </c>
      <c r="E192" s="16">
        <v>100.00354916486</v>
      </c>
      <c r="F192" s="16">
        <v>100.00354916486</v>
      </c>
      <c r="G192" s="16">
        <v>101.42502997132</v>
      </c>
    </row>
    <row r="193" spans="2:7" x14ac:dyDescent="0.25">
      <c r="B193" s="16" t="s">
        <v>193</v>
      </c>
      <c r="C193" s="16">
        <v>69.135289316902103</v>
      </c>
      <c r="D193" s="16">
        <v>69.135289316902103</v>
      </c>
      <c r="E193" s="16">
        <v>95.870125081539896</v>
      </c>
      <c r="F193" s="16">
        <v>95.870125081539896</v>
      </c>
      <c r="G193" s="16">
        <v>97.880142439270401</v>
      </c>
    </row>
    <row r="194" spans="2:7" x14ac:dyDescent="0.25">
      <c r="B194" s="16" t="s">
        <v>110</v>
      </c>
      <c r="C194" s="16">
        <v>73.178653471317801</v>
      </c>
      <c r="D194" s="16">
        <v>73.178653471317801</v>
      </c>
      <c r="E194" s="16">
        <v>98.187408235775607</v>
      </c>
      <c r="F194" s="16">
        <v>98.187408235775607</v>
      </c>
      <c r="G194" s="16">
        <v>102.03153841525</v>
      </c>
    </row>
    <row r="195" spans="2:7" x14ac:dyDescent="0.25">
      <c r="B195" s="16" t="s">
        <v>342</v>
      </c>
      <c r="C195" s="16">
        <v>69.998608102702306</v>
      </c>
      <c r="D195" s="16">
        <v>69.998608102702306</v>
      </c>
      <c r="E195" s="16">
        <v>99.734565980276699</v>
      </c>
      <c r="F195" s="16">
        <v>99.734565980276699</v>
      </c>
      <c r="G195" s="16">
        <v>101.27350265011199</v>
      </c>
    </row>
    <row r="196" spans="2:7" x14ac:dyDescent="0.25">
      <c r="B196" s="16" t="s">
        <v>150</v>
      </c>
      <c r="C196" s="16">
        <v>69.086211297499901</v>
      </c>
      <c r="D196" s="16">
        <v>69.086211297499901</v>
      </c>
      <c r="E196" s="16">
        <v>96.269243963182802</v>
      </c>
      <c r="F196" s="16">
        <v>96.269243963182802</v>
      </c>
      <c r="G196" s="16">
        <v>100.914532508752</v>
      </c>
    </row>
    <row r="197" spans="2:7" x14ac:dyDescent="0.25">
      <c r="B197" s="16" t="s">
        <v>143</v>
      </c>
      <c r="C197" s="16">
        <v>71.002692053871101</v>
      </c>
      <c r="D197" s="16">
        <v>71.002692053871101</v>
      </c>
      <c r="E197" s="16">
        <v>101.561243066861</v>
      </c>
      <c r="F197" s="16">
        <v>101.561243066861</v>
      </c>
      <c r="G197" s="16">
        <v>101.639787154798</v>
      </c>
    </row>
    <row r="198" spans="2:7" x14ac:dyDescent="0.25">
      <c r="B198" s="16" t="s">
        <v>248</v>
      </c>
      <c r="C198" s="16">
        <v>73.061408933936605</v>
      </c>
      <c r="D198" s="16">
        <v>73.061408933936605</v>
      </c>
      <c r="E198" s="16">
        <v>101.33161282604701</v>
      </c>
      <c r="F198" s="16">
        <v>101.33161282604701</v>
      </c>
      <c r="G198" s="16">
        <v>104.05233915726301</v>
      </c>
    </row>
    <row r="199" spans="2:7" x14ac:dyDescent="0.25">
      <c r="B199" s="16" t="s">
        <v>187</v>
      </c>
      <c r="C199" s="16">
        <v>71.344653187258004</v>
      </c>
      <c r="D199" s="16">
        <v>71.344653187258004</v>
      </c>
      <c r="E199" s="16">
        <v>98.159126721472802</v>
      </c>
      <c r="F199" s="16">
        <v>98.159126721472802</v>
      </c>
      <c r="G199" s="16">
        <v>102.25046888157</v>
      </c>
    </row>
    <row r="200" spans="2:7" x14ac:dyDescent="0.25">
      <c r="B200" s="16" t="s">
        <v>93</v>
      </c>
      <c r="C200" s="16">
        <v>69.9009101727125</v>
      </c>
      <c r="D200" s="16">
        <v>69.9009101727125</v>
      </c>
      <c r="E200" s="16">
        <v>97.283002003449596</v>
      </c>
      <c r="F200" s="16">
        <v>97.283002003449596</v>
      </c>
      <c r="G200" s="16">
        <v>101.96023572698</v>
      </c>
    </row>
    <row r="201" spans="2:7" x14ac:dyDescent="0.25">
      <c r="B201" s="16" t="s">
        <v>382</v>
      </c>
      <c r="C201" s="16">
        <v>71.101524351804699</v>
      </c>
      <c r="D201" s="16">
        <v>71.101524351804699</v>
      </c>
      <c r="E201" s="16">
        <v>98.977401907805998</v>
      </c>
      <c r="F201" s="16">
        <v>98.977401907805998</v>
      </c>
      <c r="G201" s="16">
        <v>100.971970732865</v>
      </c>
    </row>
    <row r="202" spans="2:7" x14ac:dyDescent="0.25">
      <c r="B202" s="16" t="s">
        <v>275</v>
      </c>
      <c r="C202" s="16">
        <v>70.295548417638301</v>
      </c>
      <c r="D202" s="16">
        <v>70.295548417638301</v>
      </c>
      <c r="E202" s="16">
        <v>92.284670361820801</v>
      </c>
      <c r="F202" s="16">
        <v>92.284670361820801</v>
      </c>
      <c r="G202" s="16">
        <v>97.340863942321207</v>
      </c>
    </row>
    <row r="203" spans="2:7" x14ac:dyDescent="0.25">
      <c r="B203" s="16" t="s">
        <v>264</v>
      </c>
      <c r="C203" s="16">
        <v>73.178090040562097</v>
      </c>
      <c r="D203" s="16">
        <v>73.178090040562097</v>
      </c>
      <c r="E203" s="16">
        <v>98.104395240017993</v>
      </c>
      <c r="F203" s="16">
        <v>98.104395240017993</v>
      </c>
      <c r="G203" s="16">
        <v>103.583374767997</v>
      </c>
    </row>
    <row r="204" spans="2:7" x14ac:dyDescent="0.25">
      <c r="B204" s="16" t="s">
        <v>444</v>
      </c>
      <c r="C204" s="16">
        <v>71.976588272375096</v>
      </c>
      <c r="D204" s="16">
        <v>71.976588272375096</v>
      </c>
      <c r="E204" s="16">
        <v>95.478320823812396</v>
      </c>
      <c r="F204" s="16">
        <v>95.478320823812396</v>
      </c>
      <c r="G204" s="16">
        <v>102.359127185068</v>
      </c>
    </row>
    <row r="205" spans="2:7" x14ac:dyDescent="0.25">
      <c r="B205" s="16" t="s">
        <v>76</v>
      </c>
      <c r="C205" s="16">
        <v>71.059272291948304</v>
      </c>
      <c r="D205" s="16">
        <v>71.059272291948304</v>
      </c>
      <c r="E205" s="16">
        <v>97.615794172489004</v>
      </c>
      <c r="F205" s="16">
        <v>97.615794172489004</v>
      </c>
      <c r="G205" s="16">
        <v>102.12011574037101</v>
      </c>
    </row>
    <row r="206" spans="2:7" x14ac:dyDescent="0.25">
      <c r="B206" s="16" t="s">
        <v>79</v>
      </c>
      <c r="C206" s="16">
        <v>69.095429256787199</v>
      </c>
      <c r="D206" s="16">
        <v>69.095429256787199</v>
      </c>
      <c r="E206" s="16">
        <v>100.42837945961</v>
      </c>
      <c r="F206" s="16">
        <v>100.42837945961</v>
      </c>
      <c r="G206" s="16">
        <v>104.382285446662</v>
      </c>
    </row>
    <row r="207" spans="2:7" x14ac:dyDescent="0.25">
      <c r="B207" s="16" t="s">
        <v>120</v>
      </c>
      <c r="C207" s="16">
        <v>71.203460485265396</v>
      </c>
      <c r="D207" s="16">
        <v>71.203460485265396</v>
      </c>
      <c r="E207" s="16">
        <v>98.450297840301303</v>
      </c>
      <c r="F207" s="16">
        <v>98.450297840301303</v>
      </c>
      <c r="G207" s="16">
        <v>100.459825853716</v>
      </c>
    </row>
    <row r="208" spans="2:7" x14ac:dyDescent="0.25">
      <c r="B208" s="16" t="s">
        <v>218</v>
      </c>
      <c r="C208" s="16">
        <v>71.435901607541496</v>
      </c>
      <c r="D208" s="16">
        <v>71.435901607541496</v>
      </c>
      <c r="E208" s="16">
        <v>98.0787876862464</v>
      </c>
      <c r="F208" s="16">
        <v>98.0787876862464</v>
      </c>
      <c r="G208" s="16">
        <v>100.24045098511</v>
      </c>
    </row>
    <row r="209" spans="2:7" x14ac:dyDescent="0.25">
      <c r="B209" s="16" t="s">
        <v>243</v>
      </c>
      <c r="C209" s="16">
        <v>72.398796998016806</v>
      </c>
      <c r="D209" s="16">
        <v>72.398796998016806</v>
      </c>
      <c r="E209" s="16">
        <v>95.656279362434702</v>
      </c>
      <c r="F209" s="16">
        <v>95.656279362434702</v>
      </c>
      <c r="G209" s="16">
        <v>101.69567180646899</v>
      </c>
    </row>
    <row r="210" spans="2:7" x14ac:dyDescent="0.25">
      <c r="B210" s="16" t="s">
        <v>121</v>
      </c>
      <c r="C210" s="16">
        <v>70.3993472957916</v>
      </c>
      <c r="D210" s="16">
        <v>70.3993472957916</v>
      </c>
      <c r="E210" s="16">
        <v>99.614919817206697</v>
      </c>
      <c r="F210" s="16">
        <v>99.614919817206697</v>
      </c>
      <c r="G210" s="16">
        <v>102.06987390625</v>
      </c>
    </row>
    <row r="211" spans="2:7" x14ac:dyDescent="0.25">
      <c r="B211" s="16" t="s">
        <v>296</v>
      </c>
      <c r="C211" s="16">
        <v>69.697380569975195</v>
      </c>
      <c r="D211" s="16">
        <v>69.697380569975195</v>
      </c>
      <c r="E211" s="16">
        <v>91.827320634103003</v>
      </c>
      <c r="F211" s="16">
        <v>91.827320634103003</v>
      </c>
      <c r="G211" s="16">
        <v>98.444531508341498</v>
      </c>
    </row>
    <row r="212" spans="2:7" x14ac:dyDescent="0.25">
      <c r="B212" s="16" t="s">
        <v>221</v>
      </c>
      <c r="C212" s="16">
        <v>70.836374006075701</v>
      </c>
      <c r="D212" s="16">
        <v>70.836374006075701</v>
      </c>
      <c r="E212" s="16">
        <v>99.826541758229595</v>
      </c>
      <c r="F212" s="16">
        <v>99.826541758229595</v>
      </c>
      <c r="G212" s="16">
        <v>104.206380961951</v>
      </c>
    </row>
    <row r="213" spans="2:7" x14ac:dyDescent="0.25">
      <c r="B213" s="16" t="s">
        <v>128</v>
      </c>
      <c r="C213" s="16">
        <v>69.775378190197898</v>
      </c>
      <c r="D213" s="16">
        <v>69.775378190197898</v>
      </c>
      <c r="E213" s="16">
        <v>94.550303442316604</v>
      </c>
      <c r="F213" s="16">
        <v>94.550303442316604</v>
      </c>
      <c r="G213" s="16">
        <v>101.998156588106</v>
      </c>
    </row>
    <row r="214" spans="2:7" x14ac:dyDescent="0.25">
      <c r="B214" s="16" t="s">
        <v>374</v>
      </c>
      <c r="C214" s="16">
        <v>68.162344657421301</v>
      </c>
      <c r="D214" s="16">
        <v>68.162344657421301</v>
      </c>
      <c r="E214" s="16">
        <v>97.819696263837102</v>
      </c>
      <c r="F214" s="16">
        <v>97.819696263837102</v>
      </c>
      <c r="G214" s="16">
        <v>102.74432817359801</v>
      </c>
    </row>
    <row r="215" spans="2:7" x14ac:dyDescent="0.25">
      <c r="B215" s="16" t="s">
        <v>181</v>
      </c>
      <c r="C215" s="16">
        <v>72.527362527529903</v>
      </c>
      <c r="D215" s="16">
        <v>72.527362527529903</v>
      </c>
      <c r="E215" s="16">
        <v>99.834455631036107</v>
      </c>
      <c r="F215" s="16">
        <v>99.834455631036107</v>
      </c>
      <c r="G215" s="16">
        <v>99.860884909301902</v>
      </c>
    </row>
    <row r="216" spans="2:7" x14ac:dyDescent="0.25">
      <c r="B216" s="16" t="s">
        <v>87</v>
      </c>
      <c r="C216" s="16">
        <v>71.904691889246706</v>
      </c>
      <c r="D216" s="16">
        <v>71.904691889246706</v>
      </c>
      <c r="E216" s="16">
        <v>97.365124981624604</v>
      </c>
      <c r="F216" s="16">
        <v>97.365124981624604</v>
      </c>
      <c r="G216" s="16">
        <v>103.675191632691</v>
      </c>
    </row>
    <row r="217" spans="2:7" x14ac:dyDescent="0.25">
      <c r="B217" s="16" t="s">
        <v>179</v>
      </c>
      <c r="C217" s="16">
        <v>69.521731815764895</v>
      </c>
      <c r="D217" s="16">
        <v>69.521731815764895</v>
      </c>
      <c r="E217" s="16">
        <v>94.264219623062402</v>
      </c>
      <c r="F217" s="16">
        <v>94.264219623062402</v>
      </c>
      <c r="G217" s="16">
        <v>99.806638353297501</v>
      </c>
    </row>
    <row r="218" spans="2:7" x14ac:dyDescent="0.25">
      <c r="B218" s="16" t="s">
        <v>136</v>
      </c>
      <c r="C218" s="16">
        <v>68.416016223915307</v>
      </c>
      <c r="D218" s="16">
        <v>68.416016223915307</v>
      </c>
      <c r="E218" s="16">
        <v>95.102131329407499</v>
      </c>
      <c r="F218" s="16">
        <v>95.102131329407499</v>
      </c>
      <c r="G218" s="16">
        <v>103.853064578767</v>
      </c>
    </row>
    <row r="219" spans="2:7" x14ac:dyDescent="0.25">
      <c r="B219" s="16" t="s">
        <v>354</v>
      </c>
      <c r="C219" s="16">
        <v>71.312756514103697</v>
      </c>
      <c r="D219" s="16">
        <v>71.312756514103697</v>
      </c>
      <c r="E219" s="16">
        <v>98.928432186015399</v>
      </c>
      <c r="F219" s="16">
        <v>98.928432186015399</v>
      </c>
      <c r="G219" s="16">
        <v>103.887074260738</v>
      </c>
    </row>
    <row r="220" spans="2:7" x14ac:dyDescent="0.25">
      <c r="B220" s="16" t="s">
        <v>149</v>
      </c>
      <c r="C220" s="16">
        <v>68.491338514375201</v>
      </c>
      <c r="D220" s="16">
        <v>68.491338514375201</v>
      </c>
      <c r="E220" s="16">
        <v>97.613772696265301</v>
      </c>
      <c r="F220" s="16">
        <v>97.613772696265301</v>
      </c>
      <c r="G220" s="16">
        <v>100.32241271051799</v>
      </c>
    </row>
    <row r="221" spans="2:7" x14ac:dyDescent="0.25">
      <c r="B221" s="16" t="s">
        <v>229</v>
      </c>
      <c r="C221" s="16">
        <v>68.805194147347194</v>
      </c>
      <c r="D221" s="16">
        <v>68.805194147347194</v>
      </c>
      <c r="E221" s="16">
        <v>97.534734831144405</v>
      </c>
      <c r="F221" s="16">
        <v>97.534734831144405</v>
      </c>
      <c r="G221" s="16">
        <v>101.546546451316</v>
      </c>
    </row>
    <row r="222" spans="2:7" x14ac:dyDescent="0.25">
      <c r="B222" s="16" t="s">
        <v>244</v>
      </c>
      <c r="C222" s="16">
        <v>70.214677042847896</v>
      </c>
      <c r="D222" s="16">
        <v>70.214677042847896</v>
      </c>
      <c r="E222" s="16">
        <v>98.5504240081262</v>
      </c>
      <c r="F222" s="16">
        <v>98.5504240081262</v>
      </c>
      <c r="G222" s="16">
        <v>104.766605537423</v>
      </c>
    </row>
    <row r="223" spans="2:7" x14ac:dyDescent="0.25">
      <c r="B223" s="16" t="s">
        <v>203</v>
      </c>
      <c r="C223" s="16">
        <v>69.006749651136005</v>
      </c>
      <c r="D223" s="16">
        <v>69.006749651136005</v>
      </c>
      <c r="E223" s="16">
        <v>98.469098006677399</v>
      </c>
      <c r="F223" s="16">
        <v>98.469098006677399</v>
      </c>
      <c r="G223" s="16">
        <v>101.156724130811</v>
      </c>
    </row>
    <row r="224" spans="2:7" x14ac:dyDescent="0.25">
      <c r="B224" s="16" t="s">
        <v>299</v>
      </c>
      <c r="C224" s="16">
        <v>72.062123746345506</v>
      </c>
      <c r="D224" s="16">
        <v>72.062123746345506</v>
      </c>
      <c r="E224" s="16">
        <v>95.739396338153199</v>
      </c>
      <c r="F224" s="16">
        <v>95.739396338153199</v>
      </c>
      <c r="G224" s="16">
        <v>102.180877266536</v>
      </c>
    </row>
    <row r="225" spans="2:7" x14ac:dyDescent="0.25">
      <c r="B225" s="16" t="s">
        <v>135</v>
      </c>
      <c r="C225" s="16">
        <v>69.177588169175195</v>
      </c>
      <c r="D225" s="16">
        <v>69.177588169175195</v>
      </c>
      <c r="E225" s="16">
        <v>98.817924023500296</v>
      </c>
      <c r="F225" s="16">
        <v>98.817924023500296</v>
      </c>
      <c r="G225" s="16">
        <v>103.27038523043601</v>
      </c>
    </row>
    <row r="226" spans="2:7" x14ac:dyDescent="0.25">
      <c r="B226" s="16" t="s">
        <v>226</v>
      </c>
      <c r="C226" s="16">
        <v>71.531922821459901</v>
      </c>
      <c r="D226" s="16">
        <v>71.531922821459901</v>
      </c>
      <c r="E226" s="16">
        <v>99.357713459254995</v>
      </c>
      <c r="F226" s="16">
        <v>99.357713459254995</v>
      </c>
      <c r="G226" s="16">
        <v>103.85020390939199</v>
      </c>
    </row>
    <row r="227" spans="2:7" x14ac:dyDescent="0.25">
      <c r="B227" s="16" t="s">
        <v>201</v>
      </c>
      <c r="C227" s="16">
        <v>71.612053196696095</v>
      </c>
      <c r="D227" s="16">
        <v>71.612053196696095</v>
      </c>
      <c r="E227" s="16">
        <v>98.496687033824102</v>
      </c>
      <c r="F227" s="16">
        <v>98.496687033824102</v>
      </c>
      <c r="G227" s="16">
        <v>101.814222320217</v>
      </c>
    </row>
    <row r="228" spans="2:7" x14ac:dyDescent="0.25">
      <c r="B228" s="16" t="s">
        <v>177</v>
      </c>
      <c r="C228" s="16">
        <v>71.960386033507703</v>
      </c>
      <c r="D228" s="16">
        <v>71.960386033507703</v>
      </c>
      <c r="E228" s="16">
        <v>94.085112740384403</v>
      </c>
      <c r="F228" s="16">
        <v>94.085112740384403</v>
      </c>
      <c r="G228" s="16">
        <v>101.033437793589</v>
      </c>
    </row>
    <row r="229" spans="2:7" x14ac:dyDescent="0.25">
      <c r="B229" s="16" t="s">
        <v>288</v>
      </c>
      <c r="C229" s="16">
        <v>72.960900454488197</v>
      </c>
      <c r="D229" s="16">
        <v>72.960900454488197</v>
      </c>
      <c r="E229" s="16">
        <v>96.874988356772306</v>
      </c>
      <c r="F229" s="16">
        <v>96.874988356772306</v>
      </c>
      <c r="G229" s="16">
        <v>102.414649147985</v>
      </c>
    </row>
    <row r="230" spans="2:7" x14ac:dyDescent="0.25">
      <c r="B230" s="16" t="s">
        <v>348</v>
      </c>
      <c r="C230" s="16">
        <v>66.424459361095003</v>
      </c>
      <c r="D230" s="16">
        <v>66.424459361095003</v>
      </c>
      <c r="E230" s="16">
        <v>94.341965534944194</v>
      </c>
      <c r="F230" s="16">
        <v>94.341965534944194</v>
      </c>
      <c r="G230" s="16">
        <v>105.66449614771</v>
      </c>
    </row>
    <row r="231" spans="2:7" x14ac:dyDescent="0.25">
      <c r="B231" s="16" t="s">
        <v>104</v>
      </c>
      <c r="C231" s="16">
        <v>74.179327465936495</v>
      </c>
      <c r="D231" s="16">
        <v>74.179327465936495</v>
      </c>
      <c r="E231" s="16">
        <v>96.220014956185096</v>
      </c>
      <c r="F231" s="16">
        <v>96.220014956185096</v>
      </c>
      <c r="G231" s="16">
        <v>102.322023970719</v>
      </c>
    </row>
    <row r="232" spans="2:7" x14ac:dyDescent="0.25">
      <c r="B232" s="16" t="s">
        <v>188</v>
      </c>
      <c r="C232" s="16">
        <v>70.048182151667305</v>
      </c>
      <c r="D232" s="16">
        <v>70.048182151667305</v>
      </c>
      <c r="E232" s="16">
        <v>93.1027905986967</v>
      </c>
      <c r="F232" s="16">
        <v>93.1027905986967</v>
      </c>
      <c r="G232" s="16">
        <v>98.268079393768204</v>
      </c>
    </row>
    <row r="233" spans="2:7" x14ac:dyDescent="0.25">
      <c r="B233" s="16" t="s">
        <v>29</v>
      </c>
      <c r="C233" s="16">
        <v>67.722155260975995</v>
      </c>
      <c r="D233" s="16">
        <v>67.722155260975995</v>
      </c>
      <c r="E233" s="16">
        <v>98.902769704923898</v>
      </c>
      <c r="F233" s="16">
        <v>98.902769704923898</v>
      </c>
      <c r="G233" s="16">
        <v>104.185771902713</v>
      </c>
    </row>
    <row r="234" spans="2:7" x14ac:dyDescent="0.25">
      <c r="B234" s="16" t="s">
        <v>103</v>
      </c>
      <c r="C234" s="16">
        <v>71.914203511745896</v>
      </c>
      <c r="D234" s="16">
        <v>71.914203511745896</v>
      </c>
      <c r="E234" s="16">
        <v>97.005499665075703</v>
      </c>
      <c r="F234" s="16">
        <v>97.005499665075703</v>
      </c>
      <c r="G234" s="16">
        <v>100.47113986701601</v>
      </c>
    </row>
    <row r="235" spans="2:7" x14ac:dyDescent="0.25">
      <c r="B235" s="16" t="s">
        <v>224</v>
      </c>
      <c r="C235" s="16">
        <v>70.863433070278703</v>
      </c>
      <c r="D235" s="16">
        <v>70.863433070278703</v>
      </c>
      <c r="E235" s="16">
        <v>95.861200979458502</v>
      </c>
      <c r="F235" s="16">
        <v>95.861200979458502</v>
      </c>
      <c r="G235" s="16">
        <v>102.841895186746</v>
      </c>
    </row>
    <row r="236" spans="2:7" x14ac:dyDescent="0.25">
      <c r="B236" s="16" t="s">
        <v>165</v>
      </c>
      <c r="C236" s="16">
        <v>70.183774604792106</v>
      </c>
      <c r="D236" s="16">
        <v>70.183774604792106</v>
      </c>
      <c r="E236" s="16">
        <v>98.664673488438893</v>
      </c>
      <c r="F236" s="16">
        <v>98.664673488438893</v>
      </c>
      <c r="G236" s="16">
        <v>105.379472868767</v>
      </c>
    </row>
    <row r="237" spans="2:7" x14ac:dyDescent="0.25">
      <c r="B237" s="16" t="s">
        <v>161</v>
      </c>
      <c r="C237" s="16">
        <v>68.364945517859098</v>
      </c>
      <c r="D237" s="16">
        <v>68.364945517859098</v>
      </c>
      <c r="E237" s="16">
        <v>95.357877491335998</v>
      </c>
      <c r="F237" s="16">
        <v>95.357877491335998</v>
      </c>
      <c r="G237" s="16">
        <v>103.025581788737</v>
      </c>
    </row>
    <row r="238" spans="2:7" x14ac:dyDescent="0.25">
      <c r="B238" s="16" t="s">
        <v>115</v>
      </c>
      <c r="C238" s="16">
        <v>68.333439843104301</v>
      </c>
      <c r="D238" s="16">
        <v>68.333439843104301</v>
      </c>
      <c r="E238" s="16">
        <v>93.992947465317997</v>
      </c>
      <c r="F238" s="16">
        <v>93.992947465317997</v>
      </c>
      <c r="G238" s="16">
        <v>102.115480129329</v>
      </c>
    </row>
    <row r="239" spans="2:7" x14ac:dyDescent="0.25">
      <c r="B239" s="16" t="s">
        <v>250</v>
      </c>
      <c r="C239" s="16">
        <v>69.655411969084597</v>
      </c>
      <c r="D239" s="16">
        <v>69.655411969084597</v>
      </c>
      <c r="E239" s="16">
        <v>96.764115554720405</v>
      </c>
      <c r="F239" s="16">
        <v>96.764115554720405</v>
      </c>
      <c r="G239" s="16">
        <v>102.189533756193</v>
      </c>
    </row>
    <row r="240" spans="2:7" x14ac:dyDescent="0.25">
      <c r="B240" s="16" t="s">
        <v>209</v>
      </c>
      <c r="C240" s="16">
        <v>70.143822995002495</v>
      </c>
      <c r="D240" s="16">
        <v>70.143822995002495</v>
      </c>
      <c r="E240" s="16">
        <v>94.975397635290193</v>
      </c>
      <c r="F240" s="16">
        <v>94.975397635290193</v>
      </c>
      <c r="G240" s="16">
        <v>102.274020237863</v>
      </c>
    </row>
    <row r="241" spans="2:7" x14ac:dyDescent="0.25">
      <c r="B241" s="16" t="s">
        <v>321</v>
      </c>
      <c r="C241" s="16">
        <v>70.142459274862901</v>
      </c>
      <c r="D241" s="16">
        <v>70.142459274862901</v>
      </c>
      <c r="E241" s="16">
        <v>92.3821405920704</v>
      </c>
      <c r="F241" s="16">
        <v>92.3821405920704</v>
      </c>
      <c r="G241" s="16">
        <v>100.98212907338799</v>
      </c>
    </row>
    <row r="242" spans="2:7" x14ac:dyDescent="0.25">
      <c r="B242" s="16" t="s">
        <v>190</v>
      </c>
      <c r="C242" s="16">
        <v>70.080348815540205</v>
      </c>
      <c r="D242" s="16">
        <v>70.080348815540205</v>
      </c>
      <c r="E242" s="16">
        <v>97.797503856981805</v>
      </c>
      <c r="F242" s="16">
        <v>97.797503856981805</v>
      </c>
      <c r="G242" s="16">
        <v>101.847810614941</v>
      </c>
    </row>
    <row r="243" spans="2:7" x14ac:dyDescent="0.25">
      <c r="B243" s="16" t="s">
        <v>261</v>
      </c>
      <c r="C243" s="16">
        <v>69.884020020412507</v>
      </c>
      <c r="D243" s="16">
        <v>69.884020020412507</v>
      </c>
      <c r="E243" s="16">
        <v>97.674596490249897</v>
      </c>
      <c r="F243" s="16">
        <v>97.674596490249897</v>
      </c>
      <c r="G243" s="16">
        <v>100.44150471978099</v>
      </c>
    </row>
    <row r="244" spans="2:7" x14ac:dyDescent="0.25">
      <c r="B244" s="16" t="s">
        <v>339</v>
      </c>
      <c r="C244" s="16">
        <v>73.165728036741498</v>
      </c>
      <c r="D244" s="16">
        <v>73.165728036741498</v>
      </c>
      <c r="E244" s="16">
        <v>98.294089723901806</v>
      </c>
      <c r="F244" s="16">
        <v>98.294089723901806</v>
      </c>
      <c r="G244" s="16">
        <v>106.95092722606999</v>
      </c>
    </row>
    <row r="245" spans="2:7" x14ac:dyDescent="0.25">
      <c r="B245" s="16" t="s">
        <v>291</v>
      </c>
      <c r="C245" s="16">
        <v>69.353429084309795</v>
      </c>
      <c r="D245" s="16">
        <v>69.353429084309795</v>
      </c>
      <c r="E245" s="16">
        <v>98.4362407749</v>
      </c>
      <c r="F245" s="16">
        <v>98.4362407749</v>
      </c>
      <c r="G245" s="16">
        <v>106.144044883269</v>
      </c>
    </row>
    <row r="246" spans="2:7" x14ac:dyDescent="0.25">
      <c r="B246" s="16" t="s">
        <v>204</v>
      </c>
      <c r="C246" s="16">
        <v>72.402932028845299</v>
      </c>
      <c r="D246" s="16">
        <v>72.402932028845299</v>
      </c>
      <c r="E246" s="16">
        <v>94.523351702187597</v>
      </c>
      <c r="F246" s="16">
        <v>94.523351702187597</v>
      </c>
      <c r="G246" s="16">
        <v>101.118042845196</v>
      </c>
    </row>
    <row r="247" spans="2:7" x14ac:dyDescent="0.25">
      <c r="B247" s="16" t="s">
        <v>231</v>
      </c>
      <c r="C247" s="16">
        <v>68.3095975739149</v>
      </c>
      <c r="D247" s="16">
        <v>68.3095975739149</v>
      </c>
      <c r="E247" s="16">
        <v>100.248443447211</v>
      </c>
      <c r="F247" s="16">
        <v>100.248443447211</v>
      </c>
      <c r="G247" s="16">
        <v>103.16911262694499</v>
      </c>
    </row>
    <row r="248" spans="2:7" x14ac:dyDescent="0.25">
      <c r="B248" s="16" t="s">
        <v>74</v>
      </c>
      <c r="C248" s="16">
        <v>70.631630957887296</v>
      </c>
      <c r="D248" s="16">
        <v>70.631630957887296</v>
      </c>
      <c r="E248" s="16">
        <v>99.022519107870195</v>
      </c>
      <c r="F248" s="16">
        <v>99.022519107870195</v>
      </c>
      <c r="G248" s="16">
        <v>100.76601681952501</v>
      </c>
    </row>
    <row r="249" spans="2:7" x14ac:dyDescent="0.25">
      <c r="B249" s="16" t="s">
        <v>266</v>
      </c>
      <c r="C249" s="16">
        <v>68.352159788583293</v>
      </c>
      <c r="D249" s="16">
        <v>68.352159788583293</v>
      </c>
      <c r="E249" s="16">
        <v>96.449160521792805</v>
      </c>
      <c r="F249" s="16">
        <v>96.449160521792805</v>
      </c>
      <c r="G249" s="16">
        <v>102.816804032858</v>
      </c>
    </row>
    <row r="250" spans="2:7" x14ac:dyDescent="0.25">
      <c r="B250" s="16" t="s">
        <v>100</v>
      </c>
      <c r="C250" s="16">
        <v>74.102707128693595</v>
      </c>
      <c r="D250" s="16">
        <v>74.102707128693595</v>
      </c>
      <c r="E250" s="16">
        <v>94.450772160811795</v>
      </c>
      <c r="F250" s="16">
        <v>94.450772160811795</v>
      </c>
      <c r="G250" s="16">
        <v>104.20791435391</v>
      </c>
    </row>
    <row r="251" spans="2:7" x14ac:dyDescent="0.25">
      <c r="B251" s="16" t="s">
        <v>59</v>
      </c>
      <c r="C251" s="16">
        <v>74.472622995635405</v>
      </c>
      <c r="D251" s="16">
        <v>74.472622995635405</v>
      </c>
      <c r="E251" s="16">
        <v>92.690851541072604</v>
      </c>
      <c r="F251" s="16">
        <v>92.690851541072604</v>
      </c>
      <c r="G251" s="16">
        <v>100.16319845242</v>
      </c>
    </row>
    <row r="252" spans="2:7" x14ac:dyDescent="0.25">
      <c r="B252" s="16" t="s">
        <v>39</v>
      </c>
      <c r="C252" s="16">
        <v>69.288949227940293</v>
      </c>
      <c r="D252" s="16">
        <v>69.288949227940293</v>
      </c>
      <c r="E252" s="16">
        <v>97.445140688067994</v>
      </c>
      <c r="F252" s="16">
        <v>97.445140688067994</v>
      </c>
      <c r="G252" s="16">
        <v>103.486816413696</v>
      </c>
    </row>
    <row r="253" spans="2:7" x14ac:dyDescent="0.25">
      <c r="B253" s="16" t="s">
        <v>369</v>
      </c>
      <c r="C253" s="16">
        <v>70.119814494086597</v>
      </c>
      <c r="D253" s="16">
        <v>70.119814494086597</v>
      </c>
      <c r="E253" s="16">
        <v>96.631651475279895</v>
      </c>
      <c r="F253" s="16">
        <v>96.631651475279895</v>
      </c>
      <c r="G253" s="16">
        <v>104.06916183857</v>
      </c>
    </row>
    <row r="254" spans="2:7" x14ac:dyDescent="0.25">
      <c r="B254" s="16" t="s">
        <v>144</v>
      </c>
      <c r="C254" s="16">
        <v>73.7181429100157</v>
      </c>
      <c r="D254" s="16">
        <v>73.7181429100157</v>
      </c>
      <c r="E254" s="16">
        <v>99.020368418151804</v>
      </c>
      <c r="F254" s="16">
        <v>99.020368418151804</v>
      </c>
      <c r="G254" s="16">
        <v>102.627274920904</v>
      </c>
    </row>
    <row r="255" spans="2:7" x14ac:dyDescent="0.25">
      <c r="B255" s="16" t="s">
        <v>300</v>
      </c>
      <c r="C255" s="16">
        <v>70.510377665108194</v>
      </c>
      <c r="D255" s="16">
        <v>70.510377665108194</v>
      </c>
      <c r="E255" s="16">
        <v>98.602705030574398</v>
      </c>
      <c r="F255" s="16">
        <v>98.602705030574398</v>
      </c>
      <c r="G255" s="16">
        <v>101.413061154563</v>
      </c>
    </row>
    <row r="256" spans="2:7" x14ac:dyDescent="0.25">
      <c r="B256" s="16" t="s">
        <v>363</v>
      </c>
      <c r="C256" s="16">
        <v>72.427618834082807</v>
      </c>
      <c r="D256" s="16">
        <v>72.427618834082807</v>
      </c>
      <c r="E256" s="16">
        <v>93.196561288625702</v>
      </c>
      <c r="F256" s="16">
        <v>93.196561288625702</v>
      </c>
      <c r="G256" s="16">
        <v>101.24202757171</v>
      </c>
    </row>
    <row r="257" spans="2:7" x14ac:dyDescent="0.25">
      <c r="B257" s="16" t="s">
        <v>355</v>
      </c>
      <c r="C257" s="16">
        <v>69.020022097028999</v>
      </c>
      <c r="D257" s="16">
        <v>69.020022097028999</v>
      </c>
      <c r="E257" s="16">
        <v>98.406093277029697</v>
      </c>
      <c r="F257" s="16">
        <v>98.406093277029697</v>
      </c>
      <c r="G257" s="16">
        <v>102.978297285011</v>
      </c>
    </row>
    <row r="258" spans="2:7" x14ac:dyDescent="0.25">
      <c r="B258" s="16" t="s">
        <v>52</v>
      </c>
      <c r="C258" s="16">
        <v>69.116093920256105</v>
      </c>
      <c r="D258" s="16">
        <v>69.116093920256105</v>
      </c>
      <c r="E258" s="16">
        <v>95.864314072532693</v>
      </c>
      <c r="F258" s="16">
        <v>95.864314072532693</v>
      </c>
      <c r="G258" s="16">
        <v>102.259330082817</v>
      </c>
    </row>
    <row r="259" spans="2:7" x14ac:dyDescent="0.25">
      <c r="B259" s="16" t="s">
        <v>106</v>
      </c>
      <c r="C259" s="16">
        <v>73.558311736912401</v>
      </c>
      <c r="D259" s="16">
        <v>73.558311736912401</v>
      </c>
      <c r="E259" s="16">
        <v>95.083083813456199</v>
      </c>
      <c r="F259" s="16">
        <v>95.083083813456199</v>
      </c>
      <c r="G259" s="16">
        <v>103.26277547715</v>
      </c>
    </row>
    <row r="260" spans="2:7" x14ac:dyDescent="0.25">
      <c r="B260" s="16" t="s">
        <v>220</v>
      </c>
      <c r="C260" s="16">
        <v>69.740177494341907</v>
      </c>
      <c r="D260" s="16">
        <v>69.740177494341907</v>
      </c>
      <c r="E260" s="16">
        <v>97.612018615621906</v>
      </c>
      <c r="F260" s="16">
        <v>97.612018615621906</v>
      </c>
      <c r="G260" s="16">
        <v>102.86343232250501</v>
      </c>
    </row>
    <row r="261" spans="2:7" x14ac:dyDescent="0.25">
      <c r="B261" s="16" t="s">
        <v>206</v>
      </c>
      <c r="C261" s="16">
        <v>70.828928476115806</v>
      </c>
      <c r="D261" s="16">
        <v>70.828928476115806</v>
      </c>
      <c r="E261" s="16">
        <v>93.951248407584302</v>
      </c>
      <c r="F261" s="16">
        <v>93.951248407584302</v>
      </c>
      <c r="G261" s="16">
        <v>101.70065450658301</v>
      </c>
    </row>
    <row r="262" spans="2:7" x14ac:dyDescent="0.25">
      <c r="B262" s="16" t="s">
        <v>22</v>
      </c>
      <c r="C262" s="16">
        <v>66.495972250010993</v>
      </c>
      <c r="D262" s="16">
        <v>66.495972250010993</v>
      </c>
      <c r="E262" s="16">
        <v>100.347415617191</v>
      </c>
      <c r="F262" s="16">
        <v>100.347415617191</v>
      </c>
      <c r="G262" s="16">
        <v>104.287403923222</v>
      </c>
    </row>
    <row r="263" spans="2:7" x14ac:dyDescent="0.25">
      <c r="B263" s="16" t="s">
        <v>68</v>
      </c>
      <c r="C263" s="16">
        <v>71.020214287648201</v>
      </c>
      <c r="D263" s="16">
        <v>71.020214287648201</v>
      </c>
      <c r="E263" s="16">
        <v>98.517727209690904</v>
      </c>
      <c r="F263" s="16">
        <v>98.517727209690904</v>
      </c>
      <c r="G263" s="16">
        <v>104.351342517264</v>
      </c>
    </row>
    <row r="264" spans="2:7" x14ac:dyDescent="0.25">
      <c r="B264" s="16" t="s">
        <v>200</v>
      </c>
      <c r="C264" s="16">
        <v>73.585095960084104</v>
      </c>
      <c r="D264" s="16">
        <v>73.585095960084104</v>
      </c>
      <c r="E264" s="16">
        <v>94.946283887148098</v>
      </c>
      <c r="F264" s="16">
        <v>94.946283887148098</v>
      </c>
      <c r="G264" s="16">
        <v>99.519987807444394</v>
      </c>
    </row>
    <row r="265" spans="2:7" x14ac:dyDescent="0.25">
      <c r="B265" s="16" t="s">
        <v>225</v>
      </c>
      <c r="C265" s="16">
        <v>72.665096915848096</v>
      </c>
      <c r="D265" s="16">
        <v>72.665096915848096</v>
      </c>
      <c r="E265" s="16">
        <v>98.070126164152597</v>
      </c>
      <c r="F265" s="16">
        <v>98.070126164152597</v>
      </c>
      <c r="G265" s="16">
        <v>104.702555733536</v>
      </c>
    </row>
    <row r="266" spans="2:7" x14ac:dyDescent="0.25">
      <c r="B266" s="16" t="s">
        <v>27</v>
      </c>
      <c r="C266" s="16">
        <v>73.816356047894999</v>
      </c>
      <c r="D266" s="16">
        <v>73.816356047894999</v>
      </c>
      <c r="E266" s="16">
        <v>97.3964159507765</v>
      </c>
      <c r="F266" s="16">
        <v>97.3964159507765</v>
      </c>
      <c r="G266" s="16">
        <v>103.00896498764401</v>
      </c>
    </row>
    <row r="267" spans="2:7" x14ac:dyDescent="0.25">
      <c r="B267" s="16" t="s">
        <v>47</v>
      </c>
      <c r="C267" s="16">
        <v>69.486079428813895</v>
      </c>
      <c r="D267" s="16">
        <v>69.486079428813895</v>
      </c>
      <c r="E267" s="16">
        <v>96.407520472673994</v>
      </c>
      <c r="F267" s="16">
        <v>96.407520472673994</v>
      </c>
      <c r="G267" s="16">
        <v>101.759686060329</v>
      </c>
    </row>
    <row r="268" spans="2:7" x14ac:dyDescent="0.25">
      <c r="B268" s="16" t="s">
        <v>43</v>
      </c>
      <c r="C268" s="16">
        <v>72.383124009485499</v>
      </c>
      <c r="D268" s="16">
        <v>72.383124009485499</v>
      </c>
      <c r="E268" s="16">
        <v>94.6479436073259</v>
      </c>
      <c r="F268" s="16">
        <v>94.6479436073259</v>
      </c>
      <c r="G268" s="16">
        <v>105.18623324833</v>
      </c>
    </row>
    <row r="269" spans="2:7" x14ac:dyDescent="0.25">
      <c r="B269" s="16" t="s">
        <v>230</v>
      </c>
      <c r="C269" s="16">
        <v>70.905776713432999</v>
      </c>
      <c r="D269" s="16">
        <v>70.905776713432999</v>
      </c>
      <c r="E269" s="16">
        <v>97.479661089082796</v>
      </c>
      <c r="F269" s="16">
        <v>97.479661089082796</v>
      </c>
      <c r="G269" s="16">
        <v>106.08239717027701</v>
      </c>
    </row>
    <row r="270" spans="2:7" x14ac:dyDescent="0.25">
      <c r="B270" s="16" t="s">
        <v>167</v>
      </c>
      <c r="C270" s="16">
        <v>70.475740161332496</v>
      </c>
      <c r="D270" s="16">
        <v>70.475740161332496</v>
      </c>
      <c r="E270" s="16">
        <v>97.054421255491704</v>
      </c>
      <c r="F270" s="16">
        <v>97.054421255491704</v>
      </c>
      <c r="G270" s="16">
        <v>105.12031880702</v>
      </c>
    </row>
    <row r="271" spans="2:7" x14ac:dyDescent="0.25">
      <c r="B271" s="16" t="s">
        <v>252</v>
      </c>
      <c r="C271" s="16">
        <v>69.9251041277452</v>
      </c>
      <c r="D271" s="16">
        <v>69.9251041277452</v>
      </c>
      <c r="E271" s="16">
        <v>98.607830926674197</v>
      </c>
      <c r="F271" s="16">
        <v>98.607830926674197</v>
      </c>
      <c r="G271" s="16">
        <v>106.743679940392</v>
      </c>
    </row>
    <row r="272" spans="2:7" x14ac:dyDescent="0.25">
      <c r="B272" s="16" t="s">
        <v>66</v>
      </c>
      <c r="C272" s="16">
        <v>70.869443022331097</v>
      </c>
      <c r="D272" s="16">
        <v>70.869443022331097</v>
      </c>
      <c r="E272" s="16">
        <v>93.865429653627402</v>
      </c>
      <c r="F272" s="16">
        <v>93.865429653627402</v>
      </c>
      <c r="G272" s="16">
        <v>101.82090334415599</v>
      </c>
    </row>
    <row r="273" spans="2:7" x14ac:dyDescent="0.25">
      <c r="B273" s="16" t="s">
        <v>26</v>
      </c>
      <c r="C273" s="16">
        <v>70.893379325696401</v>
      </c>
      <c r="D273" s="16">
        <v>70.893379325696401</v>
      </c>
      <c r="E273" s="16">
        <v>93.637457097975002</v>
      </c>
      <c r="F273" s="16">
        <v>93.637457097975002</v>
      </c>
      <c r="G273" s="16">
        <v>102.33574584342</v>
      </c>
    </row>
    <row r="274" spans="2:7" x14ac:dyDescent="0.25">
      <c r="B274" s="16" t="s">
        <v>124</v>
      </c>
      <c r="C274" s="16">
        <v>70.900945694078501</v>
      </c>
      <c r="D274" s="16">
        <v>70.900945694078501</v>
      </c>
      <c r="E274" s="16">
        <v>95.062328395882503</v>
      </c>
      <c r="F274" s="16">
        <v>95.062328395882503</v>
      </c>
      <c r="G274" s="16">
        <v>102.165822137006</v>
      </c>
    </row>
    <row r="275" spans="2:7" x14ac:dyDescent="0.25">
      <c r="B275" s="16" t="s">
        <v>99</v>
      </c>
      <c r="C275" s="16">
        <v>69.801807880385098</v>
      </c>
      <c r="D275" s="16">
        <v>69.801807880385098</v>
      </c>
      <c r="E275" s="16">
        <v>97.001932294329706</v>
      </c>
      <c r="F275" s="16">
        <v>97.001932294329706</v>
      </c>
      <c r="G275" s="16">
        <v>105.97702130671</v>
      </c>
    </row>
    <row r="276" spans="2:7" x14ac:dyDescent="0.25">
      <c r="B276" s="16" t="s">
        <v>58</v>
      </c>
      <c r="C276" s="16">
        <v>70.309533690115899</v>
      </c>
      <c r="D276" s="16">
        <v>70.309533690115899</v>
      </c>
      <c r="E276" s="16">
        <v>92.333649849941295</v>
      </c>
      <c r="F276" s="16">
        <v>92.333649849941295</v>
      </c>
      <c r="G276" s="16">
        <v>101.83336280111401</v>
      </c>
    </row>
    <row r="277" spans="2:7" x14ac:dyDescent="0.25">
      <c r="B277" s="16" t="s">
        <v>159</v>
      </c>
      <c r="C277" s="16">
        <v>71.370342186023393</v>
      </c>
      <c r="D277" s="16">
        <v>71.370342186023393</v>
      </c>
      <c r="E277" s="16">
        <v>96.1091380383005</v>
      </c>
      <c r="F277" s="16">
        <v>96.1091380383005</v>
      </c>
      <c r="G277" s="16">
        <v>104.667112017422</v>
      </c>
    </row>
    <row r="278" spans="2:7" x14ac:dyDescent="0.25">
      <c r="B278" s="16" t="s">
        <v>227</v>
      </c>
      <c r="C278" s="16">
        <v>70.511830873021694</v>
      </c>
      <c r="D278" s="16">
        <v>70.511830873021694</v>
      </c>
      <c r="E278" s="16">
        <v>98.553283841362401</v>
      </c>
      <c r="F278" s="16">
        <v>98.553283841362401</v>
      </c>
      <c r="G278" s="16">
        <v>105.434239741878</v>
      </c>
    </row>
    <row r="279" spans="2:7" x14ac:dyDescent="0.25">
      <c r="B279" s="16" t="s">
        <v>310</v>
      </c>
      <c r="C279" s="16">
        <v>68.526231390557996</v>
      </c>
      <c r="D279" s="16">
        <v>68.526231390557996</v>
      </c>
      <c r="E279" s="16">
        <v>98.333604677123503</v>
      </c>
      <c r="F279" s="16">
        <v>98.333604677123503</v>
      </c>
      <c r="G279" s="16">
        <v>102.258974631416</v>
      </c>
    </row>
    <row r="280" spans="2:7" x14ac:dyDescent="0.25">
      <c r="B280" s="16" t="s">
        <v>260</v>
      </c>
      <c r="C280" s="16">
        <v>70.756453776244498</v>
      </c>
      <c r="D280" s="16">
        <v>70.756453776244498</v>
      </c>
      <c r="E280" s="16">
        <v>95.8784769477206</v>
      </c>
      <c r="F280" s="16">
        <v>95.8784769477206</v>
      </c>
      <c r="G280" s="16">
        <v>105.83728934330399</v>
      </c>
    </row>
    <row r="281" spans="2:7" x14ac:dyDescent="0.25">
      <c r="B281" s="16" t="s">
        <v>102</v>
      </c>
      <c r="C281" s="16">
        <v>71.973745587549104</v>
      </c>
      <c r="D281" s="16">
        <v>71.973745587549104</v>
      </c>
      <c r="E281" s="16">
        <v>94.847181705971707</v>
      </c>
      <c r="F281" s="16">
        <v>94.847181705971707</v>
      </c>
      <c r="G281" s="16">
        <v>104.801016192033</v>
      </c>
    </row>
    <row r="282" spans="2:7" x14ac:dyDescent="0.25">
      <c r="B282" s="16" t="s">
        <v>48</v>
      </c>
      <c r="C282" s="16">
        <v>71.832782855720396</v>
      </c>
      <c r="D282" s="16">
        <v>71.832782855720396</v>
      </c>
      <c r="E282" s="16">
        <v>97.704177589542098</v>
      </c>
      <c r="F282" s="16">
        <v>97.704177589542098</v>
      </c>
      <c r="G282" s="16">
        <v>105.21701712397</v>
      </c>
    </row>
    <row r="283" spans="2:7" x14ac:dyDescent="0.25">
      <c r="B283" s="16" t="s">
        <v>253</v>
      </c>
      <c r="C283" s="16">
        <v>73.450899736341597</v>
      </c>
      <c r="D283" s="16">
        <v>73.450899736341597</v>
      </c>
      <c r="E283" s="16">
        <v>95.433222929091102</v>
      </c>
      <c r="F283" s="16">
        <v>95.433222929091102</v>
      </c>
      <c r="G283" s="16">
        <v>100.60770711203099</v>
      </c>
    </row>
    <row r="284" spans="2:7" x14ac:dyDescent="0.25">
      <c r="B284" s="16" t="s">
        <v>158</v>
      </c>
      <c r="C284" s="16">
        <v>69.444960470311599</v>
      </c>
      <c r="D284" s="16">
        <v>69.444960470311599</v>
      </c>
      <c r="E284" s="16">
        <v>93.182783549908706</v>
      </c>
      <c r="F284" s="16">
        <v>93.182783549908706</v>
      </c>
      <c r="G284" s="16">
        <v>101.346104305593</v>
      </c>
    </row>
    <row r="285" spans="2:7" x14ac:dyDescent="0.25">
      <c r="B285" s="16" t="s">
        <v>351</v>
      </c>
      <c r="C285" s="16">
        <v>72.205783342729305</v>
      </c>
      <c r="D285" s="16">
        <v>72.205783342729305</v>
      </c>
      <c r="E285" s="16">
        <v>96.736848917721503</v>
      </c>
      <c r="F285" s="16">
        <v>96.736848917721503</v>
      </c>
      <c r="G285" s="16">
        <v>104.295764147162</v>
      </c>
    </row>
    <row r="286" spans="2:7" x14ac:dyDescent="0.25">
      <c r="B286" s="16" t="s">
        <v>65</v>
      </c>
      <c r="C286" s="16">
        <v>69.838421465024595</v>
      </c>
      <c r="D286" s="16">
        <v>69.838421465024595</v>
      </c>
      <c r="E286" s="16">
        <v>93.240538403315995</v>
      </c>
      <c r="F286" s="16">
        <v>93.240538403315995</v>
      </c>
      <c r="G286" s="16">
        <v>103.91562056946501</v>
      </c>
    </row>
    <row r="287" spans="2:7" x14ac:dyDescent="0.25">
      <c r="B287" s="16" t="s">
        <v>308</v>
      </c>
      <c r="C287" s="16">
        <v>71.974460855043404</v>
      </c>
      <c r="D287" s="16">
        <v>71.974460855043404</v>
      </c>
      <c r="E287" s="16">
        <v>95.709930308476302</v>
      </c>
      <c r="F287" s="16">
        <v>95.709930308476302</v>
      </c>
      <c r="G287" s="16">
        <v>103.52998349571899</v>
      </c>
    </row>
    <row r="288" spans="2:7" x14ac:dyDescent="0.25">
      <c r="B288" s="16" t="s">
        <v>170</v>
      </c>
      <c r="C288" s="16">
        <v>71.240924476678401</v>
      </c>
      <c r="D288" s="16">
        <v>71.240924476678401</v>
      </c>
      <c r="E288" s="16">
        <v>93.560152691006095</v>
      </c>
      <c r="F288" s="16">
        <v>93.560152691006095</v>
      </c>
      <c r="G288" s="16">
        <v>104.38711644807699</v>
      </c>
    </row>
    <row r="289" spans="2:7" x14ac:dyDescent="0.25">
      <c r="B289" s="16" t="s">
        <v>262</v>
      </c>
      <c r="C289" s="16">
        <v>72.057723439713399</v>
      </c>
      <c r="D289" s="16">
        <v>72.057723439713399</v>
      </c>
      <c r="E289" s="16">
        <v>96.707014265105599</v>
      </c>
      <c r="F289" s="16">
        <v>96.707014265105599</v>
      </c>
      <c r="G289" s="16">
        <v>104.18936881219599</v>
      </c>
    </row>
    <row r="290" spans="2:7" x14ac:dyDescent="0.25">
      <c r="B290" s="16" t="s">
        <v>295</v>
      </c>
      <c r="C290" s="16">
        <v>72.468557915758893</v>
      </c>
      <c r="D290" s="16">
        <v>72.468557915758893</v>
      </c>
      <c r="E290" s="16">
        <v>95.649029494051604</v>
      </c>
      <c r="F290" s="16">
        <v>95.649029494051604</v>
      </c>
      <c r="G290" s="16">
        <v>104.50607891712001</v>
      </c>
    </row>
    <row r="291" spans="2:7" x14ac:dyDescent="0.25">
      <c r="B291" s="16" t="s">
        <v>38</v>
      </c>
      <c r="C291" s="16">
        <v>72.647435732824803</v>
      </c>
      <c r="D291" s="16">
        <v>72.647435732824803</v>
      </c>
      <c r="E291" s="16">
        <v>96.932235238831694</v>
      </c>
      <c r="F291" s="16">
        <v>96.932235238831694</v>
      </c>
      <c r="G291" s="16">
        <v>105.007865388236</v>
      </c>
    </row>
    <row r="292" spans="2:7" x14ac:dyDescent="0.25">
      <c r="B292" s="16" t="s">
        <v>113</v>
      </c>
      <c r="C292" s="16">
        <v>71.586300079987794</v>
      </c>
      <c r="D292" s="16">
        <v>71.586300079987794</v>
      </c>
      <c r="E292" s="16">
        <v>94.228163118321206</v>
      </c>
      <c r="F292" s="16">
        <v>94.228163118321206</v>
      </c>
      <c r="G292" s="16">
        <v>102.361797355262</v>
      </c>
    </row>
    <row r="293" spans="2:7" x14ac:dyDescent="0.25">
      <c r="B293" s="16" t="s">
        <v>154</v>
      </c>
      <c r="C293" s="16">
        <v>75.488029988948298</v>
      </c>
      <c r="D293" s="16">
        <v>75.488029988948298</v>
      </c>
      <c r="E293" s="16">
        <v>98.8987409805532</v>
      </c>
      <c r="F293" s="16">
        <v>98.8987409805532</v>
      </c>
      <c r="G293" s="16">
        <v>103.688822576836</v>
      </c>
    </row>
    <row r="294" spans="2:7" x14ac:dyDescent="0.25">
      <c r="B294" s="16" t="s">
        <v>141</v>
      </c>
      <c r="C294" s="16">
        <v>71.610330784410607</v>
      </c>
      <c r="D294" s="16">
        <v>71.610330784410607</v>
      </c>
      <c r="E294" s="16">
        <v>94.010773488025094</v>
      </c>
      <c r="F294" s="16">
        <v>94.010773488025094</v>
      </c>
      <c r="G294" s="16">
        <v>106.915873799591</v>
      </c>
    </row>
    <row r="295" spans="2:7" x14ac:dyDescent="0.25">
      <c r="B295" s="16" t="s">
        <v>290</v>
      </c>
      <c r="C295" s="16">
        <v>72.240224532670794</v>
      </c>
      <c r="D295" s="16">
        <v>72.240224532670794</v>
      </c>
      <c r="E295" s="16">
        <v>95.296551042069595</v>
      </c>
      <c r="F295" s="16">
        <v>95.296551042069595</v>
      </c>
      <c r="G295" s="16">
        <v>103.484760307705</v>
      </c>
    </row>
    <row r="296" spans="2:7" x14ac:dyDescent="0.25">
      <c r="B296" s="16" t="s">
        <v>278</v>
      </c>
      <c r="C296" s="16">
        <v>71.234257858136601</v>
      </c>
      <c r="D296" s="16">
        <v>71.234257858136601</v>
      </c>
      <c r="E296" s="16">
        <v>93.056366570338298</v>
      </c>
      <c r="F296" s="16">
        <v>93.056366570338298</v>
      </c>
      <c r="G296" s="16">
        <v>102.897455786553</v>
      </c>
    </row>
    <row r="297" spans="2:7" x14ac:dyDescent="0.25">
      <c r="B297" s="16" t="s">
        <v>126</v>
      </c>
      <c r="C297" s="16">
        <v>71.822768326332394</v>
      </c>
      <c r="D297" s="16">
        <v>71.822768326332394</v>
      </c>
      <c r="E297" s="16">
        <v>95.166691782767003</v>
      </c>
      <c r="F297" s="16">
        <v>95.166691782767003</v>
      </c>
      <c r="G297" s="16">
        <v>107.946340844687</v>
      </c>
    </row>
    <row r="298" spans="2:7" x14ac:dyDescent="0.25">
      <c r="B298" s="16" t="s">
        <v>370</v>
      </c>
      <c r="C298" s="16">
        <v>68.298188029469102</v>
      </c>
      <c r="D298" s="16">
        <v>68.298188029469102</v>
      </c>
      <c r="E298" s="16">
        <v>94.037932118085706</v>
      </c>
      <c r="F298" s="16">
        <v>94.037932118085706</v>
      </c>
      <c r="G298" s="16">
        <v>103.812912423288</v>
      </c>
    </row>
    <row r="299" spans="2:7" x14ac:dyDescent="0.25">
      <c r="B299" s="16" t="s">
        <v>315</v>
      </c>
      <c r="C299" s="16">
        <v>74.206760121008898</v>
      </c>
      <c r="D299" s="16">
        <v>74.206760121008898</v>
      </c>
      <c r="E299" s="16">
        <v>93.141859906917801</v>
      </c>
      <c r="F299" s="16">
        <v>93.141859906917801</v>
      </c>
      <c r="G299" s="16">
        <v>103.696731854902</v>
      </c>
    </row>
    <row r="300" spans="2:7" x14ac:dyDescent="0.25">
      <c r="B300" s="16" t="s">
        <v>84</v>
      </c>
      <c r="C300" s="16">
        <v>69.493698530505199</v>
      </c>
      <c r="D300" s="16">
        <v>69.493698530505199</v>
      </c>
      <c r="E300" s="16">
        <v>91.250410482517495</v>
      </c>
      <c r="F300" s="16">
        <v>91.250410482517495</v>
      </c>
      <c r="G300" s="16">
        <v>103.418880231473</v>
      </c>
    </row>
    <row r="301" spans="2:7" x14ac:dyDescent="0.25">
      <c r="B301" s="16" t="s">
        <v>267</v>
      </c>
      <c r="C301" s="16">
        <v>70.981419470801399</v>
      </c>
      <c r="D301" s="16">
        <v>70.981419470801399</v>
      </c>
      <c r="E301" s="16">
        <v>95.108949349371997</v>
      </c>
      <c r="F301" s="16">
        <v>95.108949349371997</v>
      </c>
      <c r="G301" s="16">
        <v>104.383883922092</v>
      </c>
    </row>
    <row r="302" spans="2:7" x14ac:dyDescent="0.25">
      <c r="B302" s="16" t="s">
        <v>75</v>
      </c>
      <c r="C302" s="16">
        <v>71.065008204382806</v>
      </c>
      <c r="D302" s="16">
        <v>71.065008204382806</v>
      </c>
      <c r="E302" s="16">
        <v>94.225141481196701</v>
      </c>
      <c r="F302" s="16">
        <v>94.225141481196701</v>
      </c>
      <c r="G302" s="16">
        <v>104.079585644495</v>
      </c>
    </row>
    <row r="303" spans="2:7" x14ac:dyDescent="0.25">
      <c r="B303" s="16" t="s">
        <v>205</v>
      </c>
      <c r="C303" s="16">
        <v>71.0265992061547</v>
      </c>
      <c r="D303" s="16">
        <v>71.0265992061547</v>
      </c>
      <c r="E303" s="16">
        <v>93.857824734043405</v>
      </c>
      <c r="F303" s="16">
        <v>93.857824734043405</v>
      </c>
      <c r="G303" s="16">
        <v>105.52151773305</v>
      </c>
    </row>
    <row r="304" spans="2:7" x14ac:dyDescent="0.25">
      <c r="B304" s="16" t="s">
        <v>372</v>
      </c>
      <c r="C304" s="16">
        <v>70.074727758917106</v>
      </c>
      <c r="D304" s="16">
        <v>70.074727758917106</v>
      </c>
      <c r="E304" s="16">
        <v>95.348702239343893</v>
      </c>
      <c r="F304" s="16">
        <v>95.348702239343893</v>
      </c>
      <c r="G304" s="16">
        <v>107.501041733237</v>
      </c>
    </row>
    <row r="305" spans="2:7" x14ac:dyDescent="0.25">
      <c r="B305" s="16" t="s">
        <v>41</v>
      </c>
      <c r="C305" s="16">
        <v>69.8118835267598</v>
      </c>
      <c r="D305" s="16">
        <v>69.8118835267598</v>
      </c>
      <c r="E305" s="16">
        <v>96.208130309835397</v>
      </c>
      <c r="F305" s="16">
        <v>96.208130309835397</v>
      </c>
      <c r="G305" s="16">
        <v>107.271213227446</v>
      </c>
    </row>
    <row r="306" spans="2:7" x14ac:dyDescent="0.25">
      <c r="B306" s="16" t="s">
        <v>211</v>
      </c>
      <c r="C306" s="16">
        <v>69.914897241820199</v>
      </c>
      <c r="D306" s="16">
        <v>69.914897241820199</v>
      </c>
      <c r="E306" s="16">
        <v>94.511026192854402</v>
      </c>
      <c r="F306" s="16">
        <v>94.511026192854402</v>
      </c>
      <c r="G306" s="16">
        <v>106.957944655028</v>
      </c>
    </row>
    <row r="307" spans="2:7" x14ac:dyDescent="0.25">
      <c r="B307" s="16" t="s">
        <v>255</v>
      </c>
      <c r="C307" s="16">
        <v>71.388650016925695</v>
      </c>
      <c r="D307" s="16">
        <v>71.388650016925695</v>
      </c>
      <c r="E307" s="16">
        <v>94.890439387829005</v>
      </c>
      <c r="F307" s="16">
        <v>94.890439387829005</v>
      </c>
      <c r="G307" s="16">
        <v>104.387412033242</v>
      </c>
    </row>
    <row r="308" spans="2:7" x14ac:dyDescent="0.25">
      <c r="B308" s="16" t="s">
        <v>88</v>
      </c>
      <c r="C308" s="16">
        <v>72.634024384260499</v>
      </c>
      <c r="D308" s="16">
        <v>72.634024384260499</v>
      </c>
      <c r="E308" s="16">
        <v>89.681474339688293</v>
      </c>
      <c r="F308" s="16">
        <v>89.681474339688293</v>
      </c>
      <c r="G308" s="16">
        <v>103.59525527114999</v>
      </c>
    </row>
    <row r="309" spans="2:7" x14ac:dyDescent="0.25">
      <c r="B309" s="16" t="s">
        <v>298</v>
      </c>
      <c r="C309" s="16">
        <v>73.172643835483498</v>
      </c>
      <c r="D309" s="16">
        <v>73.172643835483498</v>
      </c>
      <c r="E309" s="16">
        <v>92.834641378179597</v>
      </c>
      <c r="F309" s="16">
        <v>92.834641378179597</v>
      </c>
      <c r="G309" s="16">
        <v>106.005773736232</v>
      </c>
    </row>
    <row r="310" spans="2:7" x14ac:dyDescent="0.25">
      <c r="B310" s="16" t="s">
        <v>63</v>
      </c>
      <c r="C310" s="16">
        <v>72.694745401898999</v>
      </c>
      <c r="D310" s="16">
        <v>72.694745401898999</v>
      </c>
      <c r="E310" s="16">
        <v>93.936484579588594</v>
      </c>
      <c r="F310" s="16">
        <v>93.936484579588594</v>
      </c>
      <c r="G310" s="16">
        <v>105.314926847744</v>
      </c>
    </row>
    <row r="311" spans="2:7" x14ac:dyDescent="0.25">
      <c r="B311" s="16" t="s">
        <v>223</v>
      </c>
      <c r="C311" s="16">
        <v>69.647461658492304</v>
      </c>
      <c r="D311" s="16">
        <v>69.647461658492304</v>
      </c>
      <c r="E311" s="16">
        <v>95.850317512685706</v>
      </c>
      <c r="F311" s="16">
        <v>95.850317512685706</v>
      </c>
      <c r="G311" s="16">
        <v>105.23447898842301</v>
      </c>
    </row>
    <row r="312" spans="2:7" x14ac:dyDescent="0.25">
      <c r="B312" s="16" t="s">
        <v>98</v>
      </c>
      <c r="C312" s="16">
        <v>72.869056955600101</v>
      </c>
      <c r="D312" s="16">
        <v>72.869056955600101</v>
      </c>
      <c r="E312" s="16">
        <v>91.048638940437201</v>
      </c>
      <c r="F312" s="16">
        <v>91.048638940437201</v>
      </c>
      <c r="G312" s="16">
        <v>105.076148115129</v>
      </c>
    </row>
    <row r="313" spans="2:7" x14ac:dyDescent="0.25">
      <c r="B313" s="16" t="s">
        <v>101</v>
      </c>
      <c r="C313" s="16">
        <v>70.559861492930693</v>
      </c>
      <c r="D313" s="16">
        <v>70.559861492930693</v>
      </c>
      <c r="E313" s="16">
        <v>97.094208599036193</v>
      </c>
      <c r="F313" s="16">
        <v>97.094208599036193</v>
      </c>
      <c r="G313" s="16">
        <v>105.82686619661</v>
      </c>
    </row>
    <row r="314" spans="2:7" x14ac:dyDescent="0.25">
      <c r="B314" s="16" t="s">
        <v>269</v>
      </c>
      <c r="C314" s="16">
        <v>73.331104621603302</v>
      </c>
      <c r="D314" s="16">
        <v>73.331104621603302</v>
      </c>
      <c r="E314" s="16">
        <v>93.390698865448101</v>
      </c>
      <c r="F314" s="16">
        <v>93.390698865448101</v>
      </c>
      <c r="G314" s="16">
        <v>103.447643816981</v>
      </c>
    </row>
    <row r="315" spans="2:7" x14ac:dyDescent="0.25">
      <c r="B315" s="16" t="s">
        <v>294</v>
      </c>
      <c r="C315" s="16">
        <v>69.896177694134195</v>
      </c>
      <c r="D315" s="16">
        <v>69.896177694134195</v>
      </c>
      <c r="E315" s="16">
        <v>91.487910420369104</v>
      </c>
      <c r="F315" s="16">
        <v>91.487910420369104</v>
      </c>
      <c r="G315" s="16">
        <v>105.218178929991</v>
      </c>
    </row>
    <row r="316" spans="2:7" x14ac:dyDescent="0.25">
      <c r="B316" s="16" t="s">
        <v>127</v>
      </c>
      <c r="C316" s="16">
        <v>70.800828358995901</v>
      </c>
      <c r="D316" s="16">
        <v>70.800828358995901</v>
      </c>
      <c r="E316" s="16">
        <v>94.678794138119102</v>
      </c>
      <c r="F316" s="16">
        <v>94.678794138119102</v>
      </c>
      <c r="G316" s="16">
        <v>106.37017968625</v>
      </c>
    </row>
    <row r="317" spans="2:7" x14ac:dyDescent="0.25">
      <c r="B317" s="16" t="s">
        <v>232</v>
      </c>
      <c r="C317" s="16">
        <v>70.516404733689996</v>
      </c>
      <c r="D317" s="16">
        <v>70.516404733689996</v>
      </c>
      <c r="E317" s="16">
        <v>93.964569300166204</v>
      </c>
      <c r="F317" s="16">
        <v>93.964569300166204</v>
      </c>
      <c r="G317" s="16">
        <v>106.34200723006001</v>
      </c>
    </row>
    <row r="318" spans="2:7" x14ac:dyDescent="0.25">
      <c r="B318" s="16" t="s">
        <v>62</v>
      </c>
      <c r="C318" s="16">
        <v>72.307496446232406</v>
      </c>
      <c r="D318" s="16">
        <v>72.307496446232406</v>
      </c>
      <c r="E318" s="16">
        <v>94.421610734539698</v>
      </c>
      <c r="F318" s="16">
        <v>94.421610734539698</v>
      </c>
      <c r="G318" s="16">
        <v>105.485635234593</v>
      </c>
    </row>
    <row r="319" spans="2:7" x14ac:dyDescent="0.25">
      <c r="B319" s="16" t="s">
        <v>160</v>
      </c>
      <c r="C319" s="16">
        <v>72.682594107124004</v>
      </c>
      <c r="D319" s="16">
        <v>72.682594107124004</v>
      </c>
      <c r="E319" s="16">
        <v>92.232474853025806</v>
      </c>
      <c r="F319" s="16">
        <v>92.232474853025806</v>
      </c>
      <c r="G319" s="16">
        <v>107.293451298817</v>
      </c>
    </row>
    <row r="320" spans="2:7" x14ac:dyDescent="0.25">
      <c r="B320" s="16" t="s">
        <v>217</v>
      </c>
      <c r="C320" s="16">
        <v>70.365665580313106</v>
      </c>
      <c r="D320" s="16">
        <v>70.365665580313106</v>
      </c>
      <c r="E320" s="16">
        <v>92.849024815324995</v>
      </c>
      <c r="F320" s="16">
        <v>92.849024815324995</v>
      </c>
      <c r="G320" s="16">
        <v>105.705724578931</v>
      </c>
    </row>
    <row r="321" spans="2:7" x14ac:dyDescent="0.25">
      <c r="B321" s="16" t="s">
        <v>148</v>
      </c>
      <c r="C321" s="16">
        <v>71.932692122234101</v>
      </c>
      <c r="D321" s="16">
        <v>71.932692122234101</v>
      </c>
      <c r="E321" s="16">
        <v>91.091144504209097</v>
      </c>
      <c r="F321" s="16">
        <v>91.091144504209097</v>
      </c>
      <c r="G321" s="16">
        <v>104.32370738894799</v>
      </c>
    </row>
    <row r="322" spans="2:7" x14ac:dyDescent="0.25">
      <c r="B322" s="16" t="s">
        <v>286</v>
      </c>
      <c r="C322" s="16">
        <v>70.210601333866407</v>
      </c>
      <c r="D322" s="16">
        <v>70.210601333866407</v>
      </c>
      <c r="E322" s="16">
        <v>93.078029095795102</v>
      </c>
      <c r="F322" s="16">
        <v>93.078029095795102</v>
      </c>
      <c r="G322" s="16">
        <v>105.863176056203</v>
      </c>
    </row>
    <row r="323" spans="2:7" x14ac:dyDescent="0.25">
      <c r="B323" s="16" t="s">
        <v>25</v>
      </c>
      <c r="C323" s="16">
        <v>72.888175537292597</v>
      </c>
      <c r="D323" s="16">
        <v>72.888175537292597</v>
      </c>
      <c r="E323" s="16">
        <v>87.397098010025402</v>
      </c>
      <c r="F323" s="16">
        <v>87.397098010025402</v>
      </c>
      <c r="G323" s="16">
        <v>104.078408366064</v>
      </c>
    </row>
    <row r="324" spans="2:7" x14ac:dyDescent="0.25">
      <c r="B324" s="16" t="s">
        <v>247</v>
      </c>
      <c r="C324" s="16">
        <v>73.001837537509303</v>
      </c>
      <c r="D324" s="16">
        <v>73.001837537509303</v>
      </c>
      <c r="E324" s="16">
        <v>96.059886779587401</v>
      </c>
      <c r="F324" s="16">
        <v>96.059886779587401</v>
      </c>
      <c r="G324" s="16">
        <v>105.21492504320901</v>
      </c>
    </row>
    <row r="325" spans="2:7" x14ac:dyDescent="0.25">
      <c r="B325" s="16" t="s">
        <v>28</v>
      </c>
      <c r="C325" s="16">
        <v>70.563566924980293</v>
      </c>
      <c r="D325" s="16">
        <v>70.563566924980293</v>
      </c>
      <c r="E325" s="16">
        <v>93.749823106573103</v>
      </c>
      <c r="F325" s="16">
        <v>93.749823106573103</v>
      </c>
      <c r="G325" s="16">
        <v>108.170310714902</v>
      </c>
    </row>
    <row r="326" spans="2:7" x14ac:dyDescent="0.25">
      <c r="B326" s="16" t="s">
        <v>163</v>
      </c>
      <c r="C326" s="16">
        <v>73.487625079196107</v>
      </c>
      <c r="D326" s="16">
        <v>73.487625079196107</v>
      </c>
      <c r="E326" s="16">
        <v>90.6203317434003</v>
      </c>
      <c r="F326" s="16">
        <v>90.6203317434003</v>
      </c>
      <c r="G326" s="16">
        <v>106.748918294836</v>
      </c>
    </row>
    <row r="327" spans="2:7" x14ac:dyDescent="0.25">
      <c r="B327" s="16" t="s">
        <v>213</v>
      </c>
      <c r="C327" s="16">
        <v>70.094618568039095</v>
      </c>
      <c r="D327" s="16">
        <v>70.094618568039095</v>
      </c>
      <c r="E327" s="16">
        <v>91.840466884929299</v>
      </c>
      <c r="F327" s="16">
        <v>91.840466884929299</v>
      </c>
      <c r="G327" s="16">
        <v>104.570580977511</v>
      </c>
    </row>
    <row r="328" spans="2:7" x14ac:dyDescent="0.25">
      <c r="B328" s="16" t="s">
        <v>36</v>
      </c>
      <c r="C328" s="16">
        <v>71.294964221462905</v>
      </c>
      <c r="D328" s="16">
        <v>71.294964221462905</v>
      </c>
      <c r="E328" s="16">
        <v>96.396967742010304</v>
      </c>
      <c r="F328" s="16">
        <v>96.396967742010304</v>
      </c>
      <c r="G328" s="16">
        <v>105.844394580729</v>
      </c>
    </row>
    <row r="329" spans="2:7" x14ac:dyDescent="0.25">
      <c r="B329" s="16" t="s">
        <v>89</v>
      </c>
      <c r="C329" s="16">
        <v>70.075207341503699</v>
      </c>
      <c r="D329" s="16">
        <v>70.075207341503699</v>
      </c>
      <c r="E329" s="16">
        <v>94.818456307865603</v>
      </c>
      <c r="F329" s="16">
        <v>94.818456307865603</v>
      </c>
      <c r="G329" s="16">
        <v>107.093591609643</v>
      </c>
    </row>
    <row r="330" spans="2:7" x14ac:dyDescent="0.25">
      <c r="B330" s="16" t="s">
        <v>316</v>
      </c>
      <c r="C330" s="16">
        <v>72.655035023412907</v>
      </c>
      <c r="D330" s="16">
        <v>72.655035023412907</v>
      </c>
      <c r="E330" s="16">
        <v>90.347438888123193</v>
      </c>
      <c r="F330" s="16">
        <v>90.347438888123193</v>
      </c>
      <c r="G330" s="16">
        <v>106.25805993786101</v>
      </c>
    </row>
    <row r="331" spans="2:7" x14ac:dyDescent="0.25">
      <c r="B331" s="16" t="s">
        <v>306</v>
      </c>
      <c r="C331" s="16">
        <v>69.828697200319695</v>
      </c>
      <c r="D331" s="16">
        <v>69.828697200319695</v>
      </c>
      <c r="E331" s="16">
        <v>96.573757226970201</v>
      </c>
      <c r="F331" s="16">
        <v>96.573757226970201</v>
      </c>
      <c r="G331" s="16">
        <v>106.452595223739</v>
      </c>
    </row>
    <row r="332" spans="2:7" x14ac:dyDescent="0.25">
      <c r="B332" s="16" t="s">
        <v>132</v>
      </c>
      <c r="C332" s="16">
        <v>67.792072976604103</v>
      </c>
      <c r="D332" s="16">
        <v>67.792072976604103</v>
      </c>
      <c r="E332" s="16">
        <v>92.634109222879999</v>
      </c>
      <c r="F332" s="16">
        <v>92.634109222879999</v>
      </c>
      <c r="G332" s="16">
        <v>108.523530536053</v>
      </c>
    </row>
    <row r="333" spans="2:7" x14ac:dyDescent="0.25">
      <c r="B333" s="16" t="s">
        <v>178</v>
      </c>
      <c r="C333" s="16">
        <v>72.073292718822898</v>
      </c>
      <c r="D333" s="16">
        <v>72.073292718822898</v>
      </c>
      <c r="E333" s="16">
        <v>92.559258937663301</v>
      </c>
      <c r="F333" s="16">
        <v>92.559258937663301</v>
      </c>
      <c r="G333" s="16">
        <v>104.888858507157</v>
      </c>
    </row>
    <row r="334" spans="2:7" x14ac:dyDescent="0.25">
      <c r="B334" s="16" t="s">
        <v>216</v>
      </c>
      <c r="C334" s="16">
        <v>71.452750030201102</v>
      </c>
      <c r="D334" s="16">
        <v>71.452750030201102</v>
      </c>
      <c r="E334" s="16">
        <v>91.884795562051295</v>
      </c>
      <c r="F334" s="16">
        <v>91.884795562051295</v>
      </c>
      <c r="G334" s="16">
        <v>108.20691297574299</v>
      </c>
    </row>
    <row r="335" spans="2:7" x14ac:dyDescent="0.25">
      <c r="B335" s="16" t="s">
        <v>71</v>
      </c>
      <c r="C335" s="16">
        <v>70.030004732932795</v>
      </c>
      <c r="D335" s="16">
        <v>70.030004732932795</v>
      </c>
      <c r="E335" s="16">
        <v>90.595378900351903</v>
      </c>
      <c r="F335" s="16">
        <v>90.595378900351903</v>
      </c>
      <c r="G335" s="16">
        <v>105.60478327103</v>
      </c>
    </row>
    <row r="336" spans="2:7" x14ac:dyDescent="0.25">
      <c r="B336" s="16" t="s">
        <v>44</v>
      </c>
      <c r="C336" s="16">
        <v>70.143050215684099</v>
      </c>
      <c r="D336" s="16">
        <v>70.143050215684099</v>
      </c>
      <c r="E336" s="16">
        <v>94.160467719079193</v>
      </c>
      <c r="F336" s="16">
        <v>94.160467719079193</v>
      </c>
      <c r="G336" s="16">
        <v>105.721125632896</v>
      </c>
    </row>
    <row r="337" spans="2:7" x14ac:dyDescent="0.25">
      <c r="B337" s="16" t="s">
        <v>166</v>
      </c>
      <c r="C337" s="16">
        <v>72.244577675411094</v>
      </c>
      <c r="D337" s="16">
        <v>72.244577675411094</v>
      </c>
      <c r="E337" s="16">
        <v>89.424179153758899</v>
      </c>
      <c r="F337" s="16">
        <v>89.424179153758899</v>
      </c>
      <c r="G337" s="16">
        <v>107.485310472183</v>
      </c>
    </row>
    <row r="338" spans="2:7" x14ac:dyDescent="0.25">
      <c r="B338" s="16" t="s">
        <v>105</v>
      </c>
      <c r="C338" s="16">
        <v>73.004965545015807</v>
      </c>
      <c r="D338" s="16">
        <v>73.004965545015807</v>
      </c>
      <c r="E338" s="16">
        <v>91.424481013565099</v>
      </c>
      <c r="F338" s="16">
        <v>91.424481013565099</v>
      </c>
      <c r="G338" s="16">
        <v>108.664238049879</v>
      </c>
    </row>
    <row r="339" spans="2:7" x14ac:dyDescent="0.25">
      <c r="B339" s="16" t="s">
        <v>270</v>
      </c>
      <c r="C339" s="16">
        <v>69.597516097681194</v>
      </c>
      <c r="D339" s="16">
        <v>69.597516097681194</v>
      </c>
      <c r="E339" s="16">
        <v>92.654109867551796</v>
      </c>
      <c r="F339" s="16">
        <v>92.654109867551796</v>
      </c>
      <c r="G339" s="16">
        <v>107.775412105021</v>
      </c>
    </row>
    <row r="340" spans="2:7" x14ac:dyDescent="0.25">
      <c r="B340" s="16" t="s">
        <v>383</v>
      </c>
      <c r="C340" s="16">
        <v>71.561650232464302</v>
      </c>
      <c r="D340" s="16">
        <v>71.561650232464302</v>
      </c>
      <c r="E340" s="16">
        <v>94.077213068939002</v>
      </c>
      <c r="F340" s="16">
        <v>94.077213068939002</v>
      </c>
      <c r="G340" s="16">
        <v>107.80313291203301</v>
      </c>
    </row>
    <row r="341" spans="2:7" x14ac:dyDescent="0.25">
      <c r="B341" s="16" t="s">
        <v>324</v>
      </c>
      <c r="C341" s="16">
        <v>72.664466242673996</v>
      </c>
      <c r="D341" s="16">
        <v>72.664466242673996</v>
      </c>
      <c r="E341" s="16">
        <v>91.579736375639897</v>
      </c>
      <c r="F341" s="16">
        <v>91.579736375639897</v>
      </c>
      <c r="G341" s="16">
        <v>107.467860855873</v>
      </c>
    </row>
    <row r="342" spans="2:7" x14ac:dyDescent="0.25">
      <c r="B342" s="16" t="s">
        <v>137</v>
      </c>
      <c r="C342" s="16">
        <v>72.383829245827201</v>
      </c>
      <c r="D342" s="16">
        <v>72.383829245827201</v>
      </c>
      <c r="E342" s="16">
        <v>94.6454772725818</v>
      </c>
      <c r="F342" s="16">
        <v>94.6454772725818</v>
      </c>
      <c r="G342" s="16">
        <v>105.990872739596</v>
      </c>
    </row>
    <row r="343" spans="2:7" x14ac:dyDescent="0.25">
      <c r="B343" s="16" t="s">
        <v>175</v>
      </c>
      <c r="C343" s="16">
        <v>71.138900438449298</v>
      </c>
      <c r="D343" s="16">
        <v>71.138900438449298</v>
      </c>
      <c r="E343" s="16">
        <v>89.349434894780998</v>
      </c>
      <c r="F343" s="16">
        <v>89.349434894780998</v>
      </c>
      <c r="G343" s="16">
        <v>107.31370878718801</v>
      </c>
    </row>
    <row r="344" spans="2:7" x14ac:dyDescent="0.25">
      <c r="B344" s="16" t="s">
        <v>314</v>
      </c>
      <c r="C344" s="16">
        <v>72.228746109958394</v>
      </c>
      <c r="D344" s="16">
        <v>72.228746109958394</v>
      </c>
      <c r="E344" s="16">
        <v>92.123660444338398</v>
      </c>
      <c r="F344" s="16">
        <v>92.123660444338398</v>
      </c>
      <c r="G344" s="16">
        <v>107.57513214774799</v>
      </c>
    </row>
    <row r="345" spans="2:7" x14ac:dyDescent="0.25">
      <c r="B345" s="16" t="s">
        <v>108</v>
      </c>
      <c r="C345" s="16">
        <v>71.332745726305006</v>
      </c>
      <c r="D345" s="16">
        <v>71.332745726305006</v>
      </c>
      <c r="E345" s="16">
        <v>86.428626176594406</v>
      </c>
      <c r="F345" s="16">
        <v>86.428626176594406</v>
      </c>
      <c r="G345" s="16">
        <v>105.79736916111899</v>
      </c>
    </row>
    <row r="346" spans="2:7" x14ac:dyDescent="0.25">
      <c r="B346" s="16" t="s">
        <v>254</v>
      </c>
      <c r="C346" s="16">
        <v>68.116213630639905</v>
      </c>
      <c r="D346" s="16">
        <v>68.116213630639905</v>
      </c>
      <c r="E346" s="16">
        <v>90.703260677984105</v>
      </c>
      <c r="F346" s="16">
        <v>90.703260677984105</v>
      </c>
      <c r="G346" s="16">
        <v>106.32794787224201</v>
      </c>
    </row>
    <row r="347" spans="2:7" x14ac:dyDescent="0.25">
      <c r="B347" s="16" t="s">
        <v>307</v>
      </c>
      <c r="C347" s="16">
        <v>71.894239825687706</v>
      </c>
      <c r="D347" s="16">
        <v>71.894239825687706</v>
      </c>
      <c r="E347" s="16">
        <v>87.732461488684294</v>
      </c>
      <c r="F347" s="16">
        <v>87.732461488684294</v>
      </c>
      <c r="G347" s="16">
        <v>107.032697361347</v>
      </c>
    </row>
    <row r="348" spans="2:7" x14ac:dyDescent="0.25">
      <c r="B348" s="16" t="s">
        <v>219</v>
      </c>
      <c r="C348" s="16">
        <v>70.519176192465906</v>
      </c>
      <c r="D348" s="16">
        <v>70.519176192465906</v>
      </c>
      <c r="E348" s="16">
        <v>91.954495351439107</v>
      </c>
      <c r="F348" s="16">
        <v>91.954495351439107</v>
      </c>
      <c r="G348" s="16">
        <v>106.748092895792</v>
      </c>
    </row>
    <row r="349" spans="2:7" x14ac:dyDescent="0.25">
      <c r="B349" s="16" t="s">
        <v>346</v>
      </c>
      <c r="C349" s="16">
        <v>70.606461973200794</v>
      </c>
      <c r="D349" s="16">
        <v>70.606461973200794</v>
      </c>
      <c r="E349" s="16">
        <v>91.096709968616395</v>
      </c>
      <c r="F349" s="16">
        <v>91.096709968616395</v>
      </c>
      <c r="G349" s="16">
        <v>107.61085805341401</v>
      </c>
    </row>
    <row r="350" spans="2:7" x14ac:dyDescent="0.25">
      <c r="B350" s="16" t="s">
        <v>236</v>
      </c>
      <c r="C350" s="16">
        <v>74.398471078062698</v>
      </c>
      <c r="D350" s="16">
        <v>74.398471078062698</v>
      </c>
      <c r="E350" s="16">
        <v>93.421008949294006</v>
      </c>
      <c r="F350" s="16">
        <v>93.421008949294006</v>
      </c>
      <c r="G350" s="16">
        <v>106.642429308524</v>
      </c>
    </row>
    <row r="351" spans="2:7" x14ac:dyDescent="0.25">
      <c r="B351" s="16" t="s">
        <v>285</v>
      </c>
      <c r="C351" s="16">
        <v>72.738806402929399</v>
      </c>
      <c r="D351" s="16">
        <v>72.738806402929399</v>
      </c>
      <c r="E351" s="16">
        <v>89.171279461048499</v>
      </c>
      <c r="F351" s="16">
        <v>89.171279461048499</v>
      </c>
      <c r="G351" s="16">
        <v>102.920420199842</v>
      </c>
    </row>
    <row r="352" spans="2:7" x14ac:dyDescent="0.25">
      <c r="B352" s="16" t="s">
        <v>147</v>
      </c>
      <c r="C352" s="16">
        <v>71.047958986090407</v>
      </c>
      <c r="D352" s="16">
        <v>71.047958986090407</v>
      </c>
      <c r="E352" s="16">
        <v>88.227622136574496</v>
      </c>
      <c r="F352" s="16">
        <v>88.227622136574496</v>
      </c>
      <c r="G352" s="16">
        <v>110.580891719785</v>
      </c>
    </row>
    <row r="353" spans="2:7" x14ac:dyDescent="0.25">
      <c r="B353" s="16" t="s">
        <v>57</v>
      </c>
      <c r="C353" s="16">
        <v>68.4387231799315</v>
      </c>
      <c r="D353" s="16">
        <v>68.4387231799315</v>
      </c>
      <c r="E353" s="16">
        <v>89.055467089219107</v>
      </c>
      <c r="F353" s="16">
        <v>89.055467089219107</v>
      </c>
      <c r="G353" s="16">
        <v>104.96002732863801</v>
      </c>
    </row>
    <row r="354" spans="2:7" x14ac:dyDescent="0.25">
      <c r="B354" s="16" t="s">
        <v>64</v>
      </c>
      <c r="C354" s="16">
        <v>70.012697621920296</v>
      </c>
      <c r="D354" s="16">
        <v>70.012697621920296</v>
      </c>
      <c r="E354" s="16">
        <v>92.5172618244153</v>
      </c>
      <c r="F354" s="16">
        <v>92.5172618244153</v>
      </c>
      <c r="G354" s="16">
        <v>106.050601958794</v>
      </c>
    </row>
    <row r="355" spans="2:7" x14ac:dyDescent="0.25">
      <c r="B355" s="16" t="s">
        <v>134</v>
      </c>
      <c r="C355" s="16">
        <v>71.678457322172207</v>
      </c>
      <c r="D355" s="16">
        <v>71.678457322172207</v>
      </c>
      <c r="E355" s="16">
        <v>90.077568262461895</v>
      </c>
      <c r="F355" s="16">
        <v>90.077568262461895</v>
      </c>
      <c r="G355" s="16">
        <v>109.43569202834</v>
      </c>
    </row>
    <row r="356" spans="2:7" x14ac:dyDescent="0.25">
      <c r="B356" s="16" t="s">
        <v>271</v>
      </c>
      <c r="C356" s="16">
        <v>71.131775486213996</v>
      </c>
      <c r="D356" s="16">
        <v>71.131775486213996</v>
      </c>
      <c r="E356" s="16">
        <v>90.588712393732095</v>
      </c>
      <c r="F356" s="16">
        <v>90.588712393732095</v>
      </c>
      <c r="G356" s="16">
        <v>107.618556666617</v>
      </c>
    </row>
    <row r="357" spans="2:7" x14ac:dyDescent="0.25">
      <c r="B357" s="16" t="s">
        <v>91</v>
      </c>
      <c r="C357" s="16">
        <v>71.237129085617696</v>
      </c>
      <c r="D357" s="16">
        <v>71.237129085617696</v>
      </c>
      <c r="E357" s="16">
        <v>92.882335482391397</v>
      </c>
      <c r="F357" s="16">
        <v>92.882335482391397</v>
      </c>
      <c r="G357" s="16">
        <v>108.267117217153</v>
      </c>
    </row>
    <row r="358" spans="2:7" x14ac:dyDescent="0.25">
      <c r="B358" s="16" t="s">
        <v>445</v>
      </c>
      <c r="C358" s="16">
        <v>71.556130015258802</v>
      </c>
      <c r="D358" s="16">
        <v>71.556130015258802</v>
      </c>
      <c r="E358" s="16">
        <v>87.385877951278502</v>
      </c>
      <c r="F358" s="16">
        <v>87.385877951278502</v>
      </c>
      <c r="G358" s="16">
        <v>108.37001746631</v>
      </c>
    </row>
    <row r="359" spans="2:7" x14ac:dyDescent="0.25">
      <c r="B359" s="16" t="s">
        <v>183</v>
      </c>
      <c r="C359" s="16">
        <v>74.036127616114101</v>
      </c>
      <c r="D359" s="16">
        <v>74.036127616114101</v>
      </c>
      <c r="E359" s="16">
        <v>84.071311919843097</v>
      </c>
      <c r="F359" s="16">
        <v>84.071311919843097</v>
      </c>
      <c r="G359" s="16">
        <v>106.48807562313</v>
      </c>
    </row>
    <row r="360" spans="2:7" x14ac:dyDescent="0.25">
      <c r="B360" s="16" t="s">
        <v>53</v>
      </c>
      <c r="C360" s="16">
        <v>72.079550777817602</v>
      </c>
      <c r="D360" s="16">
        <v>72.079550777817602</v>
      </c>
      <c r="E360" s="16">
        <v>92.403073168772593</v>
      </c>
      <c r="F360" s="16">
        <v>92.403073168772593</v>
      </c>
      <c r="G360" s="16">
        <v>108.796963160997</v>
      </c>
    </row>
    <row r="361" spans="2:7" x14ac:dyDescent="0.25">
      <c r="B361" s="16" t="s">
        <v>81</v>
      </c>
      <c r="C361" s="16">
        <v>72.412872157273597</v>
      </c>
      <c r="D361" s="16">
        <v>72.412872157273597</v>
      </c>
      <c r="E361" s="16">
        <v>84.419678628091305</v>
      </c>
      <c r="F361" s="16">
        <v>84.419678628091305</v>
      </c>
      <c r="G361" s="16">
        <v>108.070835864437</v>
      </c>
    </row>
    <row r="362" spans="2:7" x14ac:dyDescent="0.25">
      <c r="B362" s="16" t="s">
        <v>34</v>
      </c>
      <c r="C362" s="16">
        <v>72.020608631754698</v>
      </c>
      <c r="D362" s="16">
        <v>72.020608631754698</v>
      </c>
      <c r="E362" s="16">
        <v>90.079731671003401</v>
      </c>
      <c r="F362" s="16">
        <v>90.079731671003401</v>
      </c>
      <c r="G362" s="16">
        <v>108.80654531355501</v>
      </c>
    </row>
    <row r="363" spans="2:7" x14ac:dyDescent="0.25">
      <c r="B363" s="16" t="s">
        <v>384</v>
      </c>
      <c r="C363" s="16">
        <v>69.576222159875798</v>
      </c>
      <c r="D363" s="16">
        <v>69.576222159875798</v>
      </c>
      <c r="E363" s="16">
        <v>90.272779136343203</v>
      </c>
      <c r="F363" s="16">
        <v>90.272779136343203</v>
      </c>
      <c r="G363" s="16">
        <v>109.133446913857</v>
      </c>
    </row>
    <row r="364" spans="2:7" x14ac:dyDescent="0.25">
      <c r="B364" s="16" t="s">
        <v>198</v>
      </c>
      <c r="C364" s="16">
        <v>71.908940471052205</v>
      </c>
      <c r="D364" s="16">
        <v>71.908940471052205</v>
      </c>
      <c r="E364" s="16">
        <v>81.799451973163997</v>
      </c>
      <c r="F364" s="16">
        <v>81.799451973163997</v>
      </c>
      <c r="G364" s="16">
        <v>109.952190588625</v>
      </c>
    </row>
    <row r="365" spans="2:7" x14ac:dyDescent="0.25">
      <c r="B365" s="16" t="s">
        <v>362</v>
      </c>
      <c r="C365" s="16">
        <v>69.621989368715006</v>
      </c>
      <c r="D365" s="16">
        <v>69.621989368715006</v>
      </c>
      <c r="E365" s="16">
        <v>88.260321078760597</v>
      </c>
      <c r="F365" s="16">
        <v>88.260321078760597</v>
      </c>
      <c r="G365" s="16">
        <v>108.574152954544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</vt:lpstr>
      <vt:lpstr>Preseason T-Rank (Source)</vt:lpstr>
      <vt:lpstr>Preseason Kenpom (Source)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Adam.D t</dc:creator>
  <cp:lastModifiedBy>Adam Davis</cp:lastModifiedBy>
  <cp:lastPrinted>2024-10-15T22:29:15Z</cp:lastPrinted>
  <dcterms:created xsi:type="dcterms:W3CDTF">2024-03-03T23:26:20Z</dcterms:created>
  <dcterms:modified xsi:type="dcterms:W3CDTF">2025-01-30T19:38:34Z</dcterms:modified>
</cp:coreProperties>
</file>